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drawings/drawing4.xml" ContentType="application/vnd.openxmlformats-officedocument.drawing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drawings/drawing6.xml" ContentType="application/vnd.openxmlformats-officedocument.drawing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drawings/drawing7.xml" ContentType="application/vnd.openxmlformats-officedocument.drawing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drawings/drawing8.xml" ContentType="application/vnd.openxmlformats-officedocument.drawing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omments3.xml" ContentType="application/vnd.openxmlformats-officedocument.spreadsheetml.comments+xml"/>
  <Override PartName="/xl/drawings/drawing9.xml" ContentType="application/vnd.openxmlformats-officedocument.drawing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omments4.xml" ContentType="application/vnd.openxmlformats-officedocument.spreadsheetml.comments+xml"/>
  <Override PartName="/xl/drawings/drawing10.xml" ContentType="application/vnd.openxmlformats-officedocument.drawing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omments5.xml" ContentType="application/vnd.openxmlformats-officedocument.spreadsheetml.comments+xml"/>
  <Override PartName="/xl/drawings/drawing11.xml" ContentType="application/vnd.openxmlformats-officedocument.drawing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omments6.xml" ContentType="application/vnd.openxmlformats-officedocument.spreadsheetml.comments+xml"/>
  <Override PartName="/xl/drawings/drawing12.xml" ContentType="application/vnd.openxmlformats-officedocument.drawing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omments7.xml" ContentType="application/vnd.openxmlformats-officedocument.spreadsheetml.comments+xml"/>
  <Override PartName="/xl/drawings/drawing13.xml" ContentType="application/vnd.openxmlformats-officedocument.drawing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omments8.xml" ContentType="application/vnd.openxmlformats-officedocument.spreadsheetml.comments+xml"/>
  <Override PartName="/xl/drawings/drawing14.xml" ContentType="application/vnd.openxmlformats-officedocument.drawing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omments9.xml" ContentType="application/vnd.openxmlformats-officedocument.spreadsheetml.comments+xml"/>
  <Override PartName="/xl/drawings/drawing15.xml" ContentType="application/vnd.openxmlformats-officedocument.drawing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omments10.xml" ContentType="application/vnd.openxmlformats-officedocument.spreadsheetml.comments+xml"/>
  <Override PartName="/xl/drawings/drawing16.xml" ContentType="application/vnd.openxmlformats-officedocument.drawing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omments11.xml" ContentType="application/vnd.openxmlformats-officedocument.spreadsheetml.comments+xml"/>
  <Override PartName="/xl/drawings/drawing17.xml" ContentType="application/vnd.openxmlformats-officedocument.drawing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omments12.xml" ContentType="application/vnd.openxmlformats-officedocument.spreadsheetml.comments+xml"/>
  <Override PartName="/xl/drawings/drawing18.xml" ContentType="application/vnd.openxmlformats-officedocument.drawing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workbookProtection workbookPassword="CB47" lockStructure="1"/>
  <bookViews>
    <workbookView xWindow="-120" yWindow="165" windowWidth="15480" windowHeight="8190" tabRatio="537" firstSheet="2" activeTab="18"/>
  </bookViews>
  <sheets>
    <sheet name="Feuil1" sheetId="32" state="hidden" r:id="rId1"/>
    <sheet name="Feuil2" sheetId="33" state="hidden" r:id="rId2"/>
    <sheet name="ACCUEIL" sheetId="30" r:id="rId3"/>
    <sheet name="8 UEFA" sheetId="23" r:id="rId4"/>
    <sheet name="8 " sheetId="31" r:id="rId5"/>
    <sheet name="8" sheetId="1" r:id="rId6"/>
    <sheet name="9" sheetId="24" r:id="rId7"/>
    <sheet name="10" sheetId="2" r:id="rId8"/>
    <sheet name="12" sheetId="3" r:id="rId9"/>
    <sheet name="13" sheetId="4" r:id="rId10"/>
    <sheet name="14" sheetId="5" r:id="rId11"/>
    <sheet name="15" sheetId="6" r:id="rId12"/>
    <sheet name="16" sheetId="7" r:id="rId13"/>
    <sheet name="UEFA" sheetId="8" r:id="rId14"/>
    <sheet name="17" sheetId="9" r:id="rId15"/>
    <sheet name="18" sheetId="10" r:id="rId16"/>
    <sheet name="19" sheetId="11" r:id="rId17"/>
    <sheet name="20" sheetId="12" r:id="rId18"/>
    <sheet name="20 " sheetId="13" r:id="rId19"/>
  </sheets>
  <functionGroups builtInGroupCount="17"/>
  <definedNames>
    <definedName name="Donne">ACCUEIL!$H$3</definedName>
    <definedName name="Z_31278E9C_6E4E_4A43_ADE8_A201F36887EE_.wvu.PrintArea" localSheetId="7" hidden="1">'10'!$A$4:$AA$63</definedName>
    <definedName name="Z_31278E9C_6E4E_4A43_ADE8_A201F36887EE_.wvu.PrintArea" localSheetId="8" hidden="1">'12'!$A$3:$Y$72</definedName>
    <definedName name="Z_31278E9C_6E4E_4A43_ADE8_A201F36887EE_.wvu.PrintArea" localSheetId="9" hidden="1">'13'!$A$2:$W$78</definedName>
    <definedName name="Z_31278E9C_6E4E_4A43_ADE8_A201F36887EE_.wvu.PrintArea" localSheetId="10" hidden="1">'14'!$B$4:$Y$33,'14'!$B$36:$Y$78</definedName>
    <definedName name="Z_31278E9C_6E4E_4A43_ADE8_A201F36887EE_.wvu.PrintArea" localSheetId="11" hidden="1">'15'!$A$4:$Y$76</definedName>
    <definedName name="Z_31278E9C_6E4E_4A43_ADE8_A201F36887EE_.wvu.PrintArea" localSheetId="12" hidden="1">'16'!$A$4:$X$92</definedName>
    <definedName name="Z_31278E9C_6E4E_4A43_ADE8_A201F36887EE_.wvu.PrintArea" localSheetId="14" hidden="1">'17'!$A$1:$W$89</definedName>
    <definedName name="Z_31278E9C_6E4E_4A43_ADE8_A201F36887EE_.wvu.PrintArea" localSheetId="15" hidden="1">'18'!$A$3:$W$98</definedName>
    <definedName name="Z_31278E9C_6E4E_4A43_ADE8_A201F36887EE_.wvu.PrintArea" localSheetId="16" hidden="1">'19'!$A$5:$Z$98</definedName>
    <definedName name="Z_31278E9C_6E4E_4A43_ADE8_A201F36887EE_.wvu.PrintArea" localSheetId="17" hidden="1">'20'!$A$4:$W$104</definedName>
    <definedName name="Z_31278E9C_6E4E_4A43_ADE8_A201F36887EE_.wvu.PrintArea" localSheetId="18" hidden="1">'20 '!$A$5:$Z$99</definedName>
    <definedName name="Z_31278E9C_6E4E_4A43_ADE8_A201F36887EE_.wvu.PrintArea" localSheetId="5" hidden="1">'8'!$A$5:$W$30</definedName>
    <definedName name="Z_31278E9C_6E4E_4A43_ADE8_A201F36887EE_.wvu.PrintArea" localSheetId="4" hidden="1">'8 '!$A$5:$Y$57</definedName>
    <definedName name="Z_31278E9C_6E4E_4A43_ADE8_A201F36887EE_.wvu.PrintArea" localSheetId="3" hidden="1">'8 UEFA'!$A$5:$Y$58</definedName>
    <definedName name="Z_31278E9C_6E4E_4A43_ADE8_A201F36887EE_.wvu.PrintArea" localSheetId="6" hidden="1">'9'!$B$4:$Y$63</definedName>
    <definedName name="Z_31278E9C_6E4E_4A43_ADE8_A201F36887EE_.wvu.PrintArea" localSheetId="13" hidden="1">UEFA!$A$5:$X$89</definedName>
    <definedName name="Z_31278E9C_6E4E_4A43_ADE8_A201F36887EE_.wvu.Rows" localSheetId="12" hidden="1">'16'!$93:$104,'16'!$107:$118</definedName>
    <definedName name="_xlnm.Print_Area" localSheetId="7">'10'!$A$1:$AA$63</definedName>
    <definedName name="_xlnm.Print_Area" localSheetId="8">'12'!$A$1:$Y$72</definedName>
    <definedName name="_xlnm.Print_Area" localSheetId="9">'13'!$A$1:$W$78</definedName>
    <definedName name="_xlnm.Print_Area" localSheetId="10">'14'!$A$1:$Y$78</definedName>
    <definedName name="_xlnm.Print_Area" localSheetId="11">'15'!$A$1:$Z$86</definedName>
    <definedName name="_xlnm.Print_Area" localSheetId="12">'16'!$A$1:$X$93</definedName>
    <definedName name="_xlnm.Print_Area" localSheetId="14">'17'!$A$3:$W$89</definedName>
    <definedName name="_xlnm.Print_Area" localSheetId="15">'18'!$A$3:$W$98</definedName>
    <definedName name="_xlnm.Print_Area" localSheetId="16">'19'!$A$1:$Z$98</definedName>
    <definedName name="_xlnm.Print_Area" localSheetId="17">'20'!$A$1:$W$104</definedName>
    <definedName name="_xlnm.Print_Area" localSheetId="18">'20 '!$A$5:$Z$99</definedName>
    <definedName name="_xlnm.Print_Area" localSheetId="5">'8'!$A$5:$W$30</definedName>
    <definedName name="_xlnm.Print_Area" localSheetId="3">'8 UEFA'!$A$1:$Y$58</definedName>
    <definedName name="_xlnm.Print_Area" localSheetId="6">'9'!$A$1:$Y$63</definedName>
    <definedName name="_xlnm.Print_Area" localSheetId="2">ACCUEIL!$A$1:$I$33</definedName>
    <definedName name="_xlnm.Print_Area" localSheetId="13">UEFA!$A$1:$X$89</definedName>
  </definedNames>
  <calcPr calcId="145621" fullPrecision="0"/>
  <customWorkbookViews>
    <customWorkbookView name="TOURNOI" guid="{31278E9C-6E4E-4A43-ADE8-A201F36887EE}" maximized="1" windowWidth="1596" windowHeight="713" tabRatio="537" activeSheetId="1"/>
  </customWorkbookViews>
</workbook>
</file>

<file path=xl/calcChain.xml><?xml version="1.0" encoding="utf-8"?>
<calcChain xmlns="http://schemas.openxmlformats.org/spreadsheetml/2006/main">
  <c r="AB42" i="2" l="1"/>
  <c r="AB43" i="2"/>
  <c r="AC43" i="2"/>
  <c r="AB10" i="2"/>
  <c r="AB11" i="2"/>
  <c r="AC11" i="2"/>
  <c r="AC12" i="24"/>
  <c r="AB12" i="24"/>
  <c r="Z15" i="1"/>
  <c r="Y15" i="1"/>
  <c r="X95" i="13" l="1"/>
  <c r="X96" i="13"/>
  <c r="X97" i="13"/>
  <c r="X98" i="13"/>
  <c r="X94" i="13"/>
  <c r="R96" i="13"/>
  <c r="R97" i="13"/>
  <c r="R98" i="13"/>
  <c r="R94" i="13"/>
  <c r="R95" i="13"/>
  <c r="J97" i="13"/>
  <c r="J98" i="13"/>
  <c r="U100" i="12"/>
  <c r="U101" i="12"/>
  <c r="U102" i="12"/>
  <c r="U103" i="12"/>
  <c r="U99" i="12"/>
  <c r="O101" i="12"/>
  <c r="O102" i="12"/>
  <c r="O103" i="12"/>
  <c r="O99" i="12"/>
  <c r="O100" i="12"/>
  <c r="I102" i="12"/>
  <c r="I103" i="12"/>
  <c r="I68" i="12"/>
  <c r="C68" i="12"/>
  <c r="J85" i="13"/>
  <c r="J88" i="13"/>
  <c r="D96" i="13"/>
  <c r="D85" i="13"/>
  <c r="J95" i="13"/>
  <c r="D97" i="13"/>
  <c r="D88" i="13"/>
  <c r="D94" i="13"/>
  <c r="J96" i="13"/>
  <c r="D95" i="13"/>
  <c r="J68" i="13"/>
  <c r="J79" i="13"/>
  <c r="D68" i="13"/>
  <c r="J82" i="13"/>
  <c r="J65" i="13"/>
  <c r="D98" i="13"/>
  <c r="J94" i="13"/>
  <c r="D65" i="13"/>
  <c r="D79" i="13"/>
  <c r="D82" i="13"/>
  <c r="I93" i="12"/>
  <c r="U93" i="12"/>
  <c r="C102" i="12"/>
  <c r="C100" i="12"/>
  <c r="C101" i="12"/>
  <c r="C99" i="12"/>
  <c r="C93" i="12"/>
  <c r="O93" i="12"/>
  <c r="I78" i="12"/>
  <c r="I90" i="12"/>
  <c r="I87" i="12"/>
  <c r="C78" i="12"/>
  <c r="I74" i="12"/>
  <c r="I100" i="12"/>
  <c r="C90" i="12"/>
  <c r="I101" i="12"/>
  <c r="C87" i="12"/>
  <c r="I99" i="12"/>
  <c r="C103" i="12"/>
  <c r="C74" i="12"/>
  <c r="X94" i="11" l="1"/>
  <c r="X95" i="11"/>
  <c r="X96" i="11"/>
  <c r="X93" i="11"/>
  <c r="J96" i="11"/>
  <c r="J97" i="11"/>
  <c r="R93" i="11"/>
  <c r="R94" i="11"/>
  <c r="R95" i="11"/>
  <c r="R96" i="11"/>
  <c r="R97" i="11"/>
  <c r="J85" i="11"/>
  <c r="J88" i="11"/>
  <c r="D85" i="11"/>
  <c r="D88" i="11"/>
  <c r="J70" i="11"/>
  <c r="D70" i="11"/>
  <c r="J76" i="11"/>
  <c r="J82" i="11"/>
  <c r="J67" i="11"/>
  <c r="D82" i="11"/>
  <c r="D76" i="11"/>
  <c r="D67" i="11"/>
  <c r="U93" i="10" l="1"/>
  <c r="U94" i="10"/>
  <c r="U95" i="10"/>
  <c r="U96" i="10"/>
  <c r="U97" i="10"/>
  <c r="O93" i="10"/>
  <c r="O94" i="10"/>
  <c r="O95" i="10"/>
  <c r="O96" i="10"/>
  <c r="O97" i="10"/>
  <c r="D94" i="11"/>
  <c r="D95" i="11"/>
  <c r="D93" i="11"/>
  <c r="D96" i="11"/>
  <c r="J93" i="11"/>
  <c r="J95" i="11"/>
  <c r="J94" i="11"/>
  <c r="D97" i="11"/>
  <c r="U84" i="9" l="1"/>
  <c r="U85" i="9"/>
  <c r="U86" i="9"/>
  <c r="U87" i="9"/>
  <c r="O84" i="9"/>
  <c r="O85" i="9"/>
  <c r="O86" i="9"/>
  <c r="O87" i="9"/>
  <c r="O88" i="9"/>
  <c r="I87" i="10"/>
  <c r="I84" i="10"/>
  <c r="C95" i="10"/>
  <c r="C87" i="10"/>
  <c r="C94" i="10"/>
  <c r="C84" i="10"/>
  <c r="C96" i="10"/>
  <c r="C93" i="10"/>
  <c r="I65" i="10"/>
  <c r="I77" i="10"/>
  <c r="C65" i="10"/>
  <c r="I80" i="10"/>
  <c r="I62" i="10"/>
  <c r="I96" i="10"/>
  <c r="I94" i="10"/>
  <c r="C62" i="10"/>
  <c r="C80" i="10"/>
  <c r="C77" i="10"/>
  <c r="I95" i="10"/>
  <c r="I93" i="10"/>
  <c r="U88" i="7" l="1"/>
  <c r="U89" i="7"/>
  <c r="U90" i="7"/>
  <c r="U91" i="7"/>
  <c r="O88" i="7"/>
  <c r="O89" i="7"/>
  <c r="O90" i="7"/>
  <c r="O91" i="7"/>
  <c r="W82" i="6"/>
  <c r="W83" i="6"/>
  <c r="W84" i="6"/>
  <c r="Q82" i="6"/>
  <c r="Q83" i="6"/>
  <c r="Q84" i="6"/>
  <c r="Q85" i="6"/>
  <c r="I79" i="9"/>
  <c r="I76" i="9"/>
  <c r="C79" i="9"/>
  <c r="C87" i="9"/>
  <c r="C86" i="9"/>
  <c r="C76" i="9"/>
  <c r="C84" i="9"/>
  <c r="C85" i="9"/>
  <c r="I58" i="9"/>
  <c r="C58" i="9"/>
  <c r="I67" i="9"/>
  <c r="I70" i="9"/>
  <c r="I55" i="9"/>
  <c r="C67" i="9"/>
  <c r="I87" i="9"/>
  <c r="I85" i="9"/>
  <c r="I84" i="9"/>
  <c r="C55" i="9"/>
  <c r="I86" i="9"/>
  <c r="C70" i="9"/>
  <c r="I78" i="8"/>
  <c r="I74" i="8"/>
  <c r="U74" i="8"/>
  <c r="U78" i="8"/>
  <c r="O88" i="8"/>
  <c r="O86" i="8"/>
  <c r="O87" i="8"/>
  <c r="C78" i="8"/>
  <c r="C88" i="8"/>
  <c r="C87" i="8"/>
  <c r="C85" i="8"/>
  <c r="O85" i="8"/>
  <c r="O78" i="8"/>
  <c r="C74" i="8"/>
  <c r="C86" i="8"/>
  <c r="O74" i="8"/>
  <c r="U59" i="8"/>
  <c r="I59" i="8"/>
  <c r="I68" i="8"/>
  <c r="O59" i="8"/>
  <c r="I71" i="8"/>
  <c r="U68" i="8"/>
  <c r="C59" i="8"/>
  <c r="U71" i="8"/>
  <c r="U56" i="8"/>
  <c r="I56" i="8"/>
  <c r="I86" i="8"/>
  <c r="O56" i="8"/>
  <c r="O68" i="8"/>
  <c r="I85" i="8"/>
  <c r="U85" i="8"/>
  <c r="C68" i="8"/>
  <c r="U87" i="8"/>
  <c r="I88" i="8"/>
  <c r="C71" i="8"/>
  <c r="U88" i="8"/>
  <c r="I87" i="8"/>
  <c r="U86" i="8"/>
  <c r="C56" i="8"/>
  <c r="O71" i="8"/>
  <c r="I76" i="7"/>
  <c r="I72" i="7"/>
  <c r="C89" i="7"/>
  <c r="C88" i="7"/>
  <c r="C72" i="7"/>
  <c r="C90" i="7"/>
  <c r="C76" i="7"/>
  <c r="C91" i="7"/>
  <c r="U57" i="7"/>
  <c r="O57" i="7"/>
  <c r="I66" i="7"/>
  <c r="I69" i="7"/>
  <c r="C69" i="7"/>
  <c r="I91" i="7"/>
  <c r="I89" i="7"/>
  <c r="I57" i="7"/>
  <c r="C57" i="7"/>
  <c r="I88" i="7"/>
  <c r="I90" i="7"/>
  <c r="C66" i="7"/>
  <c r="K71" i="6"/>
  <c r="K74" i="6"/>
  <c r="E74" i="6"/>
  <c r="E71" i="6"/>
  <c r="W57" i="6"/>
  <c r="Q57" i="6"/>
  <c r="K63" i="6"/>
  <c r="K66" i="6"/>
  <c r="K54" i="6"/>
  <c r="E54" i="6"/>
  <c r="E66" i="6"/>
  <c r="E63" i="6"/>
  <c r="V73" i="5" l="1"/>
  <c r="V74" i="5"/>
  <c r="V75" i="5"/>
  <c r="P73" i="5"/>
  <c r="P74" i="5"/>
  <c r="P75" i="5"/>
  <c r="E85" i="6"/>
  <c r="E84" i="6"/>
  <c r="E82" i="6"/>
  <c r="E83" i="6"/>
  <c r="K84" i="6"/>
  <c r="K85" i="6"/>
  <c r="K82" i="6"/>
  <c r="K83" i="6"/>
  <c r="D75" i="5"/>
  <c r="D64" i="5"/>
  <c r="D67" i="5"/>
  <c r="D73" i="5"/>
  <c r="D76" i="5"/>
  <c r="J67" i="5"/>
  <c r="D74" i="5"/>
  <c r="J64" i="5"/>
  <c r="D51" i="5"/>
  <c r="D58" i="5"/>
  <c r="J51" i="5"/>
  <c r="D61" i="5"/>
  <c r="J58" i="5"/>
  <c r="J61" i="5"/>
  <c r="V51" i="5"/>
  <c r="J74" i="5"/>
  <c r="J76" i="5"/>
  <c r="J75" i="5"/>
  <c r="J73" i="5"/>
  <c r="P51" i="5"/>
  <c r="U74" i="4" l="1"/>
  <c r="U75" i="4"/>
  <c r="O74" i="4"/>
  <c r="O75" i="4"/>
  <c r="O76" i="4"/>
  <c r="I69" i="4"/>
  <c r="U69" i="4"/>
  <c r="C69" i="4"/>
  <c r="O69" i="4"/>
  <c r="I53" i="4"/>
  <c r="I66" i="4"/>
  <c r="C53" i="4"/>
  <c r="I63" i="4"/>
  <c r="I50" i="4"/>
  <c r="C63" i="4"/>
  <c r="C66" i="4"/>
  <c r="C50" i="4"/>
  <c r="R37" i="3" l="1"/>
  <c r="R34" i="3"/>
  <c r="P68" i="3"/>
  <c r="P69" i="3"/>
  <c r="P70" i="3"/>
  <c r="P71" i="3"/>
  <c r="U59" i="2"/>
  <c r="U60" i="2"/>
  <c r="U61" i="2"/>
  <c r="O59" i="2"/>
  <c r="O60" i="2"/>
  <c r="O61" i="2"/>
  <c r="Q36" i="3"/>
  <c r="Q34" i="3"/>
  <c r="P32" i="4"/>
  <c r="P34" i="4"/>
  <c r="C75" i="4"/>
  <c r="C77" i="4"/>
  <c r="C76" i="4"/>
  <c r="C74" i="4"/>
  <c r="I76" i="4"/>
  <c r="I75" i="4"/>
  <c r="I74" i="4"/>
  <c r="I77" i="4"/>
  <c r="V61" i="3"/>
  <c r="J61" i="3"/>
  <c r="D71" i="3"/>
  <c r="D61" i="3"/>
  <c r="D69" i="3"/>
  <c r="P61" i="3"/>
  <c r="D70" i="3"/>
  <c r="D68" i="3"/>
  <c r="J49" i="3"/>
  <c r="V49" i="3"/>
  <c r="D58" i="3"/>
  <c r="J58" i="3"/>
  <c r="J71" i="3"/>
  <c r="D49" i="3"/>
  <c r="J69" i="3"/>
  <c r="P49" i="3"/>
  <c r="J70" i="3"/>
  <c r="J54" i="2"/>
  <c r="J50" i="2"/>
  <c r="D54" i="2"/>
  <c r="D59" i="2"/>
  <c r="J59" i="2"/>
  <c r="D50" i="2"/>
  <c r="D60" i="2"/>
  <c r="J60" i="2"/>
  <c r="V59" i="24" l="1"/>
  <c r="V60" i="24"/>
  <c r="V61" i="24"/>
  <c r="P60" i="24"/>
  <c r="P59" i="24"/>
  <c r="J68" i="3"/>
  <c r="D55" i="3"/>
  <c r="J55" i="3"/>
  <c r="E59" i="24"/>
  <c r="R33" i="31" l="1"/>
  <c r="R31" i="31"/>
  <c r="Q31" i="31"/>
  <c r="Q33" i="31"/>
  <c r="P48" i="23"/>
  <c r="D55" i="23"/>
  <c r="J55" i="23"/>
  <c r="J56" i="23"/>
  <c r="V48" i="23"/>
  <c r="D56" i="23"/>
  <c r="J48" i="23"/>
  <c r="D48" i="23"/>
  <c r="V55" i="23"/>
  <c r="J45" i="23"/>
  <c r="V56" i="23"/>
  <c r="P56" i="23"/>
  <c r="P55" i="23"/>
  <c r="D45" i="23"/>
  <c r="V45" i="23"/>
  <c r="P45" i="23"/>
  <c r="E54" i="24"/>
  <c r="E50" i="24"/>
  <c r="K59" i="24"/>
  <c r="K50" i="24"/>
  <c r="E60" i="24"/>
  <c r="K54" i="24"/>
  <c r="K60" i="24"/>
  <c r="J48" i="31"/>
  <c r="D45" i="31"/>
  <c r="D48" i="31"/>
  <c r="J45" i="31"/>
  <c r="D64" i="31"/>
  <c r="D61" i="31"/>
  <c r="D62" i="31"/>
  <c r="D63" i="31"/>
  <c r="P61" i="31" l="1"/>
  <c r="P62" i="31"/>
  <c r="P63" i="31"/>
  <c r="P64" i="31"/>
  <c r="R34" i="31"/>
  <c r="R32" i="31"/>
  <c r="Q32" i="31"/>
  <c r="Q34" i="31"/>
  <c r="U33" i="31" l="1"/>
  <c r="U31" i="31"/>
  <c r="U34" i="31"/>
  <c r="U32" i="31"/>
  <c r="AC3" i="33" l="1"/>
  <c r="AC4" i="33"/>
  <c r="AC5" i="33"/>
  <c r="AC6" i="33"/>
  <c r="AC7" i="33"/>
  <c r="AC8" i="33"/>
  <c r="AC9" i="33"/>
  <c r="AC10" i="33"/>
  <c r="AC11" i="33"/>
  <c r="AB2" i="33" s="1"/>
  <c r="AC12" i="33"/>
  <c r="AC13" i="33"/>
  <c r="AC14" i="33"/>
  <c r="AC15" i="33"/>
  <c r="T2" i="33" s="1"/>
  <c r="H23" i="30" s="1"/>
  <c r="AC16" i="33"/>
  <c r="AC17" i="33"/>
  <c r="AC18" i="33"/>
  <c r="AC19" i="33"/>
  <c r="V2" i="33" s="1"/>
  <c r="H25" i="30" s="1"/>
  <c r="AC20" i="33"/>
  <c r="AC21" i="33"/>
  <c r="AC22" i="33"/>
  <c r="AC23" i="33"/>
  <c r="M2" i="33" s="1"/>
  <c r="H16" i="30" s="1"/>
  <c r="AC24" i="33"/>
  <c r="AC25" i="33"/>
  <c r="P2" i="33" s="1"/>
  <c r="H19" i="30" s="1"/>
  <c r="U10" i="7" s="1"/>
  <c r="AC26" i="33"/>
  <c r="X2" i="33" s="1"/>
  <c r="AC27" i="33"/>
  <c r="J2" i="33" s="1"/>
  <c r="H13" i="30" s="1"/>
  <c r="AC28" i="33"/>
  <c r="AA2" i="33"/>
  <c r="W2" i="33"/>
  <c r="U2" i="33"/>
  <c r="H24" i="30" s="1"/>
  <c r="S2" i="33"/>
  <c r="H22" i="30" s="1"/>
  <c r="R2" i="33"/>
  <c r="H21" i="30" s="1"/>
  <c r="N2" i="33"/>
  <c r="H17" i="30" s="1"/>
  <c r="K2" i="33"/>
  <c r="H14" i="30" s="1"/>
  <c r="I2" i="33"/>
  <c r="H12" i="30" s="1"/>
  <c r="G2" i="33"/>
  <c r="H10" i="30" s="1"/>
  <c r="F2" i="33"/>
  <c r="H9" i="30" s="1"/>
  <c r="D2" i="33"/>
  <c r="H7" i="30" s="1"/>
  <c r="C2" i="33"/>
  <c r="H6" i="30" s="1"/>
  <c r="Z2" i="33" l="1"/>
  <c r="L2" i="33"/>
  <c r="H15" i="30" s="1"/>
  <c r="J11" i="11" s="1"/>
  <c r="Q2" i="33"/>
  <c r="H20" i="30" s="1"/>
  <c r="I13" i="12" s="1"/>
  <c r="O2" i="33"/>
  <c r="H18" i="30" s="1"/>
  <c r="O7" i="10" s="1"/>
  <c r="H2" i="33"/>
  <c r="H11" i="30" s="1"/>
  <c r="K5" i="6" s="1"/>
  <c r="E2" i="33"/>
  <c r="H8" i="30" s="1"/>
  <c r="C6" i="4" s="1"/>
  <c r="X10" i="11"/>
  <c r="O13" i="12"/>
  <c r="X9" i="13"/>
  <c r="I5" i="12"/>
  <c r="C8" i="10"/>
  <c r="C8" i="9"/>
  <c r="I6" i="8"/>
  <c r="I9" i="7"/>
  <c r="J6" i="3"/>
  <c r="E9" i="6"/>
  <c r="D11" i="11"/>
  <c r="D10" i="5"/>
  <c r="C8" i="4"/>
  <c r="D10" i="13"/>
  <c r="E10" i="24"/>
  <c r="C10" i="1"/>
  <c r="P6" i="31"/>
  <c r="P6" i="23"/>
  <c r="D10" i="2"/>
  <c r="O5" i="9"/>
  <c r="R7" i="11"/>
  <c r="P6" i="5"/>
  <c r="C13" i="12"/>
  <c r="O5" i="4"/>
  <c r="P8" i="3"/>
  <c r="O8" i="8"/>
  <c r="O5" i="10"/>
  <c r="Q5" i="6"/>
  <c r="O11" i="7"/>
  <c r="R6" i="13"/>
  <c r="I14" i="12"/>
  <c r="U5" i="10"/>
  <c r="X7" i="11"/>
  <c r="U6" i="9"/>
  <c r="U9" i="8"/>
  <c r="U12" i="7"/>
  <c r="X6" i="13"/>
  <c r="O14" i="12"/>
  <c r="X10" i="13"/>
  <c r="O8" i="10"/>
  <c r="U4" i="9"/>
  <c r="U7" i="8"/>
  <c r="R10" i="11"/>
  <c r="P9" i="5"/>
  <c r="I12" i="12"/>
  <c r="Q8" i="6"/>
  <c r="R9" i="13"/>
  <c r="D9" i="3"/>
  <c r="C8" i="12"/>
  <c r="C7" i="10"/>
  <c r="E8" i="6"/>
  <c r="D10" i="11"/>
  <c r="C7" i="4"/>
  <c r="C7" i="9"/>
  <c r="C9" i="8"/>
  <c r="C12" i="7"/>
  <c r="D9" i="5"/>
  <c r="D9" i="13"/>
  <c r="D9" i="2"/>
  <c r="E9" i="24"/>
  <c r="C9" i="1"/>
  <c r="D9" i="31"/>
  <c r="D9" i="23"/>
  <c r="C4" i="10"/>
  <c r="C4" i="9"/>
  <c r="C6" i="8"/>
  <c r="C9" i="7"/>
  <c r="C4" i="4"/>
  <c r="D7" i="11"/>
  <c r="D6" i="5"/>
  <c r="C5" i="12"/>
  <c r="D6" i="3"/>
  <c r="E5" i="6"/>
  <c r="D6" i="13"/>
  <c r="E6" i="24"/>
  <c r="C6" i="1"/>
  <c r="D6" i="31"/>
  <c r="D6" i="23"/>
  <c r="D6" i="2"/>
  <c r="J7" i="5"/>
  <c r="J8" i="11"/>
  <c r="I7" i="12"/>
  <c r="I5" i="4"/>
  <c r="J8" i="3"/>
  <c r="I11" i="7"/>
  <c r="I5" i="10"/>
  <c r="K6" i="6"/>
  <c r="I5" i="9"/>
  <c r="I8" i="8"/>
  <c r="J7" i="13"/>
  <c r="J7" i="2"/>
  <c r="V7" i="24"/>
  <c r="C12" i="1"/>
  <c r="P8" i="31"/>
  <c r="P8" i="23"/>
  <c r="R8" i="11"/>
  <c r="C14" i="12"/>
  <c r="P9" i="3"/>
  <c r="O6" i="10"/>
  <c r="Q6" i="6"/>
  <c r="P7" i="5"/>
  <c r="O6" i="9"/>
  <c r="O9" i="8"/>
  <c r="O12" i="7"/>
  <c r="O6" i="4"/>
  <c r="R7" i="13"/>
  <c r="O11" i="12"/>
  <c r="U6" i="10"/>
  <c r="U7" i="9"/>
  <c r="X8" i="11"/>
  <c r="X7" i="13"/>
  <c r="C5" i="9"/>
  <c r="D8" i="11"/>
  <c r="D7" i="5"/>
  <c r="C7" i="8"/>
  <c r="C6" i="12"/>
  <c r="C5" i="4"/>
  <c r="D7" i="3"/>
  <c r="C5" i="10"/>
  <c r="E6" i="6"/>
  <c r="C10" i="7"/>
  <c r="D7" i="13"/>
  <c r="D7" i="2"/>
  <c r="E7" i="24"/>
  <c r="C7" i="1"/>
  <c r="D7" i="31"/>
  <c r="D7" i="23"/>
  <c r="C11" i="12"/>
  <c r="I7" i="4"/>
  <c r="K8" i="6"/>
  <c r="I7" i="10"/>
  <c r="I7" i="9"/>
  <c r="O6" i="8"/>
  <c r="O9" i="7"/>
  <c r="J10" i="11"/>
  <c r="J9" i="5"/>
  <c r="P6" i="3"/>
  <c r="J9" i="13"/>
  <c r="V9" i="24"/>
  <c r="J9" i="2"/>
  <c r="X9" i="11"/>
  <c r="O12" i="12"/>
  <c r="U7" i="10"/>
  <c r="X8" i="13"/>
  <c r="J9" i="11"/>
  <c r="I6" i="4"/>
  <c r="I8" i="12"/>
  <c r="I6" i="10"/>
  <c r="K7" i="6"/>
  <c r="I6" i="9"/>
  <c r="I9" i="8"/>
  <c r="I12" i="7"/>
  <c r="J8" i="5"/>
  <c r="J9" i="3"/>
  <c r="J8" i="13"/>
  <c r="J8" i="2"/>
  <c r="V8" i="24"/>
  <c r="C13" i="1"/>
  <c r="P9" i="31"/>
  <c r="P9" i="23"/>
  <c r="Y2" i="33"/>
  <c r="I17" i="32"/>
  <c r="I18" i="32" s="1"/>
  <c r="I19" i="32" s="1"/>
  <c r="I20" i="32" s="1"/>
  <c r="I21" i="32" s="1"/>
  <c r="I22" i="32" s="1"/>
  <c r="I23" i="32" s="1"/>
  <c r="I24" i="32" s="1"/>
  <c r="I25" i="32" s="1"/>
  <c r="I26" i="32" s="1"/>
  <c r="I27" i="32" s="1"/>
  <c r="I28" i="32" s="1"/>
  <c r="I29" i="32" s="1"/>
  <c r="I30" i="32" s="1"/>
  <c r="I31" i="32" s="1"/>
  <c r="I32" i="32" s="1"/>
  <c r="I33" i="32" s="1"/>
  <c r="I34" i="32" s="1"/>
  <c r="I35" i="32" s="1"/>
  <c r="I36" i="32" s="1"/>
  <c r="I37" i="32" s="1"/>
  <c r="I38" i="32" s="1"/>
  <c r="I39" i="32" s="1"/>
  <c r="I40" i="32" s="1"/>
  <c r="I41" i="32" s="1"/>
  <c r="I42" i="32" s="1"/>
  <c r="I43" i="32" s="1"/>
  <c r="I44" i="32" s="1"/>
  <c r="I45" i="32" s="1"/>
  <c r="I46" i="32" s="1"/>
  <c r="I47" i="32" s="1"/>
  <c r="I48" i="32" s="1"/>
  <c r="I49" i="32" s="1"/>
  <c r="I50" i="32" s="1"/>
  <c r="I51" i="32" s="1"/>
  <c r="I52" i="32" s="1"/>
  <c r="I53" i="32" s="1"/>
  <c r="I54" i="32" s="1"/>
  <c r="I55" i="32" s="1"/>
  <c r="I56" i="32" s="1"/>
  <c r="I57" i="32" s="1"/>
  <c r="I58" i="32" s="1"/>
  <c r="I59" i="32" s="1"/>
  <c r="I60" i="32" s="1"/>
  <c r="I61" i="32" s="1"/>
  <c r="I62" i="32" s="1"/>
  <c r="I63" i="32" s="1"/>
  <c r="I64" i="32" s="1"/>
  <c r="I65" i="32" s="1"/>
  <c r="I66" i="32" s="1"/>
  <c r="I67" i="32" s="1"/>
  <c r="I68" i="32" s="1"/>
  <c r="I69" i="32" s="1"/>
  <c r="I70" i="32" s="1"/>
  <c r="I71" i="32" s="1"/>
  <c r="I72" i="32" s="1"/>
  <c r="I73" i="32" s="1"/>
  <c r="I74" i="32" s="1"/>
  <c r="I75" i="32" s="1"/>
  <c r="I76" i="32" s="1"/>
  <c r="G17" i="32"/>
  <c r="G18" i="32" s="1"/>
  <c r="G19" i="32" s="1"/>
  <c r="G20" i="32" s="1"/>
  <c r="G21" i="32" s="1"/>
  <c r="G22" i="32" s="1"/>
  <c r="G23" i="32" s="1"/>
  <c r="G24" i="32" s="1"/>
  <c r="G25" i="32" s="1"/>
  <c r="G26" i="32" s="1"/>
  <c r="G27" i="32" s="1"/>
  <c r="G28" i="32" s="1"/>
  <c r="G29" i="32" s="1"/>
  <c r="G30" i="32" s="1"/>
  <c r="G31" i="32" s="1"/>
  <c r="G32" i="32" s="1"/>
  <c r="G33" i="32" s="1"/>
  <c r="G34" i="32" s="1"/>
  <c r="G35" i="32" s="1"/>
  <c r="G36" i="32" s="1"/>
  <c r="G37" i="32" s="1"/>
  <c r="G38" i="32" s="1"/>
  <c r="G39" i="32" s="1"/>
  <c r="G40" i="32" s="1"/>
  <c r="G41" i="32" s="1"/>
  <c r="G42" i="32" s="1"/>
  <c r="G43" i="32" s="1"/>
  <c r="G44" i="32" s="1"/>
  <c r="G45" i="32" s="1"/>
  <c r="G46" i="32" s="1"/>
  <c r="G47" i="32" s="1"/>
  <c r="G48" i="32" s="1"/>
  <c r="G49" i="32" s="1"/>
  <c r="G50" i="32" s="1"/>
  <c r="G51" i="32" s="1"/>
  <c r="G52" i="32" s="1"/>
  <c r="G53" i="32" s="1"/>
  <c r="G54" i="32" s="1"/>
  <c r="G55" i="32" s="1"/>
  <c r="G56" i="32" s="1"/>
  <c r="G57" i="32" s="1"/>
  <c r="G58" i="32" s="1"/>
  <c r="G59" i="32" s="1"/>
  <c r="G60" i="32" s="1"/>
  <c r="G61" i="32" s="1"/>
  <c r="G62" i="32" s="1"/>
  <c r="G63" i="32" s="1"/>
  <c r="G64" i="32" s="1"/>
  <c r="G65" i="32" s="1"/>
  <c r="G66" i="32" s="1"/>
  <c r="G67" i="32" s="1"/>
  <c r="G68" i="32" s="1"/>
  <c r="G69" i="32" s="1"/>
  <c r="G70" i="32" s="1"/>
  <c r="G71" i="32" s="1"/>
  <c r="G72" i="32" s="1"/>
  <c r="G73" i="32" s="1"/>
  <c r="G74" i="32" s="1"/>
  <c r="G75" i="32" s="1"/>
  <c r="G76" i="32" s="1"/>
  <c r="G77" i="32" s="1"/>
  <c r="G78" i="32" s="1"/>
  <c r="G79" i="32" s="1"/>
  <c r="G80" i="32" s="1"/>
  <c r="G81" i="32" s="1"/>
  <c r="G82" i="32" s="1"/>
  <c r="G83" i="32" s="1"/>
  <c r="G84" i="32" s="1"/>
  <c r="G85" i="32" s="1"/>
  <c r="G86" i="32" s="1"/>
  <c r="G87" i="32" s="1"/>
  <c r="G88" i="32" s="1"/>
  <c r="G89" i="32" s="1"/>
  <c r="G90" i="32" s="1"/>
  <c r="G91" i="32" s="1"/>
  <c r="G92" i="32" s="1"/>
  <c r="G93" i="32" s="1"/>
  <c r="G94" i="32" s="1"/>
  <c r="G95" i="32" s="1"/>
  <c r="G96" i="32" s="1"/>
  <c r="G97" i="32" s="1"/>
  <c r="G98" i="32" s="1"/>
  <c r="G99" i="32" s="1"/>
  <c r="G100" i="32" s="1"/>
  <c r="G101" i="32" s="1"/>
  <c r="G102" i="32" s="1"/>
  <c r="G103" i="32" s="1"/>
  <c r="G104" i="32" s="1"/>
  <c r="G105" i="32" s="1"/>
  <c r="G106" i="32" s="1"/>
  <c r="G107" i="32" s="1"/>
  <c r="G108" i="32" s="1"/>
  <c r="G109" i="32" s="1"/>
  <c r="G110" i="32" s="1"/>
  <c r="G111" i="32" s="1"/>
  <c r="G112" i="32" s="1"/>
  <c r="G113" i="32" s="1"/>
  <c r="G114" i="32" s="1"/>
  <c r="G115" i="32" s="1"/>
  <c r="G116" i="32" s="1"/>
  <c r="G117" i="32" s="1"/>
  <c r="G118" i="32" s="1"/>
  <c r="G119" i="32" s="1"/>
  <c r="G120" i="32" s="1"/>
  <c r="G121" i="32" s="1"/>
  <c r="G122" i="32" s="1"/>
  <c r="G123" i="32" s="1"/>
  <c r="G124" i="32" s="1"/>
  <c r="G125" i="32" s="1"/>
  <c r="G126" i="32" s="1"/>
  <c r="G127" i="32" s="1"/>
  <c r="G128" i="32" s="1"/>
  <c r="G129" i="32" s="1"/>
  <c r="G130" i="32" s="1"/>
  <c r="G131" i="32" s="1"/>
  <c r="G132" i="32" s="1"/>
  <c r="G133" i="32" s="1"/>
  <c r="G134" i="32" s="1"/>
  <c r="G135" i="32" s="1"/>
  <c r="G136" i="32" s="1"/>
  <c r="G137" i="32" s="1"/>
  <c r="G138" i="32" s="1"/>
  <c r="G139" i="32" s="1"/>
  <c r="G140" i="32" s="1"/>
  <c r="G141" i="32" s="1"/>
  <c r="G142" i="32" s="1"/>
  <c r="G143" i="32" s="1"/>
  <c r="G144" i="32" s="1"/>
  <c r="G145" i="32" s="1"/>
  <c r="G146" i="32" s="1"/>
  <c r="G147" i="32" s="1"/>
  <c r="G148" i="32" s="1"/>
  <c r="G149" i="32" s="1"/>
  <c r="G150" i="32" s="1"/>
  <c r="G151" i="32" s="1"/>
  <c r="G152" i="32" s="1"/>
  <c r="G153" i="32" s="1"/>
  <c r="G154" i="32" s="1"/>
  <c r="G155" i="32" s="1"/>
  <c r="G156" i="32" s="1"/>
  <c r="G157" i="32" s="1"/>
  <c r="G158" i="32" s="1"/>
  <c r="G159" i="32" s="1"/>
  <c r="G160" i="32" s="1"/>
  <c r="G161" i="32" s="1"/>
  <c r="G162" i="32" s="1"/>
  <c r="G163" i="32" s="1"/>
  <c r="G164" i="32" s="1"/>
  <c r="G165" i="32" s="1"/>
  <c r="G166" i="32" s="1"/>
  <c r="G167" i="32" s="1"/>
  <c r="G168" i="32" s="1"/>
  <c r="G169" i="32" s="1"/>
  <c r="G170" i="32" s="1"/>
  <c r="G171" i="32" s="1"/>
  <c r="G172" i="32" s="1"/>
  <c r="G173" i="32" s="1"/>
  <c r="G174" i="32" s="1"/>
  <c r="G175" i="32" s="1"/>
  <c r="G176" i="32" s="1"/>
  <c r="G177" i="32" s="1"/>
  <c r="G178" i="32" s="1"/>
  <c r="G179" i="32" s="1"/>
  <c r="G180" i="32" s="1"/>
  <c r="G181" i="32" s="1"/>
  <c r="G182" i="32" s="1"/>
  <c r="G183" i="32" s="1"/>
  <c r="G184" i="32" s="1"/>
  <c r="G185" i="32" s="1"/>
  <c r="G186" i="32" s="1"/>
  <c r="G187" i="32" s="1"/>
  <c r="G188" i="32" s="1"/>
  <c r="G189" i="32" s="1"/>
  <c r="G190" i="32" s="1"/>
  <c r="G191" i="32" s="1"/>
  <c r="G192" i="32" s="1"/>
  <c r="G193" i="32" s="1"/>
  <c r="G194" i="32" s="1"/>
  <c r="G195" i="32" s="1"/>
  <c r="G196" i="32" s="1"/>
  <c r="G197" i="32" s="1"/>
  <c r="G198" i="32" s="1"/>
  <c r="G199" i="32" s="1"/>
  <c r="G200" i="32" s="1"/>
  <c r="G201" i="32" s="1"/>
  <c r="G202" i="32" s="1"/>
  <c r="G203" i="32" s="1"/>
  <c r="G204" i="32" s="1"/>
  <c r="G205" i="32" s="1"/>
  <c r="G206" i="32" s="1"/>
  <c r="G207" i="32" s="1"/>
  <c r="G208" i="32" s="1"/>
  <c r="G209" i="32" s="1"/>
  <c r="G210" i="32" s="1"/>
  <c r="G211" i="32" s="1"/>
  <c r="G212" i="32" s="1"/>
  <c r="G213" i="32" s="1"/>
  <c r="G214" i="32" s="1"/>
  <c r="G215" i="32" s="1"/>
  <c r="G216" i="32" s="1"/>
  <c r="G217" i="32" s="1"/>
  <c r="G218" i="32" s="1"/>
  <c r="G219" i="32" s="1"/>
  <c r="G220" i="32" s="1"/>
  <c r="G221" i="32" s="1"/>
  <c r="G222" i="32" s="1"/>
  <c r="G223" i="32" s="1"/>
  <c r="G224" i="32" s="1"/>
  <c r="G225" i="32" s="1"/>
  <c r="G226" i="32" s="1"/>
  <c r="G227" i="32" s="1"/>
  <c r="G228" i="32" s="1"/>
  <c r="G229" i="32" s="1"/>
  <c r="G230" i="32" s="1"/>
  <c r="G231" i="32" s="1"/>
  <c r="G232" i="32" s="1"/>
  <c r="G233" i="32" s="1"/>
  <c r="G234" i="32" s="1"/>
  <c r="G235" i="32" s="1"/>
  <c r="G236" i="32" s="1"/>
  <c r="G237" i="32" s="1"/>
  <c r="G238" i="32" s="1"/>
  <c r="G239" i="32" s="1"/>
  <c r="G240" i="32" s="1"/>
  <c r="G241" i="32" s="1"/>
  <c r="G242" i="32" s="1"/>
  <c r="G243" i="32" s="1"/>
  <c r="G244" i="32" s="1"/>
  <c r="G245" i="32" s="1"/>
  <c r="G246" i="32" s="1"/>
  <c r="G247" i="32" s="1"/>
  <c r="G248" i="32" s="1"/>
  <c r="G249" i="32" s="1"/>
  <c r="G250" i="32" s="1"/>
  <c r="G251" i="32" s="1"/>
  <c r="G252" i="32" s="1"/>
  <c r="G253" i="32" s="1"/>
  <c r="G254" i="32" s="1"/>
  <c r="G255" i="32" s="1"/>
  <c r="G256" i="32" s="1"/>
  <c r="G257" i="32" s="1"/>
  <c r="G258" i="32" s="1"/>
  <c r="G259" i="32" s="1"/>
  <c r="G260" i="32" s="1"/>
  <c r="G261" i="32" s="1"/>
  <c r="G262" i="32" s="1"/>
  <c r="G263" i="32" s="1"/>
  <c r="G264" i="32" s="1"/>
  <c r="G265" i="32" s="1"/>
  <c r="G266" i="32" s="1"/>
  <c r="G267" i="32" s="1"/>
  <c r="G268" i="32" s="1"/>
  <c r="G269" i="32" s="1"/>
  <c r="G270" i="32" s="1"/>
  <c r="G271" i="32" s="1"/>
  <c r="G272" i="32" s="1"/>
  <c r="G273" i="32" s="1"/>
  <c r="G274" i="32" s="1"/>
  <c r="G275" i="32" s="1"/>
  <c r="G276" i="32" s="1"/>
  <c r="G277" i="32" s="1"/>
  <c r="G278" i="32" s="1"/>
  <c r="G279" i="32" s="1"/>
  <c r="G280" i="32" s="1"/>
  <c r="G281" i="32" s="1"/>
  <c r="G282" i="32" s="1"/>
  <c r="G283" i="32" s="1"/>
  <c r="G284" i="32" s="1"/>
  <c r="G285" i="32" s="1"/>
  <c r="G286" i="32" s="1"/>
  <c r="G287" i="32" s="1"/>
  <c r="G288" i="32" s="1"/>
  <c r="G289" i="32" s="1"/>
  <c r="G290" i="32" s="1"/>
  <c r="G291" i="32" s="1"/>
  <c r="G292" i="32" s="1"/>
  <c r="G293" i="32" s="1"/>
  <c r="G294" i="32" s="1"/>
  <c r="G295" i="32" s="1"/>
  <c r="G296" i="32" s="1"/>
  <c r="G297" i="32" s="1"/>
  <c r="G298" i="32" s="1"/>
  <c r="G299" i="32" s="1"/>
  <c r="G300" i="32" s="1"/>
  <c r="G301" i="32" s="1"/>
  <c r="G302" i="32" s="1"/>
  <c r="G303" i="32" s="1"/>
  <c r="G304" i="32" s="1"/>
  <c r="G305" i="32" s="1"/>
  <c r="G306" i="32" s="1"/>
  <c r="G307" i="32" s="1"/>
  <c r="G308" i="32" s="1"/>
  <c r="G309" i="32" s="1"/>
  <c r="G310" i="32" s="1"/>
  <c r="G311" i="32" s="1"/>
  <c r="G312" i="32" s="1"/>
  <c r="G313" i="32" s="1"/>
  <c r="G314" i="32" s="1"/>
  <c r="G315" i="32" s="1"/>
  <c r="G316" i="32" s="1"/>
  <c r="G317" i="32" s="1"/>
  <c r="G318" i="32" s="1"/>
  <c r="G319" i="32" s="1"/>
  <c r="G320" i="32" s="1"/>
  <c r="G321" i="32" s="1"/>
  <c r="G322" i="32" s="1"/>
  <c r="G323" i="32" s="1"/>
  <c r="G324" i="32" s="1"/>
  <c r="G325" i="32" s="1"/>
  <c r="G326" i="32" s="1"/>
  <c r="G327" i="32" s="1"/>
  <c r="G328" i="32" s="1"/>
  <c r="G329" i="32" s="1"/>
  <c r="G330" i="32" s="1"/>
  <c r="G331" i="32" s="1"/>
  <c r="G332" i="32" s="1"/>
  <c r="G333" i="32" s="1"/>
  <c r="G334" i="32" s="1"/>
  <c r="G335" i="32" s="1"/>
  <c r="G336" i="32" s="1"/>
  <c r="G337" i="32" s="1"/>
  <c r="G338" i="32" s="1"/>
  <c r="G339" i="32" s="1"/>
  <c r="G340" i="32" s="1"/>
  <c r="G341" i="32" s="1"/>
  <c r="G342" i="32" s="1"/>
  <c r="G343" i="32" s="1"/>
  <c r="G344" i="32" s="1"/>
  <c r="G345" i="32" s="1"/>
  <c r="G346" i="32" s="1"/>
  <c r="G347" i="32" s="1"/>
  <c r="G348" i="32" s="1"/>
  <c r="G349" i="32" s="1"/>
  <c r="G350" i="32" s="1"/>
  <c r="G351" i="32" s="1"/>
  <c r="G352" i="32" s="1"/>
  <c r="G353" i="32" s="1"/>
  <c r="G354" i="32" s="1"/>
  <c r="G355" i="32" s="1"/>
  <c r="G356" i="32" s="1"/>
  <c r="G357" i="32" s="1"/>
  <c r="G358" i="32" s="1"/>
  <c r="G359" i="32" s="1"/>
  <c r="G360" i="32" s="1"/>
  <c r="G361" i="32" s="1"/>
  <c r="G362" i="32" s="1"/>
  <c r="G363" i="32" s="1"/>
  <c r="G364" i="32" s="1"/>
  <c r="G365" i="32" s="1"/>
  <c r="G366" i="32" s="1"/>
  <c r="G367" i="32" s="1"/>
  <c r="G368" i="32" s="1"/>
  <c r="G369" i="32" s="1"/>
  <c r="G370" i="32" s="1"/>
  <c r="G371" i="32" s="1"/>
  <c r="G372" i="32" s="1"/>
  <c r="G373" i="32" s="1"/>
  <c r="G374" i="32" s="1"/>
  <c r="G375" i="32" s="1"/>
  <c r="G376" i="32" s="1"/>
  <c r="G377" i="32" s="1"/>
  <c r="G378" i="32" s="1"/>
  <c r="G379" i="32" s="1"/>
  <c r="G380" i="32" s="1"/>
  <c r="G381" i="32" s="1"/>
  <c r="G382" i="32" s="1"/>
  <c r="G383" i="32" s="1"/>
  <c r="G384" i="32" s="1"/>
  <c r="G385" i="32" s="1"/>
  <c r="G386" i="32" s="1"/>
  <c r="G387" i="32" s="1"/>
  <c r="G388" i="32" s="1"/>
  <c r="G389" i="32" s="1"/>
  <c r="G390" i="32" s="1"/>
  <c r="G391" i="32" s="1"/>
  <c r="G392" i="32" s="1"/>
  <c r="G393" i="32" s="1"/>
  <c r="G394" i="32" s="1"/>
  <c r="G395" i="32" s="1"/>
  <c r="G396" i="32" s="1"/>
  <c r="G397" i="32" s="1"/>
  <c r="G398" i="32" s="1"/>
  <c r="G399" i="32" s="1"/>
  <c r="G400" i="32" s="1"/>
  <c r="G401" i="32" s="1"/>
  <c r="G402" i="32" s="1"/>
  <c r="G403" i="32" s="1"/>
  <c r="G404" i="32" s="1"/>
  <c r="G405" i="32" s="1"/>
  <c r="G406" i="32" s="1"/>
  <c r="G407" i="32" s="1"/>
  <c r="G408" i="32" s="1"/>
  <c r="G409" i="32" s="1"/>
  <c r="G410" i="32" s="1"/>
  <c r="G411" i="32" s="1"/>
  <c r="G412" i="32" s="1"/>
  <c r="G413" i="32" s="1"/>
  <c r="G414" i="32" s="1"/>
  <c r="G415" i="32" s="1"/>
  <c r="G416" i="32" s="1"/>
  <c r="G417" i="32" s="1"/>
  <c r="G418" i="32" s="1"/>
  <c r="G419" i="32" s="1"/>
  <c r="G420" i="32" s="1"/>
  <c r="G421" i="32" s="1"/>
  <c r="G422" i="32" s="1"/>
  <c r="G423" i="32" s="1"/>
  <c r="G424" i="32" s="1"/>
  <c r="G425" i="32" s="1"/>
  <c r="G426" i="32" s="1"/>
  <c r="G427" i="32" s="1"/>
  <c r="G428" i="32" s="1"/>
  <c r="G429" i="32" s="1"/>
  <c r="G430" i="32" s="1"/>
  <c r="G431" i="32" s="1"/>
  <c r="G432" i="32" s="1"/>
  <c r="G433" i="32" s="1"/>
  <c r="G434" i="32" s="1"/>
  <c r="G435" i="32" s="1"/>
  <c r="G436" i="32" s="1"/>
  <c r="G437" i="32" s="1"/>
  <c r="G438" i="32" s="1"/>
  <c r="G439" i="32" s="1"/>
  <c r="G440" i="32" s="1"/>
  <c r="G441" i="32" s="1"/>
  <c r="G442" i="32" s="1"/>
  <c r="G443" i="32" s="1"/>
  <c r="G444" i="32" s="1"/>
  <c r="G445" i="32" s="1"/>
  <c r="G446" i="32" s="1"/>
  <c r="G447" i="32" s="1"/>
  <c r="G448" i="32" s="1"/>
  <c r="G449" i="32" s="1"/>
  <c r="G450" i="32" s="1"/>
  <c r="G451" i="32" s="1"/>
  <c r="G452" i="32" s="1"/>
  <c r="G453" i="32" s="1"/>
  <c r="G454" i="32" s="1"/>
  <c r="G455" i="32" s="1"/>
  <c r="G456" i="32" s="1"/>
  <c r="G457" i="32" s="1"/>
  <c r="G458" i="32" s="1"/>
  <c r="G459" i="32" s="1"/>
  <c r="G460" i="32" s="1"/>
  <c r="G461" i="32" s="1"/>
  <c r="G462" i="32" s="1"/>
  <c r="G463" i="32" s="1"/>
  <c r="G464" i="32" s="1"/>
  <c r="G465" i="32" s="1"/>
  <c r="G466" i="32" s="1"/>
  <c r="G467" i="32" s="1"/>
  <c r="G468" i="32" s="1"/>
  <c r="G469" i="32" s="1"/>
  <c r="G470" i="32" s="1"/>
  <c r="G471" i="32" s="1"/>
  <c r="G472" i="32" s="1"/>
  <c r="G473" i="32" s="1"/>
  <c r="G474" i="32" s="1"/>
  <c r="G475" i="32" s="1"/>
  <c r="G476" i="32" s="1"/>
  <c r="G477" i="32" s="1"/>
  <c r="G478" i="32" s="1"/>
  <c r="G479" i="32" s="1"/>
  <c r="G480" i="32" s="1"/>
  <c r="G481" i="32" s="1"/>
  <c r="G482" i="32" s="1"/>
  <c r="G483" i="32" s="1"/>
  <c r="G484" i="32" s="1"/>
  <c r="G485" i="32" s="1"/>
  <c r="G486" i="32" s="1"/>
  <c r="G487" i="32" s="1"/>
  <c r="G488" i="32" s="1"/>
  <c r="G489" i="32" s="1"/>
  <c r="G490" i="32" s="1"/>
  <c r="G491" i="32" s="1"/>
  <c r="G492" i="32" s="1"/>
  <c r="G493" i="32" s="1"/>
  <c r="G494" i="32" s="1"/>
  <c r="G495" i="32" s="1"/>
  <c r="G496" i="32" s="1"/>
  <c r="G497" i="32" s="1"/>
  <c r="G498" i="32" s="1"/>
  <c r="G499" i="32" s="1"/>
  <c r="G500" i="32" s="1"/>
  <c r="G501" i="32" s="1"/>
  <c r="G502" i="32" s="1"/>
  <c r="G503" i="32" s="1"/>
  <c r="G504" i="32" s="1"/>
  <c r="G505" i="32" s="1"/>
  <c r="G506" i="32" s="1"/>
  <c r="G507" i="32" s="1"/>
  <c r="G508" i="32" s="1"/>
  <c r="G509" i="32" s="1"/>
  <c r="G510" i="32" s="1"/>
  <c r="G511" i="32" s="1"/>
  <c r="G512" i="32" s="1"/>
  <c r="G513" i="32" s="1"/>
  <c r="G514" i="32" s="1"/>
  <c r="G515" i="32" s="1"/>
  <c r="G516" i="32" s="1"/>
  <c r="G517" i="32" s="1"/>
  <c r="G518" i="32" s="1"/>
  <c r="G519" i="32" s="1"/>
  <c r="G520" i="32" s="1"/>
  <c r="G521" i="32" s="1"/>
  <c r="G522" i="32" s="1"/>
  <c r="G523" i="32" s="1"/>
  <c r="G524" i="32" s="1"/>
  <c r="G525" i="32" s="1"/>
  <c r="G526" i="32" s="1"/>
  <c r="G527" i="32" s="1"/>
  <c r="G528" i="32" s="1"/>
  <c r="G529" i="32" s="1"/>
  <c r="G530" i="32" s="1"/>
  <c r="G531" i="32" s="1"/>
  <c r="G532" i="32" s="1"/>
  <c r="G533" i="32" s="1"/>
  <c r="G534" i="32" s="1"/>
  <c r="G535" i="32" s="1"/>
  <c r="G536" i="32" s="1"/>
  <c r="G537" i="32" s="1"/>
  <c r="G538" i="32" s="1"/>
  <c r="G539" i="32" s="1"/>
  <c r="G540" i="32" s="1"/>
  <c r="G541" i="32" s="1"/>
  <c r="G542" i="32" s="1"/>
  <c r="G543" i="32" s="1"/>
  <c r="G544" i="32" s="1"/>
  <c r="G545" i="32" s="1"/>
  <c r="G546" i="32" s="1"/>
  <c r="G547" i="32" s="1"/>
  <c r="G548" i="32" s="1"/>
  <c r="G549" i="32" s="1"/>
  <c r="G550" i="32" s="1"/>
  <c r="G551" i="32" s="1"/>
  <c r="G552" i="32" s="1"/>
  <c r="G553" i="32" s="1"/>
  <c r="G554" i="32" s="1"/>
  <c r="G555" i="32" s="1"/>
  <c r="G556" i="32" s="1"/>
  <c r="G557" i="32" s="1"/>
  <c r="G558" i="32" s="1"/>
  <c r="G559" i="32" s="1"/>
  <c r="G560" i="32" s="1"/>
  <c r="G561" i="32" s="1"/>
  <c r="G562" i="32" s="1"/>
  <c r="G563" i="32" s="1"/>
  <c r="G564" i="32" s="1"/>
  <c r="G565" i="32" s="1"/>
  <c r="G566" i="32" s="1"/>
  <c r="G567" i="32" s="1"/>
  <c r="G568" i="32" s="1"/>
  <c r="G569" i="32" s="1"/>
  <c r="G570" i="32" s="1"/>
  <c r="G571" i="32" s="1"/>
  <c r="G572" i="32" s="1"/>
  <c r="G573" i="32" s="1"/>
  <c r="G574" i="32" s="1"/>
  <c r="G575" i="32" s="1"/>
  <c r="G576" i="32" s="1"/>
  <c r="G577" i="32" s="1"/>
  <c r="G578" i="32" s="1"/>
  <c r="G579" i="32" s="1"/>
  <c r="G580" i="32" s="1"/>
  <c r="G581" i="32" s="1"/>
  <c r="G582" i="32" s="1"/>
  <c r="G583" i="32" s="1"/>
  <c r="G584" i="32" s="1"/>
  <c r="G585" i="32" s="1"/>
  <c r="G586" i="32" s="1"/>
  <c r="G587" i="32" s="1"/>
  <c r="G588" i="32" s="1"/>
  <c r="G589" i="32" s="1"/>
  <c r="G590" i="32" s="1"/>
  <c r="G591" i="32" s="1"/>
  <c r="G592" i="32" s="1"/>
  <c r="G593" i="32" s="1"/>
  <c r="G594" i="32" s="1"/>
  <c r="G595" i="32" s="1"/>
  <c r="G596" i="32" s="1"/>
  <c r="G597" i="32" s="1"/>
  <c r="G598" i="32" s="1"/>
  <c r="G599" i="32" s="1"/>
  <c r="G600" i="32" s="1"/>
  <c r="G601" i="32" s="1"/>
  <c r="G602" i="32" s="1"/>
  <c r="G603" i="32" s="1"/>
  <c r="G604" i="32" s="1"/>
  <c r="G605" i="32" s="1"/>
  <c r="G606" i="32" s="1"/>
  <c r="G607" i="32" s="1"/>
  <c r="G608" i="32" s="1"/>
  <c r="G609" i="32" s="1"/>
  <c r="G610" i="32" s="1"/>
  <c r="G611" i="32" s="1"/>
  <c r="G612" i="32" s="1"/>
  <c r="G613" i="32" s="1"/>
  <c r="G614" i="32" s="1"/>
  <c r="G615" i="32" s="1"/>
  <c r="G616" i="32" s="1"/>
  <c r="G617" i="32" s="1"/>
  <c r="G618" i="32" s="1"/>
  <c r="G619" i="32" s="1"/>
  <c r="G620" i="32" s="1"/>
  <c r="G621" i="32" s="1"/>
  <c r="G622" i="32" s="1"/>
  <c r="G623" i="32" s="1"/>
  <c r="G624" i="32" s="1"/>
  <c r="G625" i="32" s="1"/>
  <c r="G626" i="32" s="1"/>
  <c r="G627" i="32" s="1"/>
  <c r="G628" i="32" s="1"/>
  <c r="G629" i="32" s="1"/>
  <c r="G630" i="32" s="1"/>
  <c r="G631" i="32" s="1"/>
  <c r="G632" i="32" s="1"/>
  <c r="G633" i="32" s="1"/>
  <c r="G634" i="32" s="1"/>
  <c r="G635" i="32" s="1"/>
  <c r="G636" i="32" s="1"/>
  <c r="G637" i="32" s="1"/>
  <c r="G638" i="32" s="1"/>
  <c r="G639" i="32" s="1"/>
  <c r="G640" i="32" s="1"/>
  <c r="G641" i="32" s="1"/>
  <c r="G642" i="32" s="1"/>
  <c r="G643" i="32" s="1"/>
  <c r="G644" i="32" s="1"/>
  <c r="G645" i="32" s="1"/>
  <c r="G646" i="32" s="1"/>
  <c r="G647" i="32" s="1"/>
  <c r="G648" i="32" s="1"/>
  <c r="G649" i="32" s="1"/>
  <c r="G650" i="32" s="1"/>
  <c r="G651" i="32" s="1"/>
  <c r="G652" i="32" s="1"/>
  <c r="G653" i="32" s="1"/>
  <c r="G654" i="32" s="1"/>
  <c r="G655" i="32" s="1"/>
  <c r="G656" i="32" s="1"/>
  <c r="G657" i="32" s="1"/>
  <c r="G658" i="32" s="1"/>
  <c r="G659" i="32" s="1"/>
  <c r="G660" i="32" s="1"/>
  <c r="G661" i="32" s="1"/>
  <c r="G662" i="32" s="1"/>
  <c r="G663" i="32" s="1"/>
  <c r="G664" i="32" s="1"/>
  <c r="G665" i="32" s="1"/>
  <c r="G666" i="32" s="1"/>
  <c r="G667" i="32" s="1"/>
  <c r="G668" i="32" s="1"/>
  <c r="G669" i="32" s="1"/>
  <c r="G670" i="32" s="1"/>
  <c r="G671" i="32" s="1"/>
  <c r="G672" i="32" s="1"/>
  <c r="G673" i="32" s="1"/>
  <c r="G674" i="32" s="1"/>
  <c r="G675" i="32" s="1"/>
  <c r="G676" i="32" s="1"/>
  <c r="G677" i="32" s="1"/>
  <c r="G678" i="32" s="1"/>
  <c r="G679" i="32" s="1"/>
  <c r="G680" i="32" s="1"/>
  <c r="G681" i="32" s="1"/>
  <c r="G682" i="32" s="1"/>
  <c r="G683" i="32" s="1"/>
  <c r="G684" i="32" s="1"/>
  <c r="G685" i="32" s="1"/>
  <c r="G686" i="32" s="1"/>
  <c r="G687" i="32" s="1"/>
  <c r="G688" i="32" s="1"/>
  <c r="G689" i="32" s="1"/>
  <c r="G690" i="32" s="1"/>
  <c r="G691" i="32" s="1"/>
  <c r="G692" i="32" s="1"/>
  <c r="G693" i="32" s="1"/>
  <c r="G694" i="32" s="1"/>
  <c r="G695" i="32" s="1"/>
  <c r="G696" i="32" s="1"/>
  <c r="G697" i="32" s="1"/>
  <c r="G698" i="32" s="1"/>
  <c r="G699" i="32" s="1"/>
  <c r="G700" i="32" s="1"/>
  <c r="G701" i="32" s="1"/>
  <c r="G702" i="32" s="1"/>
  <c r="G703" i="32" s="1"/>
  <c r="G704" i="32" s="1"/>
  <c r="G705" i="32" s="1"/>
  <c r="G706" i="32" s="1"/>
  <c r="G707" i="32" s="1"/>
  <c r="G708" i="32" s="1"/>
  <c r="G709" i="32" s="1"/>
  <c r="G710" i="32" s="1"/>
  <c r="G711" i="32" s="1"/>
  <c r="G712" i="32" s="1"/>
  <c r="G713" i="32" s="1"/>
  <c r="G714" i="32" s="1"/>
  <c r="G715" i="32" s="1"/>
  <c r="G716" i="32" s="1"/>
  <c r="G717" i="32" s="1"/>
  <c r="G718" i="32" s="1"/>
  <c r="G719" i="32" s="1"/>
  <c r="G720" i="32" s="1"/>
  <c r="G721" i="32" s="1"/>
  <c r="G722" i="32" s="1"/>
  <c r="G723" i="32" s="1"/>
  <c r="G724" i="32" s="1"/>
  <c r="G725" i="32" s="1"/>
  <c r="G726" i="32" s="1"/>
  <c r="G727" i="32" s="1"/>
  <c r="G728" i="32" s="1"/>
  <c r="G729" i="32" s="1"/>
  <c r="G730" i="32" s="1"/>
  <c r="G731" i="32" s="1"/>
  <c r="G732" i="32" s="1"/>
  <c r="G733" i="32" s="1"/>
  <c r="G734" i="32" s="1"/>
  <c r="G735" i="32" s="1"/>
  <c r="D17" i="32"/>
  <c r="D18" i="32" s="1"/>
  <c r="D19" i="32" s="1"/>
  <c r="D20" i="32" s="1"/>
  <c r="D21" i="32" s="1"/>
  <c r="D22" i="32" s="1"/>
  <c r="D23" i="32" s="1"/>
  <c r="D24" i="32" s="1"/>
  <c r="D25" i="32" s="1"/>
  <c r="D26" i="32" s="1"/>
  <c r="D27" i="32" s="1"/>
  <c r="D28" i="32" s="1"/>
  <c r="D29" i="32" s="1"/>
  <c r="D30" i="32" s="1"/>
  <c r="D31" i="32" s="1"/>
  <c r="D32" i="32" s="1"/>
  <c r="D33" i="32" s="1"/>
  <c r="D34" i="32" s="1"/>
  <c r="D35" i="32" s="1"/>
  <c r="D36" i="32" s="1"/>
  <c r="D37" i="32" s="1"/>
  <c r="D38" i="32" s="1"/>
  <c r="D39" i="32" s="1"/>
  <c r="D40" i="32" s="1"/>
  <c r="D41" i="32" s="1"/>
  <c r="D42" i="32" s="1"/>
  <c r="D43" i="32" s="1"/>
  <c r="D44" i="32" s="1"/>
  <c r="D45" i="32" s="1"/>
  <c r="D46" i="32" s="1"/>
  <c r="D47" i="32" s="1"/>
  <c r="D48" i="32" s="1"/>
  <c r="D49" i="32" s="1"/>
  <c r="D50" i="32" s="1"/>
  <c r="D51" i="32" s="1"/>
  <c r="D52" i="32" s="1"/>
  <c r="D53" i="32" s="1"/>
  <c r="D54" i="32" s="1"/>
  <c r="D55" i="32" s="1"/>
  <c r="D56" i="32" s="1"/>
  <c r="D57" i="32" s="1"/>
  <c r="D58" i="32" s="1"/>
  <c r="D59" i="32" s="1"/>
  <c r="D60" i="32" s="1"/>
  <c r="D61" i="32" s="1"/>
  <c r="D62" i="32" s="1"/>
  <c r="D63" i="32" s="1"/>
  <c r="D64" i="32" s="1"/>
  <c r="D65" i="32" s="1"/>
  <c r="D66" i="32" s="1"/>
  <c r="D67" i="32" s="1"/>
  <c r="D68" i="32" s="1"/>
  <c r="D69" i="32" s="1"/>
  <c r="D70" i="32" s="1"/>
  <c r="D71" i="32" s="1"/>
  <c r="D72" i="32" s="1"/>
  <c r="D73" i="32" s="1"/>
  <c r="D74" i="32" s="1"/>
  <c r="D75" i="32" s="1"/>
  <c r="D76" i="32" s="1"/>
  <c r="B17" i="32"/>
  <c r="B18" i="32" s="1"/>
  <c r="B19" i="32" s="1"/>
  <c r="B20" i="32" s="1"/>
  <c r="B21" i="32" s="1"/>
  <c r="B22" i="32" s="1"/>
  <c r="B23" i="32" s="1"/>
  <c r="B24" i="32" s="1"/>
  <c r="B25" i="32" s="1"/>
  <c r="B26" i="32" s="1"/>
  <c r="B27" i="32" s="1"/>
  <c r="B28" i="32" s="1"/>
  <c r="B29" i="32" s="1"/>
  <c r="B30" i="32" s="1"/>
  <c r="B31" i="32" s="1"/>
  <c r="B32" i="32" s="1"/>
  <c r="B33" i="32" s="1"/>
  <c r="B34" i="32" s="1"/>
  <c r="B35" i="32" s="1"/>
  <c r="B36" i="32" s="1"/>
  <c r="B37" i="32" s="1"/>
  <c r="B38" i="32" s="1"/>
  <c r="B39" i="32" s="1"/>
  <c r="B40" i="32" s="1"/>
  <c r="B41" i="32" s="1"/>
  <c r="B42" i="32" s="1"/>
  <c r="B43" i="32" s="1"/>
  <c r="B44" i="32" s="1"/>
  <c r="B45" i="32" s="1"/>
  <c r="B46" i="32" s="1"/>
  <c r="B47" i="32" s="1"/>
  <c r="B48" i="32" s="1"/>
  <c r="B49" i="32" s="1"/>
  <c r="B50" i="32" s="1"/>
  <c r="B51" i="32" s="1"/>
  <c r="B52" i="32" s="1"/>
  <c r="B53" i="32" s="1"/>
  <c r="B54" i="32" s="1"/>
  <c r="B55" i="32" s="1"/>
  <c r="B56" i="32" s="1"/>
  <c r="B57" i="32" s="1"/>
  <c r="B58" i="32" s="1"/>
  <c r="B59" i="32" s="1"/>
  <c r="B60" i="32" s="1"/>
  <c r="B61" i="32" s="1"/>
  <c r="B62" i="32" s="1"/>
  <c r="B63" i="32" s="1"/>
  <c r="B64" i="32" s="1"/>
  <c r="B65" i="32" s="1"/>
  <c r="B66" i="32" s="1"/>
  <c r="B67" i="32" s="1"/>
  <c r="B68" i="32" s="1"/>
  <c r="B69" i="32" s="1"/>
  <c r="B70" i="32" s="1"/>
  <c r="B71" i="32" s="1"/>
  <c r="B72" i="32" s="1"/>
  <c r="B73" i="32" s="1"/>
  <c r="B74" i="32" s="1"/>
  <c r="B75" i="32" s="1"/>
  <c r="B76" i="32" s="1"/>
  <c r="B77" i="32" s="1"/>
  <c r="B78" i="32" s="1"/>
  <c r="B79" i="32" s="1"/>
  <c r="B80" i="32" s="1"/>
  <c r="B81" i="32" s="1"/>
  <c r="B82" i="32" s="1"/>
  <c r="B83" i="32" s="1"/>
  <c r="B84" i="32" s="1"/>
  <c r="B85" i="32" s="1"/>
  <c r="B86" i="32" s="1"/>
  <c r="B87" i="32" s="1"/>
  <c r="B88" i="32" s="1"/>
  <c r="B89" i="32" s="1"/>
  <c r="B90" i="32" s="1"/>
  <c r="B91" i="32" s="1"/>
  <c r="B92" i="32" s="1"/>
  <c r="B93" i="32" s="1"/>
  <c r="B94" i="32" s="1"/>
  <c r="B95" i="32" s="1"/>
  <c r="B96" i="32" s="1"/>
  <c r="B97" i="32" s="1"/>
  <c r="B98" i="32" s="1"/>
  <c r="B99" i="32" s="1"/>
  <c r="B100" i="32" s="1"/>
  <c r="B101" i="32" s="1"/>
  <c r="B102" i="32" s="1"/>
  <c r="B103" i="32" s="1"/>
  <c r="B104" i="32" s="1"/>
  <c r="B105" i="32" s="1"/>
  <c r="B106" i="32" s="1"/>
  <c r="B107" i="32" s="1"/>
  <c r="B108" i="32" s="1"/>
  <c r="B109" i="32" s="1"/>
  <c r="B110" i="32" s="1"/>
  <c r="B111" i="32" s="1"/>
  <c r="B112" i="32" s="1"/>
  <c r="B113" i="32" s="1"/>
  <c r="B114" i="32" s="1"/>
  <c r="B115" i="32" s="1"/>
  <c r="B116" i="32" s="1"/>
  <c r="B117" i="32" s="1"/>
  <c r="B118" i="32" s="1"/>
  <c r="B119" i="32" s="1"/>
  <c r="B120" i="32" s="1"/>
  <c r="B121" i="32" s="1"/>
  <c r="B122" i="32" s="1"/>
  <c r="B123" i="32" s="1"/>
  <c r="B124" i="32" s="1"/>
  <c r="B125" i="32" s="1"/>
  <c r="B126" i="32" s="1"/>
  <c r="B127" i="32" s="1"/>
  <c r="B128" i="32" s="1"/>
  <c r="B129" i="32" s="1"/>
  <c r="B130" i="32" s="1"/>
  <c r="B131" i="32" s="1"/>
  <c r="B132" i="32" s="1"/>
  <c r="B133" i="32" s="1"/>
  <c r="B134" i="32" s="1"/>
  <c r="B135" i="32" s="1"/>
  <c r="B136" i="32" s="1"/>
  <c r="B137" i="32" s="1"/>
  <c r="B138" i="32" s="1"/>
  <c r="B139" i="32" s="1"/>
  <c r="B140" i="32" s="1"/>
  <c r="B141" i="32" s="1"/>
  <c r="B142" i="32" s="1"/>
  <c r="B143" i="32" s="1"/>
  <c r="B144" i="32" s="1"/>
  <c r="B145" i="32" s="1"/>
  <c r="B146" i="32" s="1"/>
  <c r="B147" i="32" s="1"/>
  <c r="B148" i="32" s="1"/>
  <c r="B149" i="32" s="1"/>
  <c r="B150" i="32" s="1"/>
  <c r="B151" i="32" s="1"/>
  <c r="B152" i="32" s="1"/>
  <c r="B153" i="32" s="1"/>
  <c r="B154" i="32" s="1"/>
  <c r="B155" i="32" s="1"/>
  <c r="B156" i="32" s="1"/>
  <c r="B157" i="32" s="1"/>
  <c r="B158" i="32" s="1"/>
  <c r="B159" i="32" s="1"/>
  <c r="B160" i="32" s="1"/>
  <c r="B161" i="32" s="1"/>
  <c r="B162" i="32" s="1"/>
  <c r="B163" i="32" s="1"/>
  <c r="B164" i="32" s="1"/>
  <c r="B165" i="32" s="1"/>
  <c r="B166" i="32" s="1"/>
  <c r="B167" i="32" s="1"/>
  <c r="B168" i="32" s="1"/>
  <c r="B169" i="32" s="1"/>
  <c r="B170" i="32" s="1"/>
  <c r="B171" i="32" s="1"/>
  <c r="B172" i="32" s="1"/>
  <c r="B173" i="32" s="1"/>
  <c r="B174" i="32" s="1"/>
  <c r="B175" i="32" s="1"/>
  <c r="B176" i="32" s="1"/>
  <c r="B177" i="32" s="1"/>
  <c r="B178" i="32" s="1"/>
  <c r="B179" i="32" s="1"/>
  <c r="B180" i="32" s="1"/>
  <c r="B181" i="32" s="1"/>
  <c r="B182" i="32" s="1"/>
  <c r="B183" i="32" s="1"/>
  <c r="B184" i="32" s="1"/>
  <c r="B185" i="32" s="1"/>
  <c r="B186" i="32" s="1"/>
  <c r="B187" i="32" s="1"/>
  <c r="B188" i="32" s="1"/>
  <c r="B189" i="32" s="1"/>
  <c r="B190" i="32" s="1"/>
  <c r="B191" i="32" s="1"/>
  <c r="B192" i="32" s="1"/>
  <c r="B193" i="32" s="1"/>
  <c r="B194" i="32" s="1"/>
  <c r="B195" i="32" s="1"/>
  <c r="B196" i="32" s="1"/>
  <c r="B197" i="32" s="1"/>
  <c r="B198" i="32" s="1"/>
  <c r="B199" i="32" s="1"/>
  <c r="B200" i="32" s="1"/>
  <c r="B201" i="32" s="1"/>
  <c r="B202" i="32" s="1"/>
  <c r="B203" i="32" s="1"/>
  <c r="B204" i="32" s="1"/>
  <c r="B205" i="32" s="1"/>
  <c r="B206" i="32" s="1"/>
  <c r="B207" i="32" s="1"/>
  <c r="B208" i="32" s="1"/>
  <c r="B209" i="32" s="1"/>
  <c r="B210" i="32" s="1"/>
  <c r="B211" i="32" s="1"/>
  <c r="B212" i="32" s="1"/>
  <c r="B213" i="32" s="1"/>
  <c r="B214" i="32" s="1"/>
  <c r="B215" i="32" s="1"/>
  <c r="B216" i="32" s="1"/>
  <c r="B217" i="32" s="1"/>
  <c r="B218" i="32" s="1"/>
  <c r="B219" i="32" s="1"/>
  <c r="B220" i="32" s="1"/>
  <c r="B221" i="32" s="1"/>
  <c r="B222" i="32" s="1"/>
  <c r="B223" i="32" s="1"/>
  <c r="B224" i="32" s="1"/>
  <c r="B225" i="32" s="1"/>
  <c r="B226" i="32" s="1"/>
  <c r="B227" i="32" s="1"/>
  <c r="B228" i="32" s="1"/>
  <c r="B229" i="32" s="1"/>
  <c r="B230" i="32" s="1"/>
  <c r="B231" i="32" s="1"/>
  <c r="B232" i="32" s="1"/>
  <c r="B233" i="32" s="1"/>
  <c r="B234" i="32" s="1"/>
  <c r="B235" i="32" s="1"/>
  <c r="B236" i="32" s="1"/>
  <c r="B237" i="32" s="1"/>
  <c r="B238" i="32" s="1"/>
  <c r="B239" i="32" s="1"/>
  <c r="B240" i="32" s="1"/>
  <c r="B241" i="32" s="1"/>
  <c r="B242" i="32" s="1"/>
  <c r="B243" i="32" s="1"/>
  <c r="B244" i="32" s="1"/>
  <c r="B245" i="32" s="1"/>
  <c r="B246" i="32" s="1"/>
  <c r="B247" i="32" s="1"/>
  <c r="B248" i="32" s="1"/>
  <c r="B249" i="32" s="1"/>
  <c r="B250" i="32" s="1"/>
  <c r="B251" i="32" s="1"/>
  <c r="B252" i="32" s="1"/>
  <c r="B253" i="32" s="1"/>
  <c r="B254" i="32" s="1"/>
  <c r="B255" i="32" s="1"/>
  <c r="B256" i="32" s="1"/>
  <c r="B257" i="32" s="1"/>
  <c r="B258" i="32" s="1"/>
  <c r="B259" i="32" s="1"/>
  <c r="B260" i="32" s="1"/>
  <c r="B261" i="32" s="1"/>
  <c r="B262" i="32" s="1"/>
  <c r="B263" i="32" s="1"/>
  <c r="B264" i="32" s="1"/>
  <c r="B265" i="32" s="1"/>
  <c r="B266" i="32" s="1"/>
  <c r="B267" i="32" s="1"/>
  <c r="B268" i="32" s="1"/>
  <c r="B269" i="32" s="1"/>
  <c r="B270" i="32" s="1"/>
  <c r="B271" i="32" s="1"/>
  <c r="B272" i="32" s="1"/>
  <c r="B273" i="32" s="1"/>
  <c r="B274" i="32" s="1"/>
  <c r="B275" i="32" s="1"/>
  <c r="B276" i="32" s="1"/>
  <c r="B277" i="32" s="1"/>
  <c r="B278" i="32" s="1"/>
  <c r="B279" i="32" s="1"/>
  <c r="B280" i="32" s="1"/>
  <c r="B281" i="32" s="1"/>
  <c r="B282" i="32" s="1"/>
  <c r="B283" i="32" s="1"/>
  <c r="B284" i="32" s="1"/>
  <c r="B285" i="32" s="1"/>
  <c r="B286" i="32" s="1"/>
  <c r="B287" i="32" s="1"/>
  <c r="B288" i="32" s="1"/>
  <c r="B289" i="32" s="1"/>
  <c r="B290" i="32" s="1"/>
  <c r="B291" i="32" s="1"/>
  <c r="B292" i="32" s="1"/>
  <c r="B293" i="32" s="1"/>
  <c r="B294" i="32" s="1"/>
  <c r="B295" i="32" s="1"/>
  <c r="B296" i="32" s="1"/>
  <c r="B297" i="32" s="1"/>
  <c r="B298" i="32" s="1"/>
  <c r="B299" i="32" s="1"/>
  <c r="B300" i="32" s="1"/>
  <c r="B301" i="32" s="1"/>
  <c r="B302" i="32" s="1"/>
  <c r="B303" i="32" s="1"/>
  <c r="B304" i="32" s="1"/>
  <c r="B305" i="32" s="1"/>
  <c r="B306" i="32" s="1"/>
  <c r="B307" i="32" s="1"/>
  <c r="B308" i="32" s="1"/>
  <c r="B309" i="32" s="1"/>
  <c r="B310" i="32" s="1"/>
  <c r="B311" i="32" s="1"/>
  <c r="B312" i="32" s="1"/>
  <c r="B313" i="32" s="1"/>
  <c r="B314" i="32" s="1"/>
  <c r="B315" i="32" s="1"/>
  <c r="B316" i="32" s="1"/>
  <c r="B317" i="32" s="1"/>
  <c r="B318" i="32" s="1"/>
  <c r="B319" i="32" s="1"/>
  <c r="B320" i="32" s="1"/>
  <c r="B321" i="32" s="1"/>
  <c r="B322" i="32" s="1"/>
  <c r="B323" i="32" s="1"/>
  <c r="B324" i="32" s="1"/>
  <c r="B325" i="32" s="1"/>
  <c r="B326" i="32" s="1"/>
  <c r="B327" i="32" s="1"/>
  <c r="B328" i="32" s="1"/>
  <c r="B329" i="32" s="1"/>
  <c r="B330" i="32" s="1"/>
  <c r="B331" i="32" s="1"/>
  <c r="B332" i="32" s="1"/>
  <c r="B333" i="32" s="1"/>
  <c r="B334" i="32" s="1"/>
  <c r="B335" i="32" s="1"/>
  <c r="B336" i="32" s="1"/>
  <c r="B337" i="32" s="1"/>
  <c r="B338" i="32" s="1"/>
  <c r="B339" i="32" s="1"/>
  <c r="B340" i="32" s="1"/>
  <c r="B341" i="32" s="1"/>
  <c r="B342" i="32" s="1"/>
  <c r="B343" i="32" s="1"/>
  <c r="B344" i="32" s="1"/>
  <c r="B345" i="32" s="1"/>
  <c r="B346" i="32" s="1"/>
  <c r="B347" i="32" s="1"/>
  <c r="B348" i="32" s="1"/>
  <c r="B349" i="32" s="1"/>
  <c r="B350" i="32" s="1"/>
  <c r="B351" i="32" s="1"/>
  <c r="B352" i="32" s="1"/>
  <c r="B353" i="32" s="1"/>
  <c r="B354" i="32" s="1"/>
  <c r="B355" i="32" s="1"/>
  <c r="B356" i="32" s="1"/>
  <c r="B357" i="32" s="1"/>
  <c r="B358" i="32" s="1"/>
  <c r="B359" i="32" s="1"/>
  <c r="B360" i="32" s="1"/>
  <c r="B361" i="32" s="1"/>
  <c r="B362" i="32" s="1"/>
  <c r="B363" i="32" s="1"/>
  <c r="B364" i="32" s="1"/>
  <c r="B365" i="32" s="1"/>
  <c r="B366" i="32" s="1"/>
  <c r="B367" i="32" s="1"/>
  <c r="B368" i="32" s="1"/>
  <c r="B369" i="32" s="1"/>
  <c r="B370" i="32" s="1"/>
  <c r="B371" i="32" s="1"/>
  <c r="B372" i="32" s="1"/>
  <c r="B373" i="32" s="1"/>
  <c r="B374" i="32" s="1"/>
  <c r="B375" i="32" s="1"/>
  <c r="B376" i="32" s="1"/>
  <c r="B377" i="32" s="1"/>
  <c r="B378" i="32" s="1"/>
  <c r="B379" i="32" s="1"/>
  <c r="B380" i="32" s="1"/>
  <c r="B381" i="32" s="1"/>
  <c r="B382" i="32" s="1"/>
  <c r="B383" i="32" s="1"/>
  <c r="B384" i="32" s="1"/>
  <c r="B385" i="32" s="1"/>
  <c r="B386" i="32" s="1"/>
  <c r="B387" i="32" s="1"/>
  <c r="B388" i="32" s="1"/>
  <c r="B389" i="32" s="1"/>
  <c r="B390" i="32" s="1"/>
  <c r="B391" i="32" s="1"/>
  <c r="B392" i="32" s="1"/>
  <c r="B393" i="32" s="1"/>
  <c r="B394" i="32" s="1"/>
  <c r="B395" i="32" s="1"/>
  <c r="B396" i="32" s="1"/>
  <c r="B397" i="32" s="1"/>
  <c r="B398" i="32" s="1"/>
  <c r="B399" i="32" s="1"/>
  <c r="B400" i="32" s="1"/>
  <c r="B401" i="32" s="1"/>
  <c r="B402" i="32" s="1"/>
  <c r="B403" i="32" s="1"/>
  <c r="B404" i="32" s="1"/>
  <c r="B405" i="32" s="1"/>
  <c r="B406" i="32" s="1"/>
  <c r="B407" i="32" s="1"/>
  <c r="B408" i="32" s="1"/>
  <c r="B409" i="32" s="1"/>
  <c r="B410" i="32" s="1"/>
  <c r="B411" i="32" s="1"/>
  <c r="B412" i="32" s="1"/>
  <c r="B413" i="32" s="1"/>
  <c r="B414" i="32" s="1"/>
  <c r="B415" i="32" s="1"/>
  <c r="B416" i="32" s="1"/>
  <c r="B417" i="32" s="1"/>
  <c r="B418" i="32" s="1"/>
  <c r="B419" i="32" s="1"/>
  <c r="B420" i="32" s="1"/>
  <c r="B421" i="32" s="1"/>
  <c r="B422" i="32" s="1"/>
  <c r="B423" i="32" s="1"/>
  <c r="B424" i="32" s="1"/>
  <c r="B425" i="32" s="1"/>
  <c r="B426" i="32" s="1"/>
  <c r="B427" i="32" s="1"/>
  <c r="B428" i="32" s="1"/>
  <c r="B429" i="32" s="1"/>
  <c r="B430" i="32" s="1"/>
  <c r="B431" i="32" s="1"/>
  <c r="B432" i="32" s="1"/>
  <c r="B433" i="32" s="1"/>
  <c r="B434" i="32" s="1"/>
  <c r="B435" i="32" s="1"/>
  <c r="B436" i="32" s="1"/>
  <c r="B437" i="32" s="1"/>
  <c r="B438" i="32" s="1"/>
  <c r="B439" i="32" s="1"/>
  <c r="B440" i="32" s="1"/>
  <c r="B441" i="32" s="1"/>
  <c r="B442" i="32" s="1"/>
  <c r="B443" i="32" s="1"/>
  <c r="B444" i="32" s="1"/>
  <c r="B445" i="32" s="1"/>
  <c r="B446" i="32" s="1"/>
  <c r="B447" i="32" s="1"/>
  <c r="B448" i="32" s="1"/>
  <c r="B449" i="32" s="1"/>
  <c r="B450" i="32" s="1"/>
  <c r="B451" i="32" s="1"/>
  <c r="B452" i="32" s="1"/>
  <c r="B453" i="32" s="1"/>
  <c r="B454" i="32" s="1"/>
  <c r="B455" i="32" s="1"/>
  <c r="B456" i="32" s="1"/>
  <c r="B457" i="32" s="1"/>
  <c r="B458" i="32" s="1"/>
  <c r="B459" i="32" s="1"/>
  <c r="B460" i="32" s="1"/>
  <c r="B461" i="32" s="1"/>
  <c r="B462" i="32" s="1"/>
  <c r="B463" i="32" s="1"/>
  <c r="B464" i="32" s="1"/>
  <c r="B465" i="32" s="1"/>
  <c r="B466" i="32" s="1"/>
  <c r="B467" i="32" s="1"/>
  <c r="B468" i="32" s="1"/>
  <c r="B469" i="32" s="1"/>
  <c r="B470" i="32" s="1"/>
  <c r="B471" i="32" s="1"/>
  <c r="B472" i="32" s="1"/>
  <c r="B473" i="32" s="1"/>
  <c r="B474" i="32" s="1"/>
  <c r="B475" i="32" s="1"/>
  <c r="B476" i="32" s="1"/>
  <c r="B477" i="32" s="1"/>
  <c r="B478" i="32" s="1"/>
  <c r="B479" i="32" s="1"/>
  <c r="B480" i="32" s="1"/>
  <c r="B481" i="32" s="1"/>
  <c r="B482" i="32" s="1"/>
  <c r="B483" i="32" s="1"/>
  <c r="B484" i="32" s="1"/>
  <c r="B485" i="32" s="1"/>
  <c r="B486" i="32" s="1"/>
  <c r="B487" i="32" s="1"/>
  <c r="B488" i="32" s="1"/>
  <c r="B489" i="32" s="1"/>
  <c r="B490" i="32" s="1"/>
  <c r="B491" i="32" s="1"/>
  <c r="B492" i="32" s="1"/>
  <c r="B493" i="32" s="1"/>
  <c r="B494" i="32" s="1"/>
  <c r="B495" i="32" s="1"/>
  <c r="B496" i="32" s="1"/>
  <c r="B497" i="32" s="1"/>
  <c r="B498" i="32" s="1"/>
  <c r="B499" i="32" s="1"/>
  <c r="B500" i="32" s="1"/>
  <c r="B501" i="32" s="1"/>
  <c r="B502" i="32" s="1"/>
  <c r="B503" i="32" s="1"/>
  <c r="B504" i="32" s="1"/>
  <c r="B505" i="32" s="1"/>
  <c r="B506" i="32" s="1"/>
  <c r="B507" i="32" s="1"/>
  <c r="B508" i="32" s="1"/>
  <c r="B509" i="32" s="1"/>
  <c r="B510" i="32" s="1"/>
  <c r="B511" i="32" s="1"/>
  <c r="B512" i="32" s="1"/>
  <c r="B513" i="32" s="1"/>
  <c r="B514" i="32" s="1"/>
  <c r="B515" i="32" s="1"/>
  <c r="B516" i="32" s="1"/>
  <c r="B517" i="32" s="1"/>
  <c r="B518" i="32" s="1"/>
  <c r="B519" i="32" s="1"/>
  <c r="B520" i="32" s="1"/>
  <c r="B521" i="32" s="1"/>
  <c r="B522" i="32" s="1"/>
  <c r="B523" i="32" s="1"/>
  <c r="B524" i="32" s="1"/>
  <c r="B525" i="32" s="1"/>
  <c r="B526" i="32" s="1"/>
  <c r="B527" i="32" s="1"/>
  <c r="B528" i="32" s="1"/>
  <c r="B529" i="32" s="1"/>
  <c r="B530" i="32" s="1"/>
  <c r="B531" i="32" s="1"/>
  <c r="B532" i="32" s="1"/>
  <c r="B533" i="32" s="1"/>
  <c r="B534" i="32" s="1"/>
  <c r="B535" i="32" s="1"/>
  <c r="B536" i="32" s="1"/>
  <c r="B537" i="32" s="1"/>
  <c r="B538" i="32" s="1"/>
  <c r="B539" i="32" s="1"/>
  <c r="B540" i="32" s="1"/>
  <c r="B541" i="32" s="1"/>
  <c r="B542" i="32" s="1"/>
  <c r="B543" i="32" s="1"/>
  <c r="B544" i="32" s="1"/>
  <c r="B545" i="32" s="1"/>
  <c r="B546" i="32" s="1"/>
  <c r="B547" i="32" s="1"/>
  <c r="B548" i="32" s="1"/>
  <c r="B549" i="32" s="1"/>
  <c r="B550" i="32" s="1"/>
  <c r="B551" i="32" s="1"/>
  <c r="B552" i="32" s="1"/>
  <c r="B553" i="32" s="1"/>
  <c r="B554" i="32" s="1"/>
  <c r="B555" i="32" s="1"/>
  <c r="B556" i="32" s="1"/>
  <c r="B557" i="32" s="1"/>
  <c r="B558" i="32" s="1"/>
  <c r="B559" i="32" s="1"/>
  <c r="B560" i="32" s="1"/>
  <c r="B561" i="32" s="1"/>
  <c r="B562" i="32" s="1"/>
  <c r="B563" i="32" s="1"/>
  <c r="B564" i="32" s="1"/>
  <c r="B565" i="32" s="1"/>
  <c r="B566" i="32" s="1"/>
  <c r="B567" i="32" s="1"/>
  <c r="B568" i="32" s="1"/>
  <c r="B569" i="32" s="1"/>
  <c r="B570" i="32" s="1"/>
  <c r="B571" i="32" s="1"/>
  <c r="B572" i="32" s="1"/>
  <c r="B573" i="32" s="1"/>
  <c r="B574" i="32" s="1"/>
  <c r="B575" i="32" s="1"/>
  <c r="B576" i="32" s="1"/>
  <c r="B577" i="32" s="1"/>
  <c r="B578" i="32" s="1"/>
  <c r="B579" i="32" s="1"/>
  <c r="B580" i="32" s="1"/>
  <c r="B581" i="32" s="1"/>
  <c r="B582" i="32" s="1"/>
  <c r="B583" i="32" s="1"/>
  <c r="B584" i="32" s="1"/>
  <c r="B585" i="32" s="1"/>
  <c r="B586" i="32" s="1"/>
  <c r="B587" i="32" s="1"/>
  <c r="B588" i="32" s="1"/>
  <c r="B589" i="32" s="1"/>
  <c r="B590" i="32" s="1"/>
  <c r="B591" i="32" s="1"/>
  <c r="B592" i="32" s="1"/>
  <c r="B593" i="32" s="1"/>
  <c r="B594" i="32" s="1"/>
  <c r="B595" i="32" s="1"/>
  <c r="B596" i="32" s="1"/>
  <c r="B597" i="32" s="1"/>
  <c r="B598" i="32" s="1"/>
  <c r="B599" i="32" s="1"/>
  <c r="B600" i="32" s="1"/>
  <c r="B601" i="32" s="1"/>
  <c r="B602" i="32" s="1"/>
  <c r="B603" i="32" s="1"/>
  <c r="B604" i="32" s="1"/>
  <c r="B605" i="32" s="1"/>
  <c r="B606" i="32" s="1"/>
  <c r="B607" i="32" s="1"/>
  <c r="B608" i="32" s="1"/>
  <c r="B609" i="32" s="1"/>
  <c r="B610" i="32" s="1"/>
  <c r="B611" i="32" s="1"/>
  <c r="B612" i="32" s="1"/>
  <c r="B613" i="32" s="1"/>
  <c r="B614" i="32" s="1"/>
  <c r="B615" i="32" s="1"/>
  <c r="B616" i="32" s="1"/>
  <c r="B617" i="32" s="1"/>
  <c r="B618" i="32" s="1"/>
  <c r="B619" i="32" s="1"/>
  <c r="B620" i="32" s="1"/>
  <c r="B621" i="32" s="1"/>
  <c r="B622" i="32" s="1"/>
  <c r="B623" i="32" s="1"/>
  <c r="B624" i="32" s="1"/>
  <c r="B625" i="32" s="1"/>
  <c r="B626" i="32" s="1"/>
  <c r="B627" i="32" s="1"/>
  <c r="B628" i="32" s="1"/>
  <c r="B629" i="32" s="1"/>
  <c r="B630" i="32" s="1"/>
  <c r="B631" i="32" s="1"/>
  <c r="B632" i="32" s="1"/>
  <c r="B633" i="32" s="1"/>
  <c r="B634" i="32" s="1"/>
  <c r="B635" i="32" s="1"/>
  <c r="B636" i="32" s="1"/>
  <c r="B637" i="32" s="1"/>
  <c r="B638" i="32" s="1"/>
  <c r="B639" i="32" s="1"/>
  <c r="B640" i="32" s="1"/>
  <c r="B641" i="32" s="1"/>
  <c r="B642" i="32" s="1"/>
  <c r="B643" i="32" s="1"/>
  <c r="B644" i="32" s="1"/>
  <c r="B645" i="32" s="1"/>
  <c r="B646" i="32" s="1"/>
  <c r="B647" i="32" s="1"/>
  <c r="B648" i="32" s="1"/>
  <c r="B649" i="32" s="1"/>
  <c r="B650" i="32" s="1"/>
  <c r="B651" i="32" s="1"/>
  <c r="B652" i="32" s="1"/>
  <c r="B653" i="32" s="1"/>
  <c r="B654" i="32" s="1"/>
  <c r="B655" i="32" s="1"/>
  <c r="B656" i="32" s="1"/>
  <c r="B657" i="32" s="1"/>
  <c r="B658" i="32" s="1"/>
  <c r="B659" i="32" s="1"/>
  <c r="B660" i="32" s="1"/>
  <c r="B661" i="32" s="1"/>
  <c r="B662" i="32" s="1"/>
  <c r="B663" i="32" s="1"/>
  <c r="B664" i="32" s="1"/>
  <c r="B665" i="32" s="1"/>
  <c r="B666" i="32" s="1"/>
  <c r="B667" i="32" s="1"/>
  <c r="B668" i="32" s="1"/>
  <c r="B669" i="32" s="1"/>
  <c r="B670" i="32" s="1"/>
  <c r="B671" i="32" s="1"/>
  <c r="B672" i="32" s="1"/>
  <c r="B673" i="32" s="1"/>
  <c r="B674" i="32" s="1"/>
  <c r="B675" i="32" s="1"/>
  <c r="B676" i="32" s="1"/>
  <c r="B677" i="32" s="1"/>
  <c r="B678" i="32" s="1"/>
  <c r="B679" i="32" s="1"/>
  <c r="B680" i="32" s="1"/>
  <c r="B681" i="32" s="1"/>
  <c r="B682" i="32" s="1"/>
  <c r="B683" i="32" s="1"/>
  <c r="B684" i="32" s="1"/>
  <c r="B685" i="32" s="1"/>
  <c r="B686" i="32" s="1"/>
  <c r="B687" i="32" s="1"/>
  <c r="B688" i="32" s="1"/>
  <c r="B689" i="32" s="1"/>
  <c r="B690" i="32" s="1"/>
  <c r="B691" i="32" s="1"/>
  <c r="B692" i="32" s="1"/>
  <c r="B693" i="32" s="1"/>
  <c r="B694" i="32" s="1"/>
  <c r="B695" i="32" s="1"/>
  <c r="B696" i="32" s="1"/>
  <c r="B697" i="32" s="1"/>
  <c r="B698" i="32" s="1"/>
  <c r="B699" i="32" s="1"/>
  <c r="B700" i="32" s="1"/>
  <c r="B701" i="32" s="1"/>
  <c r="B702" i="32" s="1"/>
  <c r="B703" i="32" s="1"/>
  <c r="B704" i="32" s="1"/>
  <c r="B705" i="32" s="1"/>
  <c r="B706" i="32" s="1"/>
  <c r="B707" i="32" s="1"/>
  <c r="B708" i="32" s="1"/>
  <c r="B709" i="32" s="1"/>
  <c r="B710" i="32" s="1"/>
  <c r="B711" i="32" s="1"/>
  <c r="B712" i="32" s="1"/>
  <c r="B713" i="32" s="1"/>
  <c r="B714" i="32" s="1"/>
  <c r="B715" i="32" s="1"/>
  <c r="B716" i="32" s="1"/>
  <c r="B717" i="32" s="1"/>
  <c r="B718" i="32" s="1"/>
  <c r="B719" i="32" s="1"/>
  <c r="B720" i="32" s="1"/>
  <c r="B721" i="32" s="1"/>
  <c r="B722" i="32" s="1"/>
  <c r="B723" i="32" s="1"/>
  <c r="B724" i="32" s="1"/>
  <c r="B725" i="32" s="1"/>
  <c r="B726" i="32" s="1"/>
  <c r="B727" i="32" s="1"/>
  <c r="B728" i="32" s="1"/>
  <c r="B729" i="32" s="1"/>
  <c r="B730" i="32" s="1"/>
  <c r="B731" i="32" s="1"/>
  <c r="B732" i="32" s="1"/>
  <c r="B733" i="32" s="1"/>
  <c r="B734" i="32" s="1"/>
  <c r="B735" i="32" s="1"/>
  <c r="J2" i="32"/>
  <c r="B10" i="30" s="1"/>
  <c r="E2" i="32"/>
  <c r="B7" i="30" s="1"/>
  <c r="G1" i="32"/>
  <c r="G2" i="32" s="1"/>
  <c r="B9" i="30" s="1"/>
  <c r="B1" i="32"/>
  <c r="B2" i="32" s="1"/>
  <c r="B6" i="30" s="1"/>
  <c r="P8" i="5" l="1"/>
  <c r="O10" i="7"/>
  <c r="K9" i="6"/>
  <c r="O7" i="8"/>
  <c r="P7" i="3"/>
  <c r="O4" i="10"/>
  <c r="O4" i="9"/>
  <c r="J10" i="2"/>
  <c r="O4" i="4"/>
  <c r="J10" i="5"/>
  <c r="J10" i="13"/>
  <c r="C12" i="12"/>
  <c r="I11" i="12"/>
  <c r="R8" i="13"/>
  <c r="U6" i="8"/>
  <c r="Q7" i="6"/>
  <c r="O7" i="4"/>
  <c r="I4" i="10"/>
  <c r="R9" i="11"/>
  <c r="O7" i="9"/>
  <c r="U9" i="7"/>
  <c r="J6" i="13"/>
  <c r="P7" i="23"/>
  <c r="I7" i="8"/>
  <c r="J6" i="2"/>
  <c r="V6" i="24"/>
  <c r="I6" i="12"/>
  <c r="J7" i="11"/>
  <c r="P7" i="31"/>
  <c r="J14" i="31" s="1"/>
  <c r="J7" i="3"/>
  <c r="I10" i="7"/>
  <c r="I4" i="9"/>
  <c r="C11" i="1"/>
  <c r="I4" i="4"/>
  <c r="J6" i="5"/>
  <c r="U11" i="7"/>
  <c r="R10" i="13"/>
  <c r="R11" i="11"/>
  <c r="Q9" i="6"/>
  <c r="U4" i="10"/>
  <c r="U5" i="9"/>
  <c r="U8" i="8"/>
  <c r="D9" i="11"/>
  <c r="D8" i="5"/>
  <c r="D8" i="2"/>
  <c r="D8" i="3"/>
  <c r="D8" i="13"/>
  <c r="E7" i="6"/>
  <c r="C7" i="12"/>
  <c r="D8" i="31"/>
  <c r="D15" i="31" s="1"/>
  <c r="C8" i="8"/>
  <c r="C8" i="1"/>
  <c r="C6" i="10"/>
  <c r="C6" i="9"/>
  <c r="D8" i="23"/>
  <c r="E8" i="24"/>
  <c r="C11" i="7"/>
  <c r="S37" i="31"/>
  <c r="G37" i="31"/>
  <c r="V48" i="31"/>
  <c r="P48" i="31"/>
  <c r="V45" i="31"/>
  <c r="P45" i="31"/>
  <c r="V43" i="31"/>
  <c r="P43" i="31"/>
  <c r="J43" i="31"/>
  <c r="D43" i="31"/>
  <c r="V39" i="31"/>
  <c r="P39" i="31"/>
  <c r="M39" i="31"/>
  <c r="M41" i="31" s="1"/>
  <c r="J39" i="31"/>
  <c r="D39" i="31"/>
  <c r="O23" i="31"/>
  <c r="C23" i="31"/>
  <c r="V18" i="31"/>
  <c r="J18" i="31"/>
  <c r="D18" i="31"/>
  <c r="V17" i="31"/>
  <c r="P17" i="31"/>
  <c r="D17" i="31"/>
  <c r="V16" i="31"/>
  <c r="P16" i="31"/>
  <c r="J16" i="31"/>
  <c r="D16" i="31"/>
  <c r="V15" i="31"/>
  <c r="P15" i="31"/>
  <c r="J15" i="31"/>
  <c r="V14" i="31"/>
  <c r="P14" i="31"/>
  <c r="D14" i="31"/>
  <c r="P13" i="31"/>
  <c r="M13" i="31"/>
  <c r="M14" i="31" s="1"/>
  <c r="M15" i="31" s="1"/>
  <c r="M16" i="31" s="1"/>
  <c r="M17" i="31" s="1"/>
  <c r="M18" i="31" s="1"/>
  <c r="J13" i="31"/>
  <c r="D13" i="31"/>
  <c r="S11" i="31"/>
  <c r="G11" i="31"/>
  <c r="Q9" i="31"/>
  <c r="E9" i="31"/>
  <c r="Q8" i="31"/>
  <c r="E8" i="31"/>
  <c r="Q7" i="31"/>
  <c r="E7" i="31"/>
  <c r="Q6" i="31"/>
  <c r="E6" i="31"/>
  <c r="K8" i="5"/>
  <c r="R9" i="31"/>
  <c r="R8" i="31"/>
  <c r="F8" i="31"/>
  <c r="F9" i="31"/>
  <c r="R7" i="31"/>
  <c r="R6" i="31"/>
  <c r="F6" i="31"/>
  <c r="F7" i="31"/>
  <c r="P18" i="31" l="1"/>
  <c r="J17" i="31"/>
  <c r="V13" i="31"/>
  <c r="M43" i="31"/>
  <c r="M45" i="31" s="1"/>
  <c r="M48" i="31" s="1"/>
  <c r="M59" i="31" s="1"/>
  <c r="R44" i="9"/>
  <c r="F44" i="9"/>
  <c r="R49" i="10"/>
  <c r="S43" i="5"/>
  <c r="G43" i="5"/>
  <c r="G40" i="3"/>
  <c r="S40" i="3"/>
  <c r="S41" i="24"/>
  <c r="F49" i="10"/>
  <c r="U13" i="13" l="1"/>
  <c r="U51" i="13" s="1"/>
  <c r="R17" i="12"/>
  <c r="U16" i="11"/>
  <c r="U54" i="11" s="1"/>
  <c r="R13" i="10"/>
  <c r="R10" i="9"/>
  <c r="R11" i="8"/>
  <c r="R14" i="7"/>
  <c r="T12" i="6"/>
  <c r="S12" i="5"/>
  <c r="R10" i="4"/>
  <c r="S12" i="3"/>
  <c r="R12" i="2"/>
  <c r="H12" i="24"/>
  <c r="S12" i="24"/>
  <c r="Q14" i="1"/>
  <c r="S11" i="23"/>
  <c r="G13" i="13"/>
  <c r="G51" i="13" s="1"/>
  <c r="F17" i="12"/>
  <c r="G16" i="11"/>
  <c r="G54" i="11" s="1"/>
  <c r="F13" i="10"/>
  <c r="F10" i="9"/>
  <c r="F11" i="8"/>
  <c r="F14" i="7"/>
  <c r="H12" i="6"/>
  <c r="G12" i="5"/>
  <c r="F10" i="4"/>
  <c r="G12" i="3"/>
  <c r="G12" i="2"/>
  <c r="H41" i="24"/>
  <c r="F14" i="1"/>
  <c r="G11" i="23"/>
  <c r="M53" i="13"/>
  <c r="M54" i="13" s="1"/>
  <c r="M55" i="13" s="1"/>
  <c r="M56" i="13" s="1"/>
  <c r="M58" i="13" s="1"/>
  <c r="M60" i="13" s="1"/>
  <c r="M62" i="13" s="1"/>
  <c r="M65" i="13" s="1"/>
  <c r="M68" i="13" s="1"/>
  <c r="M73" i="13" s="1"/>
  <c r="M76" i="13" s="1"/>
  <c r="M79" i="13" s="1"/>
  <c r="M82" i="13" s="1"/>
  <c r="M85" i="13" s="1"/>
  <c r="M88" i="13" s="1"/>
  <c r="M92" i="13" s="1"/>
  <c r="L62" i="12"/>
  <c r="L63" i="12" s="1"/>
  <c r="L64" i="12" s="1"/>
  <c r="L66" i="12" s="1"/>
  <c r="L68" i="12" s="1"/>
  <c r="L70" i="12" s="1"/>
  <c r="L72" i="12" s="1"/>
  <c r="L74" i="12" s="1"/>
  <c r="L76" i="12" s="1"/>
  <c r="L78" i="12" s="1"/>
  <c r="L81" i="12" s="1"/>
  <c r="L84" i="12" s="1"/>
  <c r="L87" i="12" s="1"/>
  <c r="L90" i="12" s="1"/>
  <c r="L93" i="12" s="1"/>
  <c r="L96" i="12" s="1"/>
  <c r="M56" i="11"/>
  <c r="M57" i="11" s="1"/>
  <c r="M59" i="11" s="1"/>
  <c r="M61" i="11" s="1"/>
  <c r="M63" i="11" s="1"/>
  <c r="M65" i="11" s="1"/>
  <c r="M67" i="11" s="1"/>
  <c r="M70" i="11" s="1"/>
  <c r="M73" i="11" s="1"/>
  <c r="M76" i="11" s="1"/>
  <c r="M79" i="11" s="1"/>
  <c r="M82" i="11" s="1"/>
  <c r="M85" i="11" s="1"/>
  <c r="M88" i="11" s="1"/>
  <c r="M91" i="11" s="1"/>
  <c r="L51" i="10"/>
  <c r="L52" i="10" s="1"/>
  <c r="L54" i="10" s="1"/>
  <c r="L56" i="10" s="1"/>
  <c r="L58" i="10" s="1"/>
  <c r="L60" i="10" s="1"/>
  <c r="L62" i="10" s="1"/>
  <c r="L65" i="10" s="1"/>
  <c r="L67" i="10" s="1"/>
  <c r="L71" i="10" s="1"/>
  <c r="L74" i="10" s="1"/>
  <c r="L77" i="10" s="1"/>
  <c r="L80" i="10" s="1"/>
  <c r="L82" i="10" s="1"/>
  <c r="L84" i="10" s="1"/>
  <c r="L87" i="10" s="1"/>
  <c r="L91" i="10" s="1"/>
  <c r="L46" i="9"/>
  <c r="L48" i="9" s="1"/>
  <c r="L50" i="9" s="1"/>
  <c r="L52" i="9" s="1"/>
  <c r="L55" i="9" s="1"/>
  <c r="L58" i="9" s="1"/>
  <c r="L61" i="9" s="1"/>
  <c r="L64" i="9" s="1"/>
  <c r="L67" i="9" s="1"/>
  <c r="L70" i="9" s="1"/>
  <c r="L72" i="9" s="1"/>
  <c r="L74" i="9" s="1"/>
  <c r="L76" i="9" s="1"/>
  <c r="L79" i="9" s="1"/>
  <c r="L82" i="9" s="1"/>
  <c r="L47" i="8"/>
  <c r="L49" i="8" s="1"/>
  <c r="L51" i="8" s="1"/>
  <c r="L53" i="8" s="1"/>
  <c r="L56" i="8" s="1"/>
  <c r="L59" i="8" s="1"/>
  <c r="L62" i="8" s="1"/>
  <c r="L65" i="8" s="1"/>
  <c r="L68" i="8" s="1"/>
  <c r="L71" i="8" s="1"/>
  <c r="L74" i="8" s="1"/>
  <c r="L78" i="8" s="1"/>
  <c r="L81" i="8" s="1"/>
  <c r="L50" i="7"/>
  <c r="L52" i="7" s="1"/>
  <c r="L54" i="7" s="1"/>
  <c r="L55" i="7" s="1"/>
  <c r="L57" i="7" s="1"/>
  <c r="L60" i="7" s="1"/>
  <c r="L63" i="7" s="1"/>
  <c r="L66" i="7" s="1"/>
  <c r="L69" i="7" s="1"/>
  <c r="L72" i="7" s="1"/>
  <c r="L74" i="7" s="1"/>
  <c r="L76" i="7" s="1"/>
  <c r="L84" i="7" s="1"/>
  <c r="N48" i="6"/>
  <c r="N50" i="6" s="1"/>
  <c r="N52" i="6" s="1"/>
  <c r="N54" i="6" s="1"/>
  <c r="N57" i="6" s="1"/>
  <c r="N60" i="6" s="1"/>
  <c r="N63" i="6" s="1"/>
  <c r="N66" i="6" s="1"/>
  <c r="N69" i="6" s="1"/>
  <c r="N71" i="6" s="1"/>
  <c r="N74" i="6" s="1"/>
  <c r="N78" i="6" s="1"/>
  <c r="M45" i="5"/>
  <c r="M47" i="5" s="1"/>
  <c r="M49" i="5" s="1"/>
  <c r="M51" i="5" s="1"/>
  <c r="M55" i="5" s="1"/>
  <c r="M58" i="5" s="1"/>
  <c r="L41" i="4"/>
  <c r="L43" i="4" s="1"/>
  <c r="L45" i="4" s="1"/>
  <c r="L47" i="4" s="1"/>
  <c r="L50" i="4" s="1"/>
  <c r="L53" i="4" s="1"/>
  <c r="L57" i="4" s="1"/>
  <c r="L60" i="4" s="1"/>
  <c r="L63" i="4" s="1"/>
  <c r="L66" i="4" s="1"/>
  <c r="L69" i="4" s="1"/>
  <c r="L72" i="4" s="1"/>
  <c r="M42" i="3"/>
  <c r="M43" i="3" s="1"/>
  <c r="M45" i="3" s="1"/>
  <c r="M47" i="3" s="1"/>
  <c r="M49" i="3" s="1"/>
  <c r="M52" i="3" s="1"/>
  <c r="M55" i="3" s="1"/>
  <c r="M58" i="3" s="1"/>
  <c r="M61" i="3" s="1"/>
  <c r="M66" i="3" s="1"/>
  <c r="A44" i="2"/>
  <c r="A46" i="2" s="1"/>
  <c r="A48" i="2" s="1"/>
  <c r="A50" i="2" s="1"/>
  <c r="A52" i="2" s="1"/>
  <c r="A54" i="2" s="1"/>
  <c r="O57" i="2" s="1"/>
  <c r="B44" i="24"/>
  <c r="B45" i="24" s="1"/>
  <c r="B47" i="24" s="1"/>
  <c r="B49" i="24" s="1"/>
  <c r="B50" i="24" s="1"/>
  <c r="B52" i="24" s="1"/>
  <c r="B53" i="24" s="1"/>
  <c r="B54" i="24" s="1"/>
  <c r="P57" i="24" s="1"/>
  <c r="L23" i="1"/>
  <c r="L24" i="1" s="1"/>
  <c r="L25" i="1" s="1"/>
  <c r="L26" i="1" s="1"/>
  <c r="L27" i="1" s="1"/>
  <c r="L28" i="1" s="1"/>
  <c r="L29" i="1" s="1"/>
  <c r="M40" i="23"/>
  <c r="M42" i="23" s="1"/>
  <c r="M45" i="23" s="1"/>
  <c r="M48" i="23" s="1"/>
  <c r="M14" i="13"/>
  <c r="M15" i="13" s="1"/>
  <c r="M16" i="13" s="1"/>
  <c r="M17" i="13" s="1"/>
  <c r="M18" i="13" s="1"/>
  <c r="M19" i="13" s="1"/>
  <c r="M20" i="13" s="1"/>
  <c r="M21" i="13" s="1"/>
  <c r="M22" i="13" s="1"/>
  <c r="M23" i="13" s="1"/>
  <c r="M24" i="13" s="1"/>
  <c r="M25" i="13" s="1"/>
  <c r="M26" i="13" s="1"/>
  <c r="M27" i="13" s="1"/>
  <c r="M28" i="13" s="1"/>
  <c r="M29" i="13" s="1"/>
  <c r="M30" i="13" s="1"/>
  <c r="M31" i="13" s="1"/>
  <c r="M32" i="13" s="1"/>
  <c r="M33" i="13" s="1"/>
  <c r="L18" i="12"/>
  <c r="L19" i="12" s="1"/>
  <c r="L20" i="12" s="1"/>
  <c r="L21" i="12" s="1"/>
  <c r="L22" i="12" s="1"/>
  <c r="L23" i="12" s="1"/>
  <c r="L24" i="12" s="1"/>
  <c r="L25" i="12" s="1"/>
  <c r="L26" i="12" s="1"/>
  <c r="L27" i="12" s="1"/>
  <c r="L28" i="12" s="1"/>
  <c r="L29" i="12" s="1"/>
  <c r="L30" i="12" s="1"/>
  <c r="L31" i="12" s="1"/>
  <c r="L32" i="12" s="1"/>
  <c r="M17" i="11"/>
  <c r="M18" i="11" s="1"/>
  <c r="M19" i="11" s="1"/>
  <c r="M20" i="11" s="1"/>
  <c r="M21" i="11" s="1"/>
  <c r="M22" i="11" s="1"/>
  <c r="M23" i="11" s="1"/>
  <c r="M24" i="11" s="1"/>
  <c r="M25" i="11" s="1"/>
  <c r="M26" i="11" s="1"/>
  <c r="M27" i="11" s="1"/>
  <c r="M28" i="11" s="1"/>
  <c r="M29" i="11" s="1"/>
  <c r="M30" i="11" s="1"/>
  <c r="M31" i="11" s="1"/>
  <c r="M32" i="11" s="1"/>
  <c r="M33" i="11" s="1"/>
  <c r="M34" i="11" s="1"/>
  <c r="L14" i="10"/>
  <c r="L15" i="10" s="1"/>
  <c r="L16" i="10" s="1"/>
  <c r="L17" i="10" s="1"/>
  <c r="L18" i="10" s="1"/>
  <c r="L19" i="10" s="1"/>
  <c r="L20" i="10" s="1"/>
  <c r="L21" i="10" s="1"/>
  <c r="L22" i="10" s="1"/>
  <c r="L23" i="10" s="1"/>
  <c r="L24" i="10" s="1"/>
  <c r="L25" i="10" s="1"/>
  <c r="L26" i="10" s="1"/>
  <c r="L27" i="10" s="1"/>
  <c r="L28" i="10" s="1"/>
  <c r="L29" i="10" s="1"/>
  <c r="L12" i="9"/>
  <c r="L13" i="9" s="1"/>
  <c r="L14" i="9" s="1"/>
  <c r="L15" i="9" s="1"/>
  <c r="L16" i="9" s="1"/>
  <c r="L17" i="9" s="1"/>
  <c r="L18" i="9" s="1"/>
  <c r="L19" i="9" s="1"/>
  <c r="L20" i="9" s="1"/>
  <c r="L21" i="9" s="1"/>
  <c r="L22" i="9" s="1"/>
  <c r="L23" i="9" s="1"/>
  <c r="L24" i="9" s="1"/>
  <c r="L25" i="9" s="1"/>
  <c r="L13" i="8"/>
  <c r="L14" i="8" s="1"/>
  <c r="L15" i="8" s="1"/>
  <c r="L16" i="8" s="1"/>
  <c r="L17" i="8" s="1"/>
  <c r="L18" i="8" s="1"/>
  <c r="L19" i="8" s="1"/>
  <c r="L20" i="8" s="1"/>
  <c r="L21" i="8" s="1"/>
  <c r="L22" i="8" s="1"/>
  <c r="L23" i="8" s="1"/>
  <c r="L24" i="8" s="1"/>
  <c r="L16" i="7"/>
  <c r="L17" i="7" s="1"/>
  <c r="L18" i="7" s="1"/>
  <c r="L19" i="7" s="1"/>
  <c r="L20" i="7" s="1"/>
  <c r="L21" i="7" s="1"/>
  <c r="L22" i="7" s="1"/>
  <c r="L23" i="7" s="1"/>
  <c r="L24" i="7" s="1"/>
  <c r="L25" i="7" s="1"/>
  <c r="L26" i="7" s="1"/>
  <c r="L27" i="7" s="1"/>
  <c r="N13" i="6"/>
  <c r="N14" i="6" s="1"/>
  <c r="N15" i="6" s="1"/>
  <c r="N16" i="6" s="1"/>
  <c r="N17" i="6" s="1"/>
  <c r="N18" i="6" s="1"/>
  <c r="N19" i="6" s="1"/>
  <c r="N20" i="6" s="1"/>
  <c r="N21" i="6" s="1"/>
  <c r="N22" i="6" s="1"/>
  <c r="N23" i="6" s="1"/>
  <c r="N24" i="6" s="1"/>
  <c r="N25" i="6" s="1"/>
  <c r="N26" i="6" s="1"/>
  <c r="N27" i="6" s="1"/>
  <c r="M13" i="5"/>
  <c r="M14" i="5" s="1"/>
  <c r="M15" i="5" s="1"/>
  <c r="M16" i="5" s="1"/>
  <c r="M17" i="5" s="1"/>
  <c r="M18" i="5" s="1"/>
  <c r="M19" i="5" s="1"/>
  <c r="M20" i="5" s="1"/>
  <c r="M21" i="5" s="1"/>
  <c r="M22" i="5" s="1"/>
  <c r="M23" i="5" s="1"/>
  <c r="M24" i="5" s="1"/>
  <c r="M25" i="5" s="1"/>
  <c r="L11" i="4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M14" i="3"/>
  <c r="M15" i="3" s="1"/>
  <c r="M16" i="3" s="1"/>
  <c r="M17" i="3" s="1"/>
  <c r="M18" i="3" s="1"/>
  <c r="M19" i="3" s="1"/>
  <c r="M20" i="3" s="1"/>
  <c r="M21" i="3" s="1"/>
  <c r="M22" i="3" s="1"/>
  <c r="A13" i="2"/>
  <c r="A14" i="2" s="1"/>
  <c r="A15" i="2" s="1"/>
  <c r="A16" i="2" s="1"/>
  <c r="A17" i="2" s="1"/>
  <c r="A18" i="2" s="1"/>
  <c r="A19" i="2" s="1"/>
  <c r="A20" i="2" s="1"/>
  <c r="A21" i="2" s="1"/>
  <c r="A22" i="2" s="1"/>
  <c r="B13" i="24"/>
  <c r="B14" i="24" s="1"/>
  <c r="B15" i="24" s="1"/>
  <c r="B16" i="24" s="1"/>
  <c r="B17" i="24" s="1"/>
  <c r="B18" i="24" s="1"/>
  <c r="B19" i="24" s="1"/>
  <c r="B20" i="24" s="1"/>
  <c r="B21" i="24" s="1"/>
  <c r="B22" i="24" s="1"/>
  <c r="L16" i="1"/>
  <c r="L17" i="1" s="1"/>
  <c r="L18" i="1" s="1"/>
  <c r="L19" i="1" s="1"/>
  <c r="L20" i="1" s="1"/>
  <c r="L21" i="1" s="1"/>
  <c r="L22" i="1" s="1"/>
  <c r="M13" i="23"/>
  <c r="M14" i="23" s="1"/>
  <c r="M15" i="23" s="1"/>
  <c r="M16" i="23" s="1"/>
  <c r="M17" i="23" s="1"/>
  <c r="M18" i="23" s="1"/>
  <c r="M67" i="5" l="1"/>
  <c r="M71" i="5" s="1"/>
  <c r="M61" i="5"/>
  <c r="M64" i="5" s="1"/>
  <c r="O48" i="13" l="1"/>
  <c r="O47" i="13"/>
  <c r="O46" i="13"/>
  <c r="O45" i="13"/>
  <c r="T48" i="13"/>
  <c r="T47" i="13"/>
  <c r="T46" i="13"/>
  <c r="T45" i="13"/>
  <c r="Z48" i="13"/>
  <c r="Z47" i="13"/>
  <c r="Z46" i="13"/>
  <c r="Z45" i="13"/>
  <c r="T10" i="13"/>
  <c r="T9" i="13"/>
  <c r="T8" i="13"/>
  <c r="T7" i="13"/>
  <c r="T6" i="13"/>
  <c r="Z10" i="13"/>
  <c r="Z9" i="13"/>
  <c r="Z8" i="13"/>
  <c r="Z7" i="13"/>
  <c r="Z6" i="13"/>
  <c r="L10" i="13"/>
  <c r="L9" i="13"/>
  <c r="L8" i="13"/>
  <c r="L7" i="13"/>
  <c r="L6" i="13"/>
  <c r="F10" i="13"/>
  <c r="F9" i="13"/>
  <c r="F8" i="13"/>
  <c r="F7" i="13"/>
  <c r="F6" i="13"/>
  <c r="I37" i="12"/>
  <c r="C37" i="12"/>
  <c r="Q56" i="12"/>
  <c r="Q55" i="12"/>
  <c r="Q54" i="12"/>
  <c r="Q53" i="12"/>
  <c r="K55" i="12"/>
  <c r="K53" i="12"/>
  <c r="E56" i="12"/>
  <c r="E53" i="12"/>
  <c r="K56" i="12"/>
  <c r="K54" i="12"/>
  <c r="E55" i="12"/>
  <c r="E54" i="12"/>
  <c r="E14" i="12"/>
  <c r="E13" i="12"/>
  <c r="E12" i="12"/>
  <c r="E11" i="12"/>
  <c r="K14" i="12"/>
  <c r="K13" i="12"/>
  <c r="K12" i="12"/>
  <c r="K11" i="12"/>
  <c r="Q14" i="12"/>
  <c r="Q13" i="12"/>
  <c r="Q12" i="12"/>
  <c r="K8" i="12"/>
  <c r="K7" i="12"/>
  <c r="K6" i="12"/>
  <c r="K5" i="12"/>
  <c r="E8" i="12"/>
  <c r="E7" i="12"/>
  <c r="E6" i="12"/>
  <c r="E5" i="12"/>
  <c r="Q11" i="12"/>
  <c r="J61" i="11"/>
  <c r="J59" i="11"/>
  <c r="J57" i="11"/>
  <c r="J63" i="11"/>
  <c r="D12" i="12"/>
  <c r="P55" i="12"/>
  <c r="D56" i="12"/>
  <c r="K10" i="13"/>
  <c r="D53" i="12"/>
  <c r="S6" i="13"/>
  <c r="J13" i="12"/>
  <c r="D7" i="12"/>
  <c r="J14" i="12"/>
  <c r="P56" i="12"/>
  <c r="S45" i="13"/>
  <c r="D54" i="12"/>
  <c r="P11" i="12"/>
  <c r="Y8" i="13"/>
  <c r="E9" i="13"/>
  <c r="J6" i="12"/>
  <c r="Y10" i="13"/>
  <c r="D55" i="12"/>
  <c r="P53" i="12"/>
  <c r="E6" i="13"/>
  <c r="K8" i="13"/>
  <c r="P12" i="12"/>
  <c r="J11" i="12"/>
  <c r="Y48" i="13"/>
  <c r="S48" i="13"/>
  <c r="N47" i="13"/>
  <c r="E10" i="13"/>
  <c r="J12" i="12"/>
  <c r="S8" i="13"/>
  <c r="J56" i="12"/>
  <c r="D8" i="12"/>
  <c r="K7" i="13"/>
  <c r="S7" i="13"/>
  <c r="N45" i="13"/>
  <c r="N46" i="13"/>
  <c r="K9" i="13"/>
  <c r="P14" i="12"/>
  <c r="J7" i="12"/>
  <c r="Y7" i="13"/>
  <c r="J8" i="12"/>
  <c r="Y6" i="13"/>
  <c r="Y45" i="13"/>
  <c r="S47" i="13"/>
  <c r="S9" i="13"/>
  <c r="Y47" i="13"/>
  <c r="D13" i="12"/>
  <c r="K6" i="13"/>
  <c r="J55" i="12"/>
  <c r="D6" i="12"/>
  <c r="E8" i="13"/>
  <c r="D11" i="12"/>
  <c r="D5" i="12"/>
  <c r="D14" i="12"/>
  <c r="P54" i="12"/>
  <c r="J5" i="12"/>
  <c r="S10" i="13"/>
  <c r="E7" i="13"/>
  <c r="Y9" i="13"/>
  <c r="Y46" i="13"/>
  <c r="S46" i="13"/>
  <c r="N48" i="13"/>
  <c r="P13" i="12"/>
  <c r="J53" i="12"/>
  <c r="J54" i="12"/>
  <c r="T49" i="11" l="1"/>
  <c r="O49" i="11"/>
  <c r="O48" i="11"/>
  <c r="O47" i="11"/>
  <c r="O46" i="11"/>
  <c r="T48" i="11"/>
  <c r="T47" i="11"/>
  <c r="T46" i="11"/>
  <c r="Z48" i="11"/>
  <c r="Z47" i="11"/>
  <c r="Z46" i="11"/>
  <c r="Q47" i="10"/>
  <c r="Q46" i="10"/>
  <c r="Q45" i="10"/>
  <c r="Q44" i="10"/>
  <c r="Q43" i="10"/>
  <c r="W47" i="10"/>
  <c r="W46" i="10"/>
  <c r="W45" i="10"/>
  <c r="W44" i="10"/>
  <c r="W43" i="10"/>
  <c r="W40" i="9"/>
  <c r="W39" i="9"/>
  <c r="W38" i="9"/>
  <c r="W37" i="9"/>
  <c r="Q41" i="9"/>
  <c r="Q40" i="9"/>
  <c r="Q39" i="9"/>
  <c r="Q38" i="9"/>
  <c r="Q37" i="9"/>
  <c r="P47" i="10"/>
  <c r="Y48" i="11"/>
  <c r="V37" i="9"/>
  <c r="S49" i="11"/>
  <c r="P40" i="9"/>
  <c r="P38" i="9"/>
  <c r="V40" i="9"/>
  <c r="V43" i="10"/>
  <c r="V46" i="10"/>
  <c r="N46" i="11"/>
  <c r="P45" i="10"/>
  <c r="P43" i="10"/>
  <c r="V39" i="9"/>
  <c r="N47" i="11"/>
  <c r="V47" i="10"/>
  <c r="Y46" i="11"/>
  <c r="Y47" i="11"/>
  <c r="S48" i="11"/>
  <c r="S46" i="11"/>
  <c r="S47" i="11"/>
  <c r="V44" i="10"/>
  <c r="P44" i="10"/>
  <c r="P37" i="9"/>
  <c r="N49" i="11"/>
  <c r="V38" i="9"/>
  <c r="V45" i="10"/>
  <c r="N48" i="11"/>
  <c r="P46" i="10"/>
  <c r="P41" i="9"/>
  <c r="P39" i="9"/>
  <c r="W44" i="7" l="1"/>
  <c r="W43" i="7"/>
  <c r="W42" i="7"/>
  <c r="W41" i="7"/>
  <c r="Q44" i="7"/>
  <c r="Q43" i="7"/>
  <c r="Q42" i="7"/>
  <c r="Q41" i="7"/>
  <c r="Y41" i="6"/>
  <c r="Y40" i="6"/>
  <c r="Y39" i="6"/>
  <c r="S41" i="6"/>
  <c r="S40" i="6"/>
  <c r="S39" i="6"/>
  <c r="S42" i="6"/>
  <c r="W69" i="6"/>
  <c r="W63" i="6"/>
  <c r="W52" i="6"/>
  <c r="W50" i="6"/>
  <c r="Q50" i="6"/>
  <c r="K50" i="6"/>
  <c r="E50" i="6"/>
  <c r="W48" i="6"/>
  <c r="Q48" i="6"/>
  <c r="K48" i="6"/>
  <c r="E48" i="6"/>
  <c r="W71" i="6"/>
  <c r="K69" i="6"/>
  <c r="Q66" i="6"/>
  <c r="Q69" i="6"/>
  <c r="X40" i="6"/>
  <c r="P44" i="7"/>
  <c r="R42" i="6"/>
  <c r="X39" i="6"/>
  <c r="R41" i="6"/>
  <c r="X41" i="6"/>
  <c r="V42" i="7"/>
  <c r="P43" i="7"/>
  <c r="R40" i="6"/>
  <c r="R39" i="6"/>
  <c r="P41" i="7"/>
  <c r="V43" i="7"/>
  <c r="P42" i="7"/>
  <c r="V44" i="7"/>
  <c r="V41" i="7"/>
  <c r="E52" i="6" l="1"/>
  <c r="W54" i="6"/>
  <c r="Q52" i="6"/>
  <c r="Q63" i="6"/>
  <c r="W66" i="6"/>
  <c r="Q60" i="6"/>
  <c r="E69" i="6"/>
  <c r="Q71" i="6"/>
  <c r="K52" i="6"/>
  <c r="Q54" i="6"/>
  <c r="W60" i="6"/>
  <c r="R40" i="5"/>
  <c r="R39" i="5"/>
  <c r="X39" i="5"/>
  <c r="X38" i="5"/>
  <c r="X40" i="5"/>
  <c r="R38" i="5"/>
  <c r="Q36" i="4"/>
  <c r="Q35" i="4"/>
  <c r="Q34" i="4"/>
  <c r="Q33" i="4"/>
  <c r="Q32" i="4"/>
  <c r="R36" i="3"/>
  <c r="R35" i="3"/>
  <c r="W39" i="2"/>
  <c r="W38" i="2"/>
  <c r="W37" i="2"/>
  <c r="Q39" i="2"/>
  <c r="Q38" i="2"/>
  <c r="Q37" i="2"/>
  <c r="E45" i="24"/>
  <c r="Q37" i="3"/>
  <c r="Q38" i="5"/>
  <c r="W40" i="5"/>
  <c r="P33" i="4"/>
  <c r="P35" i="4"/>
  <c r="P36" i="4"/>
  <c r="Q35" i="3"/>
  <c r="W38" i="5"/>
  <c r="Q40" i="5"/>
  <c r="Q39" i="5"/>
  <c r="W39" i="5"/>
  <c r="V39" i="2"/>
  <c r="V37" i="2"/>
  <c r="V38" i="2"/>
  <c r="P38" i="2"/>
  <c r="P37" i="2"/>
  <c r="P39" i="2"/>
  <c r="T10" i="11" l="1"/>
  <c r="T11" i="11"/>
  <c r="T9" i="11"/>
  <c r="T7" i="11"/>
  <c r="T8" i="11"/>
  <c r="L11" i="11"/>
  <c r="L10" i="11"/>
  <c r="L9" i="11"/>
  <c r="L8" i="11"/>
  <c r="L7" i="11"/>
  <c r="Z10" i="11"/>
  <c r="Z9" i="11"/>
  <c r="Z8" i="11"/>
  <c r="Z7" i="11"/>
  <c r="F11" i="11"/>
  <c r="F10" i="11"/>
  <c r="F9" i="11"/>
  <c r="F8" i="11"/>
  <c r="F7" i="11"/>
  <c r="K7" i="11"/>
  <c r="K9" i="11"/>
  <c r="K8" i="11"/>
  <c r="S11" i="11"/>
  <c r="S9" i="11"/>
  <c r="E9" i="11"/>
  <c r="K11" i="11"/>
  <c r="S10" i="11"/>
  <c r="K10" i="11"/>
  <c r="E10" i="11"/>
  <c r="S7" i="11"/>
  <c r="E11" i="11"/>
  <c r="Y8" i="11"/>
  <c r="E7" i="11"/>
  <c r="Y10" i="11"/>
  <c r="Y9" i="11"/>
  <c r="E8" i="11"/>
  <c r="Y7" i="11"/>
  <c r="S8" i="11"/>
  <c r="K6" i="4" l="1"/>
  <c r="J7" i="4"/>
  <c r="Q8" i="10" l="1"/>
  <c r="Q7" i="10"/>
  <c r="Q6" i="10"/>
  <c r="Q5" i="10"/>
  <c r="Q4" i="10"/>
  <c r="W7" i="10"/>
  <c r="W6" i="10"/>
  <c r="W5" i="10"/>
  <c r="W4" i="10"/>
  <c r="K7" i="10"/>
  <c r="K6" i="10"/>
  <c r="K5" i="10"/>
  <c r="K4" i="10"/>
  <c r="E8" i="10"/>
  <c r="E7" i="10"/>
  <c r="E6" i="10"/>
  <c r="E5" i="10"/>
  <c r="E4" i="10"/>
  <c r="Q7" i="9"/>
  <c r="Q6" i="9"/>
  <c r="Q5" i="9"/>
  <c r="Q4" i="9"/>
  <c r="W7" i="9"/>
  <c r="W6" i="9"/>
  <c r="W5" i="9"/>
  <c r="W4" i="9"/>
  <c r="E8" i="9"/>
  <c r="E7" i="9"/>
  <c r="E6" i="9"/>
  <c r="E5" i="9"/>
  <c r="E4" i="9"/>
  <c r="K7" i="9"/>
  <c r="K6" i="9"/>
  <c r="K5" i="9"/>
  <c r="K4" i="9"/>
  <c r="M9" i="6"/>
  <c r="M8" i="6"/>
  <c r="M7" i="6"/>
  <c r="M6" i="6"/>
  <c r="M5" i="6"/>
  <c r="S9" i="6"/>
  <c r="S8" i="6"/>
  <c r="S7" i="6"/>
  <c r="S6" i="6"/>
  <c r="S5" i="6"/>
  <c r="G9" i="6"/>
  <c r="G8" i="6"/>
  <c r="G7" i="6"/>
  <c r="G6" i="6"/>
  <c r="G5" i="6"/>
  <c r="L10" i="5"/>
  <c r="L9" i="5"/>
  <c r="L8" i="5"/>
  <c r="L7" i="5"/>
  <c r="L6" i="5"/>
  <c r="R9" i="5"/>
  <c r="R8" i="5"/>
  <c r="R7" i="5"/>
  <c r="R6" i="5"/>
  <c r="F10" i="5"/>
  <c r="F9" i="5"/>
  <c r="F8" i="5"/>
  <c r="F7" i="5"/>
  <c r="F6" i="5"/>
  <c r="Q7" i="4"/>
  <c r="Q6" i="4"/>
  <c r="Q5" i="4"/>
  <c r="Q4" i="4"/>
  <c r="K5" i="4"/>
  <c r="K4" i="4"/>
  <c r="E8" i="4"/>
  <c r="E7" i="4"/>
  <c r="E6" i="4"/>
  <c r="E5" i="4"/>
  <c r="E4" i="4"/>
  <c r="L10" i="2"/>
  <c r="L9" i="2"/>
  <c r="L8" i="2"/>
  <c r="L7" i="2"/>
  <c r="L6" i="2"/>
  <c r="F10" i="2"/>
  <c r="F9" i="2"/>
  <c r="F8" i="2"/>
  <c r="F7" i="2"/>
  <c r="F6" i="2"/>
  <c r="R9" i="3"/>
  <c r="R8" i="3"/>
  <c r="R7" i="3"/>
  <c r="R6" i="3"/>
  <c r="L9" i="3"/>
  <c r="L8" i="3"/>
  <c r="L7" i="3"/>
  <c r="L6" i="3"/>
  <c r="F9" i="3"/>
  <c r="F8" i="3"/>
  <c r="F7" i="3"/>
  <c r="F6" i="3"/>
  <c r="D10" i="7"/>
  <c r="D9" i="7"/>
  <c r="I17" i="7"/>
  <c r="C17" i="7"/>
  <c r="I16" i="7"/>
  <c r="C16" i="7"/>
  <c r="V12" i="7"/>
  <c r="V11" i="7"/>
  <c r="V10" i="7"/>
  <c r="V9" i="7"/>
  <c r="P12" i="7"/>
  <c r="P11" i="7"/>
  <c r="P10" i="7"/>
  <c r="P9" i="7"/>
  <c r="J12" i="7"/>
  <c r="J11" i="7"/>
  <c r="J10" i="7"/>
  <c r="J9" i="7"/>
  <c r="D12" i="7"/>
  <c r="D11" i="7"/>
  <c r="P7" i="8"/>
  <c r="P8" i="8"/>
  <c r="P9" i="8"/>
  <c r="P5" i="10"/>
  <c r="K12" i="7"/>
  <c r="Q6" i="3"/>
  <c r="E11" i="7"/>
  <c r="E9" i="3"/>
  <c r="Q7" i="5"/>
  <c r="K6" i="5"/>
  <c r="P6" i="10"/>
  <c r="V4" i="10"/>
  <c r="D6" i="4"/>
  <c r="L5" i="6"/>
  <c r="P6" i="4"/>
  <c r="J4" i="10"/>
  <c r="J6" i="9"/>
  <c r="W11" i="7"/>
  <c r="K6" i="3"/>
  <c r="E10" i="7"/>
  <c r="P4" i="4"/>
  <c r="J5" i="10"/>
  <c r="L9" i="6"/>
  <c r="E9" i="7"/>
  <c r="V5" i="10"/>
  <c r="V7" i="10"/>
  <c r="K7" i="5"/>
  <c r="E6" i="3"/>
  <c r="J7" i="10"/>
  <c r="K10" i="5"/>
  <c r="Q8" i="5"/>
  <c r="P5" i="9"/>
  <c r="K11" i="7"/>
  <c r="W12" i="7"/>
  <c r="E10" i="5"/>
  <c r="J6" i="4"/>
  <c r="E6" i="5"/>
  <c r="V6" i="9"/>
  <c r="F6" i="6"/>
  <c r="F7" i="6"/>
  <c r="Q7" i="3"/>
  <c r="V4" i="9"/>
  <c r="D7" i="4"/>
  <c r="P8" i="10"/>
  <c r="D8" i="10"/>
  <c r="J5" i="4"/>
  <c r="D7" i="9"/>
  <c r="D6" i="10"/>
  <c r="D5" i="10"/>
  <c r="E8" i="3"/>
  <c r="K9" i="7"/>
  <c r="D7" i="10"/>
  <c r="V7" i="9"/>
  <c r="D5" i="9"/>
  <c r="Q10" i="7"/>
  <c r="D4" i="4"/>
  <c r="L8" i="6"/>
  <c r="P7" i="10"/>
  <c r="Q8" i="8"/>
  <c r="F9" i="6"/>
  <c r="R6" i="6"/>
  <c r="W10" i="7"/>
  <c r="Q9" i="7"/>
  <c r="K7" i="3"/>
  <c r="P5" i="4"/>
  <c r="P7" i="9"/>
  <c r="F8" i="6"/>
  <c r="Q11" i="7"/>
  <c r="K10" i="7"/>
  <c r="Q12" i="7"/>
  <c r="E9" i="5"/>
  <c r="J4" i="9"/>
  <c r="D5" i="4"/>
  <c r="L6" i="6"/>
  <c r="J6" i="10"/>
  <c r="P4" i="9"/>
  <c r="P7" i="4"/>
  <c r="D4" i="9"/>
  <c r="Q6" i="5"/>
  <c r="Q8" i="3"/>
  <c r="F5" i="6"/>
  <c r="R7" i="6"/>
  <c r="E7" i="5"/>
  <c r="E7" i="3"/>
  <c r="D4" i="10"/>
  <c r="R8" i="6"/>
  <c r="E8" i="5"/>
  <c r="D6" i="9"/>
  <c r="D8" i="4"/>
  <c r="K8" i="3"/>
  <c r="R5" i="6"/>
  <c r="P6" i="9"/>
  <c r="R9" i="6"/>
  <c r="Q9" i="5"/>
  <c r="Q9" i="8"/>
  <c r="J4" i="4"/>
  <c r="W9" i="7"/>
  <c r="E12" i="7"/>
  <c r="J5" i="9"/>
  <c r="K9" i="5"/>
  <c r="P4" i="10"/>
  <c r="Q9" i="3"/>
  <c r="J7" i="9"/>
  <c r="D8" i="9"/>
  <c r="V6" i="10"/>
  <c r="V5" i="9"/>
  <c r="L7" i="6"/>
  <c r="K9" i="3"/>
  <c r="K10" i="2"/>
  <c r="K9" i="2"/>
  <c r="K6" i="2"/>
  <c r="K8" i="2"/>
  <c r="K7" i="2"/>
  <c r="E10" i="2"/>
  <c r="E8" i="2"/>
  <c r="E7" i="2"/>
  <c r="E9" i="2"/>
  <c r="E6" i="2"/>
  <c r="V9" i="8" l="1"/>
  <c r="V8" i="8"/>
  <c r="V7" i="8"/>
  <c r="V6" i="8"/>
  <c r="P6" i="8"/>
  <c r="U14" i="8"/>
  <c r="U13" i="8"/>
  <c r="O13" i="8"/>
  <c r="J9" i="8"/>
  <c r="J8" i="8"/>
  <c r="J7" i="8"/>
  <c r="J6" i="8"/>
  <c r="D9" i="8"/>
  <c r="D8" i="8"/>
  <c r="D7" i="8"/>
  <c r="D6" i="8"/>
  <c r="K6" i="8"/>
  <c r="E9" i="8"/>
  <c r="W8" i="8"/>
  <c r="W9" i="8"/>
  <c r="E8" i="8"/>
  <c r="K7" i="8"/>
  <c r="Q6" i="8"/>
  <c r="W6" i="8"/>
  <c r="E7" i="8"/>
  <c r="K8" i="8"/>
  <c r="W7" i="8"/>
  <c r="Q7" i="8"/>
  <c r="K9" i="8"/>
  <c r="E6" i="8"/>
  <c r="R37" i="24" l="1"/>
  <c r="R36" i="24"/>
  <c r="R35" i="24"/>
  <c r="R39" i="24"/>
  <c r="R38" i="24"/>
  <c r="X9" i="24"/>
  <c r="X8" i="24"/>
  <c r="X7" i="24"/>
  <c r="X6" i="24"/>
  <c r="G10" i="24"/>
  <c r="G9" i="24"/>
  <c r="G8" i="24"/>
  <c r="G7" i="24"/>
  <c r="G6" i="24"/>
  <c r="Q36" i="24"/>
  <c r="Q37" i="24"/>
  <c r="F7" i="24"/>
  <c r="W8" i="24"/>
  <c r="F9" i="24"/>
  <c r="F10" i="24"/>
  <c r="Q38" i="24"/>
  <c r="Q35" i="24"/>
  <c r="F8" i="24"/>
  <c r="Q39" i="24"/>
  <c r="W9" i="24"/>
  <c r="F6" i="24"/>
  <c r="W7" i="24"/>
  <c r="W6" i="24"/>
  <c r="V43" i="3" l="1"/>
  <c r="P43" i="3"/>
  <c r="V54" i="24" l="1"/>
  <c r="P54" i="24"/>
  <c r="V53" i="24"/>
  <c r="P53" i="24"/>
  <c r="V52" i="24"/>
  <c r="P52" i="24"/>
  <c r="K52" i="24"/>
  <c r="E52" i="24"/>
  <c r="V50" i="24"/>
  <c r="P50" i="24"/>
  <c r="V49" i="24"/>
  <c r="P49" i="24"/>
  <c r="V47" i="24"/>
  <c r="P47" i="24"/>
  <c r="V45" i="24"/>
  <c r="P45" i="24"/>
  <c r="V44" i="24"/>
  <c r="P44" i="24"/>
  <c r="K44" i="24"/>
  <c r="E44" i="24"/>
  <c r="K47" i="24"/>
  <c r="E47" i="24"/>
  <c r="K45" i="24"/>
  <c r="P26" i="24"/>
  <c r="E26" i="24"/>
  <c r="K22" i="24"/>
  <c r="E22" i="24"/>
  <c r="V21" i="24"/>
  <c r="P21" i="24"/>
  <c r="K21" i="24"/>
  <c r="E21" i="24"/>
  <c r="K20" i="24"/>
  <c r="E20" i="24"/>
  <c r="V19" i="24"/>
  <c r="P19" i="24"/>
  <c r="K19" i="24"/>
  <c r="E19" i="24"/>
  <c r="V18" i="24"/>
  <c r="P18" i="24"/>
  <c r="K18" i="24"/>
  <c r="E18" i="24"/>
  <c r="K17" i="24"/>
  <c r="E17" i="24"/>
  <c r="V16" i="24"/>
  <c r="P16" i="24"/>
  <c r="K16" i="24"/>
  <c r="E16" i="24"/>
  <c r="K15" i="24"/>
  <c r="E15" i="24"/>
  <c r="V14" i="24"/>
  <c r="P14" i="24"/>
  <c r="K14" i="24"/>
  <c r="E14" i="24"/>
  <c r="V13" i="24"/>
  <c r="P13" i="24"/>
  <c r="K13" i="24"/>
  <c r="E13" i="24"/>
  <c r="R7" i="23"/>
  <c r="R9" i="23"/>
  <c r="R8" i="23"/>
  <c r="R6" i="23"/>
  <c r="F8" i="23"/>
  <c r="F9" i="23"/>
  <c r="F7" i="23"/>
  <c r="F6" i="23"/>
  <c r="C25" i="7" l="1"/>
  <c r="Q9" i="23" l="1"/>
  <c r="Q8" i="23"/>
  <c r="Q7" i="23"/>
  <c r="Q6" i="23"/>
  <c r="E9" i="23"/>
  <c r="E8" i="23"/>
  <c r="E7" i="23"/>
  <c r="E6" i="23"/>
  <c r="M51" i="23"/>
  <c r="V14" i="23"/>
  <c r="P14" i="23"/>
  <c r="J14" i="23"/>
  <c r="C23" i="23"/>
  <c r="O23" i="23"/>
  <c r="D14" i="23"/>
  <c r="J40" i="23"/>
  <c r="D40" i="23"/>
  <c r="J42" i="23"/>
  <c r="D42" i="23"/>
  <c r="V40" i="23"/>
  <c r="P40" i="23"/>
  <c r="V42" i="23"/>
  <c r="P42" i="23"/>
  <c r="V18" i="23"/>
  <c r="P18" i="23"/>
  <c r="V17" i="23"/>
  <c r="P17" i="23"/>
  <c r="J18" i="23"/>
  <c r="D18" i="23"/>
  <c r="J17" i="23"/>
  <c r="D17" i="23"/>
  <c r="V16" i="23"/>
  <c r="P16" i="23"/>
  <c r="V15" i="23"/>
  <c r="P15" i="23"/>
  <c r="J16" i="23"/>
  <c r="D16" i="23"/>
  <c r="J15" i="23"/>
  <c r="D15" i="23"/>
  <c r="V13" i="23"/>
  <c r="P13" i="23"/>
  <c r="J13" i="23"/>
  <c r="D13" i="23"/>
  <c r="S38" i="23"/>
  <c r="G38" i="23"/>
  <c r="G41" i="2" l="1"/>
  <c r="R41" i="2"/>
  <c r="D13" i="2"/>
  <c r="J13" i="2"/>
  <c r="D14" i="2"/>
  <c r="J14" i="2"/>
  <c r="O13" i="2"/>
  <c r="U13" i="2"/>
  <c r="O14" i="2"/>
  <c r="U14" i="2"/>
  <c r="D15" i="2"/>
  <c r="J15" i="2"/>
  <c r="O15" i="2"/>
  <c r="U15" i="2"/>
  <c r="D16" i="2"/>
  <c r="J16" i="2"/>
  <c r="D17" i="2"/>
  <c r="J17" i="2"/>
  <c r="O16" i="2"/>
  <c r="U16" i="2"/>
  <c r="O17" i="2"/>
  <c r="U17" i="2"/>
  <c r="D18" i="2"/>
  <c r="J18" i="2"/>
  <c r="D19" i="2"/>
  <c r="J19" i="2"/>
  <c r="O18" i="2"/>
  <c r="U18" i="2"/>
  <c r="O19" i="2"/>
  <c r="U19" i="2"/>
  <c r="D20" i="2"/>
  <c r="J20" i="2"/>
  <c r="D21" i="2"/>
  <c r="J21" i="2"/>
  <c r="O20" i="2"/>
  <c r="U20" i="2"/>
  <c r="O21" i="2"/>
  <c r="U21" i="2"/>
  <c r="D22" i="2"/>
  <c r="J22" i="2"/>
  <c r="O22" i="2"/>
  <c r="U22" i="2"/>
  <c r="D26" i="2"/>
  <c r="O26" i="2"/>
  <c r="D44" i="2"/>
  <c r="J44" i="2"/>
  <c r="O44" i="2"/>
  <c r="U44" i="2"/>
  <c r="D46" i="2"/>
  <c r="J46" i="2"/>
  <c r="O46" i="2"/>
  <c r="U46" i="2"/>
  <c r="O48" i="2"/>
  <c r="U48" i="2"/>
  <c r="O50" i="2"/>
  <c r="U50" i="2"/>
  <c r="O52" i="2"/>
  <c r="U52" i="2"/>
  <c r="O54" i="2"/>
  <c r="U54" i="2"/>
  <c r="D14" i="3"/>
  <c r="J14" i="3"/>
  <c r="P14" i="3"/>
  <c r="V14" i="3"/>
  <c r="D15" i="3"/>
  <c r="J15" i="3"/>
  <c r="P15" i="3"/>
  <c r="V15" i="3"/>
  <c r="D16" i="3"/>
  <c r="J16" i="3"/>
  <c r="P16" i="3"/>
  <c r="V16" i="3"/>
  <c r="D17" i="3"/>
  <c r="J17" i="3"/>
  <c r="P17" i="3"/>
  <c r="V17" i="3"/>
  <c r="D18" i="3"/>
  <c r="J18" i="3"/>
  <c r="P18" i="3"/>
  <c r="V18" i="3"/>
  <c r="D19" i="3"/>
  <c r="J19" i="3"/>
  <c r="P19" i="3"/>
  <c r="V19" i="3"/>
  <c r="D20" i="3"/>
  <c r="J20" i="3"/>
  <c r="P20" i="3"/>
  <c r="V20" i="3"/>
  <c r="D21" i="3"/>
  <c r="J21" i="3"/>
  <c r="P21" i="3"/>
  <c r="V21" i="3"/>
  <c r="D22" i="3"/>
  <c r="J22" i="3"/>
  <c r="P22" i="3"/>
  <c r="V22" i="3"/>
  <c r="D26" i="3"/>
  <c r="J26" i="3"/>
  <c r="P26" i="3"/>
  <c r="D42" i="3"/>
  <c r="J42" i="3"/>
  <c r="P42" i="3"/>
  <c r="V42" i="3"/>
  <c r="D43" i="3"/>
  <c r="J43" i="3"/>
  <c r="D45" i="3"/>
  <c r="J45" i="3"/>
  <c r="P45" i="3"/>
  <c r="V45" i="3"/>
  <c r="D47" i="3"/>
  <c r="J47" i="3"/>
  <c r="P47" i="3"/>
  <c r="V47" i="3"/>
  <c r="P55" i="3"/>
  <c r="V55" i="3"/>
  <c r="P58" i="3"/>
  <c r="V58" i="3"/>
  <c r="K7" i="4"/>
  <c r="R39" i="4"/>
  <c r="C11" i="4"/>
  <c r="I11" i="4"/>
  <c r="O11" i="4"/>
  <c r="U11" i="4"/>
  <c r="C12" i="4"/>
  <c r="I12" i="4"/>
  <c r="O12" i="4"/>
  <c r="U12" i="4"/>
  <c r="C13" i="4"/>
  <c r="I13" i="4"/>
  <c r="O13" i="4"/>
  <c r="U13" i="4"/>
  <c r="C14" i="4"/>
  <c r="I14" i="4"/>
  <c r="O14" i="4"/>
  <c r="U14" i="4"/>
  <c r="C15" i="4"/>
  <c r="I15" i="4"/>
  <c r="O15" i="4"/>
  <c r="U15" i="4"/>
  <c r="C16" i="4"/>
  <c r="I16" i="4"/>
  <c r="O16" i="4"/>
  <c r="U16" i="4"/>
  <c r="C17" i="4"/>
  <c r="I17" i="4"/>
  <c r="O17" i="4"/>
  <c r="U17" i="4"/>
  <c r="C18" i="4"/>
  <c r="I18" i="4"/>
  <c r="O18" i="4"/>
  <c r="U18" i="4"/>
  <c r="C19" i="4"/>
  <c r="I19" i="4"/>
  <c r="O19" i="4"/>
  <c r="U19" i="4"/>
  <c r="C20" i="4"/>
  <c r="I20" i="4"/>
  <c r="O20" i="4"/>
  <c r="U20" i="4"/>
  <c r="C21" i="4"/>
  <c r="I21" i="4"/>
  <c r="O21" i="4"/>
  <c r="U21" i="4"/>
  <c r="C24" i="4"/>
  <c r="I24" i="4"/>
  <c r="O24" i="4"/>
  <c r="F39" i="4"/>
  <c r="C41" i="4"/>
  <c r="I41" i="4"/>
  <c r="O41" i="4"/>
  <c r="U41" i="4"/>
  <c r="C43" i="4"/>
  <c r="I43" i="4"/>
  <c r="O43" i="4"/>
  <c r="U43" i="4"/>
  <c r="C45" i="4"/>
  <c r="I45" i="4"/>
  <c r="O45" i="4"/>
  <c r="U45" i="4"/>
  <c r="C47" i="4"/>
  <c r="I47" i="4"/>
  <c r="O47" i="4"/>
  <c r="U47" i="4"/>
  <c r="O50" i="4"/>
  <c r="U50" i="4"/>
  <c r="O53" i="4"/>
  <c r="U53" i="4"/>
  <c r="O57" i="4"/>
  <c r="U57" i="4"/>
  <c r="O60" i="4"/>
  <c r="U60" i="4"/>
  <c r="O63" i="4"/>
  <c r="U63" i="4"/>
  <c r="O66" i="4"/>
  <c r="U66" i="4"/>
  <c r="D13" i="5"/>
  <c r="J13" i="5"/>
  <c r="D15" i="5"/>
  <c r="J15" i="5"/>
  <c r="D14" i="5"/>
  <c r="J14" i="5"/>
  <c r="P15" i="5"/>
  <c r="V15" i="5"/>
  <c r="P13" i="5"/>
  <c r="V13" i="5"/>
  <c r="P14" i="5"/>
  <c r="V14" i="5"/>
  <c r="D16" i="5"/>
  <c r="J16" i="5"/>
  <c r="D22" i="5"/>
  <c r="J22" i="5"/>
  <c r="P16" i="5"/>
  <c r="V16" i="5"/>
  <c r="P17" i="5"/>
  <c r="V17" i="5"/>
  <c r="D17" i="5"/>
  <c r="J17" i="5"/>
  <c r="D19" i="5"/>
  <c r="J19" i="5"/>
  <c r="D18" i="5"/>
  <c r="J18" i="5"/>
  <c r="P19" i="5"/>
  <c r="V19" i="5"/>
  <c r="P18" i="5"/>
  <c r="V18" i="5"/>
  <c r="D21" i="5"/>
  <c r="J21" i="5"/>
  <c r="D20" i="5"/>
  <c r="J20" i="5"/>
  <c r="P20" i="5"/>
  <c r="V20" i="5"/>
  <c r="P21" i="5"/>
  <c r="V21" i="5"/>
  <c r="P22" i="5"/>
  <c r="V22" i="5"/>
  <c r="D23" i="5"/>
  <c r="J23" i="5"/>
  <c r="P25" i="5"/>
  <c r="V25" i="5"/>
  <c r="D24" i="5"/>
  <c r="J24" i="5"/>
  <c r="P24" i="5"/>
  <c r="V24" i="5"/>
  <c r="P23" i="5"/>
  <c r="V23" i="5"/>
  <c r="D25" i="5"/>
  <c r="J25" i="5"/>
  <c r="D28" i="5"/>
  <c r="J28" i="5"/>
  <c r="P28" i="5"/>
  <c r="D45" i="5"/>
  <c r="J45" i="5"/>
  <c r="P45" i="5"/>
  <c r="V45" i="5"/>
  <c r="D47" i="5"/>
  <c r="J47" i="5"/>
  <c r="P47" i="5"/>
  <c r="V47" i="5"/>
  <c r="D49" i="5"/>
  <c r="J49" i="5"/>
  <c r="P49" i="5"/>
  <c r="V49" i="5"/>
  <c r="P58" i="5"/>
  <c r="V58" i="5"/>
  <c r="P61" i="5"/>
  <c r="V61" i="5"/>
  <c r="P64" i="5"/>
  <c r="V64" i="5"/>
  <c r="P67" i="5"/>
  <c r="V67" i="5"/>
  <c r="H46" i="6"/>
  <c r="T46" i="6"/>
  <c r="E13" i="6"/>
  <c r="K13" i="6"/>
  <c r="Q13" i="6"/>
  <c r="W13" i="6"/>
  <c r="E14" i="6"/>
  <c r="K14" i="6"/>
  <c r="Q14" i="6"/>
  <c r="W14" i="6"/>
  <c r="E15" i="6"/>
  <c r="K15" i="6"/>
  <c r="Q15" i="6"/>
  <c r="W15" i="6"/>
  <c r="E16" i="6"/>
  <c r="K16" i="6"/>
  <c r="Q16" i="6"/>
  <c r="W16" i="6"/>
  <c r="E17" i="6"/>
  <c r="K17" i="6"/>
  <c r="Q17" i="6"/>
  <c r="W17" i="6"/>
  <c r="E18" i="6"/>
  <c r="K18" i="6"/>
  <c r="Q18" i="6"/>
  <c r="W18" i="6"/>
  <c r="E19" i="6"/>
  <c r="K19" i="6"/>
  <c r="Q19" i="6"/>
  <c r="W19" i="6"/>
  <c r="E20" i="6"/>
  <c r="K20" i="6"/>
  <c r="Q20" i="6"/>
  <c r="W20" i="6"/>
  <c r="E21" i="6"/>
  <c r="K21" i="6"/>
  <c r="Q21" i="6"/>
  <c r="W21" i="6"/>
  <c r="E22" i="6"/>
  <c r="K22" i="6"/>
  <c r="Q22" i="6"/>
  <c r="W22" i="6"/>
  <c r="E23" i="6"/>
  <c r="K23" i="6"/>
  <c r="Q23" i="6"/>
  <c r="W23" i="6"/>
  <c r="E24" i="6"/>
  <c r="K24" i="6"/>
  <c r="Q24" i="6"/>
  <c r="W24" i="6"/>
  <c r="E25" i="6"/>
  <c r="K25" i="6"/>
  <c r="Q25" i="6"/>
  <c r="W25" i="6"/>
  <c r="E26" i="6"/>
  <c r="K26" i="6"/>
  <c r="Q26" i="6"/>
  <c r="W26" i="6"/>
  <c r="E27" i="6"/>
  <c r="K27" i="6"/>
  <c r="Q27" i="6"/>
  <c r="W27" i="6"/>
  <c r="F48" i="7"/>
  <c r="O16" i="7"/>
  <c r="U16" i="7"/>
  <c r="O17" i="7"/>
  <c r="U17" i="7"/>
  <c r="C18" i="7"/>
  <c r="I18" i="7"/>
  <c r="O18" i="7"/>
  <c r="U18" i="7"/>
  <c r="C19" i="7"/>
  <c r="I19" i="7"/>
  <c r="O19" i="7"/>
  <c r="U19" i="7"/>
  <c r="C20" i="7"/>
  <c r="I20" i="7"/>
  <c r="O20" i="7"/>
  <c r="U20" i="7"/>
  <c r="C21" i="7"/>
  <c r="I21" i="7"/>
  <c r="O21" i="7"/>
  <c r="U21" i="7"/>
  <c r="C22" i="7"/>
  <c r="I22" i="7"/>
  <c r="O22" i="7"/>
  <c r="U22" i="7"/>
  <c r="C23" i="7"/>
  <c r="I23" i="7"/>
  <c r="O23" i="7"/>
  <c r="U23" i="7"/>
  <c r="C24" i="7"/>
  <c r="I24" i="7"/>
  <c r="O24" i="7"/>
  <c r="U24" i="7"/>
  <c r="I25" i="7"/>
  <c r="O25" i="7"/>
  <c r="U25" i="7"/>
  <c r="C26" i="7"/>
  <c r="I26" i="7"/>
  <c r="O26" i="7"/>
  <c r="U26" i="7"/>
  <c r="C27" i="7"/>
  <c r="I27" i="7"/>
  <c r="O27" i="7"/>
  <c r="U27" i="7"/>
  <c r="C74" i="7"/>
  <c r="R48" i="7"/>
  <c r="C50" i="7"/>
  <c r="I50" i="7"/>
  <c r="O50" i="7"/>
  <c r="U50" i="7"/>
  <c r="C52" i="7"/>
  <c r="I52" i="7"/>
  <c r="O52" i="7"/>
  <c r="U52" i="7"/>
  <c r="C12" i="9"/>
  <c r="I12" i="9"/>
  <c r="O12" i="9"/>
  <c r="U12" i="9"/>
  <c r="C13" i="9"/>
  <c r="I13" i="9"/>
  <c r="O13" i="9"/>
  <c r="U13" i="9"/>
  <c r="C14" i="9"/>
  <c r="I14" i="9"/>
  <c r="O14" i="9"/>
  <c r="U14" i="9"/>
  <c r="C15" i="9"/>
  <c r="I15" i="9"/>
  <c r="O15" i="9"/>
  <c r="U15" i="9"/>
  <c r="C16" i="9"/>
  <c r="I16" i="9"/>
  <c r="O16" i="9"/>
  <c r="U16" i="9"/>
  <c r="C17" i="9"/>
  <c r="I17" i="9"/>
  <c r="O17" i="9"/>
  <c r="U17" i="9"/>
  <c r="C18" i="9"/>
  <c r="I18" i="9"/>
  <c r="O18" i="9"/>
  <c r="U18" i="9"/>
  <c r="C19" i="9"/>
  <c r="I19" i="9"/>
  <c r="O19" i="9"/>
  <c r="U19" i="9"/>
  <c r="C20" i="9"/>
  <c r="I20" i="9"/>
  <c r="O20" i="9"/>
  <c r="U20" i="9"/>
  <c r="C21" i="9"/>
  <c r="I21" i="9"/>
  <c r="O21" i="9"/>
  <c r="U21" i="9"/>
  <c r="C22" i="9"/>
  <c r="I22" i="9"/>
  <c r="O22" i="9"/>
  <c r="U22" i="9"/>
  <c r="C23" i="9"/>
  <c r="I23" i="9"/>
  <c r="O23" i="9"/>
  <c r="U23" i="9"/>
  <c r="C24" i="9"/>
  <c r="I24" i="9"/>
  <c r="O24" i="9"/>
  <c r="U24" i="9"/>
  <c r="C25" i="9"/>
  <c r="I25" i="9"/>
  <c r="O25" i="9"/>
  <c r="U25" i="9"/>
  <c r="C46" i="9"/>
  <c r="I46" i="9"/>
  <c r="O46" i="9"/>
  <c r="U46" i="9"/>
  <c r="C48" i="9"/>
  <c r="I48" i="9"/>
  <c r="O48" i="9"/>
  <c r="U48" i="9"/>
  <c r="C50" i="9"/>
  <c r="I50" i="9"/>
  <c r="O50" i="9"/>
  <c r="U50" i="9"/>
  <c r="C52" i="9"/>
  <c r="I52" i="9"/>
  <c r="O52" i="9"/>
  <c r="U52" i="9"/>
  <c r="O55" i="9"/>
  <c r="U55" i="9"/>
  <c r="O58" i="9"/>
  <c r="U58" i="9"/>
  <c r="O61" i="9"/>
  <c r="U61" i="9"/>
  <c r="O64" i="9"/>
  <c r="U64" i="9"/>
  <c r="O67" i="9"/>
  <c r="U67" i="9"/>
  <c r="O70" i="9"/>
  <c r="U70" i="9"/>
  <c r="C72" i="9"/>
  <c r="I72" i="9"/>
  <c r="O72" i="9"/>
  <c r="U72" i="9"/>
  <c r="C74" i="9"/>
  <c r="I74" i="9"/>
  <c r="O74" i="9"/>
  <c r="U74" i="9"/>
  <c r="O76" i="9"/>
  <c r="U76" i="9"/>
  <c r="O79" i="9"/>
  <c r="U79" i="9"/>
  <c r="C14" i="10"/>
  <c r="I14" i="10"/>
  <c r="O14" i="10"/>
  <c r="U14" i="10"/>
  <c r="C15" i="10"/>
  <c r="I15" i="10"/>
  <c r="O15" i="10"/>
  <c r="U15" i="10"/>
  <c r="C16" i="10"/>
  <c r="I16" i="10"/>
  <c r="O16" i="10"/>
  <c r="U16" i="10"/>
  <c r="C17" i="10"/>
  <c r="I17" i="10"/>
  <c r="O17" i="10"/>
  <c r="U17" i="10"/>
  <c r="C18" i="10"/>
  <c r="I18" i="10"/>
  <c r="O18" i="10"/>
  <c r="U18" i="10"/>
  <c r="C19" i="10"/>
  <c r="I19" i="10"/>
  <c r="O19" i="10"/>
  <c r="U19" i="10"/>
  <c r="C20" i="10"/>
  <c r="I20" i="10"/>
  <c r="O20" i="10"/>
  <c r="U20" i="10"/>
  <c r="C21" i="10"/>
  <c r="I21" i="10"/>
  <c r="O21" i="10"/>
  <c r="U21" i="10"/>
  <c r="C22" i="10"/>
  <c r="I22" i="10"/>
  <c r="O22" i="10"/>
  <c r="U22" i="10"/>
  <c r="C23" i="10"/>
  <c r="I23" i="10"/>
  <c r="O23" i="10"/>
  <c r="U23" i="10"/>
  <c r="C24" i="10"/>
  <c r="I24" i="10"/>
  <c r="O24" i="10"/>
  <c r="U24" i="10"/>
  <c r="C25" i="10"/>
  <c r="I25" i="10"/>
  <c r="O25" i="10"/>
  <c r="U25" i="10"/>
  <c r="C26" i="10"/>
  <c r="I26" i="10"/>
  <c r="O26" i="10"/>
  <c r="U26" i="10"/>
  <c r="C27" i="10"/>
  <c r="I27" i="10"/>
  <c r="O27" i="10"/>
  <c r="U27" i="10"/>
  <c r="C28" i="10"/>
  <c r="I28" i="10"/>
  <c r="O28" i="10"/>
  <c r="U28" i="10"/>
  <c r="C29" i="10"/>
  <c r="I29" i="10"/>
  <c r="O29" i="10"/>
  <c r="U29" i="10"/>
  <c r="C34" i="10"/>
  <c r="I34" i="10"/>
  <c r="O34" i="10"/>
  <c r="U34" i="10"/>
  <c r="C51" i="10"/>
  <c r="I51" i="10"/>
  <c r="O51" i="10"/>
  <c r="U60" i="10"/>
  <c r="U51" i="10"/>
  <c r="C52" i="10"/>
  <c r="I52" i="10"/>
  <c r="O52" i="10"/>
  <c r="U52" i="10"/>
  <c r="C54" i="10"/>
  <c r="I54" i="10"/>
  <c r="O54" i="10"/>
  <c r="U54" i="10"/>
  <c r="C56" i="10"/>
  <c r="I56" i="10"/>
  <c r="O56" i="10"/>
  <c r="U56" i="10"/>
  <c r="C58" i="10"/>
  <c r="I58" i="10"/>
  <c r="O58" i="10"/>
  <c r="U58" i="10"/>
  <c r="C60" i="10"/>
  <c r="I60" i="10"/>
  <c r="O60" i="10"/>
  <c r="O62" i="10"/>
  <c r="U62" i="10"/>
  <c r="O65" i="10"/>
  <c r="U65" i="10"/>
  <c r="C67" i="10"/>
  <c r="I67" i="10"/>
  <c r="O67" i="10"/>
  <c r="U67" i="10"/>
  <c r="O71" i="10"/>
  <c r="U71" i="10"/>
  <c r="O74" i="10"/>
  <c r="U74" i="10"/>
  <c r="O77" i="10"/>
  <c r="U77" i="10"/>
  <c r="O80" i="10"/>
  <c r="U80" i="10"/>
  <c r="C82" i="10"/>
  <c r="I82" i="10"/>
  <c r="O82" i="10"/>
  <c r="U82" i="10"/>
  <c r="O84" i="10"/>
  <c r="U84" i="10"/>
  <c r="O87" i="10"/>
  <c r="U87" i="10"/>
  <c r="D17" i="11"/>
  <c r="J17" i="11"/>
  <c r="R17" i="11"/>
  <c r="X17" i="11"/>
  <c r="D18" i="11"/>
  <c r="J18" i="11"/>
  <c r="R18" i="11"/>
  <c r="X18" i="11"/>
  <c r="D19" i="11"/>
  <c r="J19" i="11"/>
  <c r="R19" i="11"/>
  <c r="X19" i="11"/>
  <c r="D20" i="11"/>
  <c r="J20" i="11"/>
  <c r="R20" i="11"/>
  <c r="X20" i="11"/>
  <c r="D21" i="11"/>
  <c r="J21" i="11"/>
  <c r="R21" i="11"/>
  <c r="X21" i="11"/>
  <c r="D22" i="11"/>
  <c r="J22" i="11"/>
  <c r="R22" i="11"/>
  <c r="X22" i="11"/>
  <c r="D23" i="11"/>
  <c r="J23" i="11"/>
  <c r="R23" i="11"/>
  <c r="X23" i="11"/>
  <c r="D24" i="11"/>
  <c r="J24" i="11"/>
  <c r="R24" i="11"/>
  <c r="X24" i="11"/>
  <c r="D25" i="11"/>
  <c r="J25" i="11"/>
  <c r="R25" i="11"/>
  <c r="X25" i="11"/>
  <c r="D26" i="11"/>
  <c r="J26" i="11"/>
  <c r="R26" i="11"/>
  <c r="X26" i="11"/>
  <c r="D27" i="11"/>
  <c r="J27" i="11"/>
  <c r="R27" i="11"/>
  <c r="X27" i="11"/>
  <c r="D28" i="11"/>
  <c r="J28" i="11"/>
  <c r="R28" i="11"/>
  <c r="X28" i="11"/>
  <c r="D29" i="11"/>
  <c r="J29" i="11"/>
  <c r="R29" i="11"/>
  <c r="X29" i="11"/>
  <c r="D30" i="11"/>
  <c r="J30" i="11"/>
  <c r="R30" i="11"/>
  <c r="X30" i="11"/>
  <c r="D31" i="11"/>
  <c r="J31" i="11"/>
  <c r="R31" i="11"/>
  <c r="X31" i="11"/>
  <c r="D32" i="11"/>
  <c r="J32" i="11"/>
  <c r="R32" i="11"/>
  <c r="X32" i="11"/>
  <c r="D33" i="11"/>
  <c r="J33" i="11"/>
  <c r="R33" i="11"/>
  <c r="X33" i="11"/>
  <c r="D34" i="11"/>
  <c r="J34" i="11"/>
  <c r="R34" i="11"/>
  <c r="X34" i="11"/>
  <c r="D37" i="11"/>
  <c r="J37" i="11"/>
  <c r="R37" i="11"/>
  <c r="X37" i="11"/>
  <c r="D56" i="11"/>
  <c r="J56" i="11"/>
  <c r="R56" i="11"/>
  <c r="X56" i="11"/>
  <c r="D57" i="11"/>
  <c r="R57" i="11"/>
  <c r="X57" i="11"/>
  <c r="D59" i="11"/>
  <c r="R59" i="11"/>
  <c r="X59" i="11"/>
  <c r="D61" i="11"/>
  <c r="R61" i="11"/>
  <c r="X61" i="11"/>
  <c r="D63" i="11"/>
  <c r="R63" i="11"/>
  <c r="X63" i="11"/>
  <c r="R65" i="11"/>
  <c r="X65" i="11"/>
  <c r="R67" i="11"/>
  <c r="X67" i="11"/>
  <c r="R70" i="11"/>
  <c r="X70" i="11"/>
  <c r="R73" i="11"/>
  <c r="X73" i="11"/>
  <c r="R76" i="11"/>
  <c r="X76" i="11"/>
  <c r="R79" i="11"/>
  <c r="X79" i="11"/>
  <c r="R82" i="11"/>
  <c r="X82" i="11"/>
  <c r="R85" i="11"/>
  <c r="X85" i="11"/>
  <c r="R88" i="11"/>
  <c r="X88" i="11"/>
  <c r="F60" i="12"/>
  <c r="R60" i="12"/>
  <c r="C18" i="12"/>
  <c r="I18" i="12"/>
  <c r="O18" i="12"/>
  <c r="U18" i="12"/>
  <c r="C19" i="12"/>
  <c r="I19" i="12"/>
  <c r="O19" i="12"/>
  <c r="U19" i="12"/>
  <c r="C20" i="12"/>
  <c r="I20" i="12"/>
  <c r="O20" i="12"/>
  <c r="U20" i="12"/>
  <c r="C21" i="12"/>
  <c r="I21" i="12"/>
  <c r="O21" i="12"/>
  <c r="U21" i="12"/>
  <c r="C22" i="12"/>
  <c r="I22" i="12"/>
  <c r="O22" i="12"/>
  <c r="U22" i="12"/>
  <c r="C23" i="12"/>
  <c r="I23" i="12"/>
  <c r="O23" i="12"/>
  <c r="U23" i="12"/>
  <c r="C24" i="12"/>
  <c r="I24" i="12"/>
  <c r="O24" i="12"/>
  <c r="U24" i="12"/>
  <c r="C25" i="12"/>
  <c r="I25" i="12"/>
  <c r="O25" i="12"/>
  <c r="U25" i="12"/>
  <c r="C26" i="12"/>
  <c r="I26" i="12"/>
  <c r="O26" i="12"/>
  <c r="U26" i="12"/>
  <c r="C27" i="12"/>
  <c r="I27" i="12"/>
  <c r="O27" i="12"/>
  <c r="U27" i="12"/>
  <c r="C28" i="12"/>
  <c r="I28" i="12"/>
  <c r="O28" i="12"/>
  <c r="U28" i="12"/>
  <c r="C29" i="12"/>
  <c r="I29" i="12"/>
  <c r="O29" i="12"/>
  <c r="U29" i="12"/>
  <c r="C30" i="12"/>
  <c r="I30" i="12"/>
  <c r="O30" i="12"/>
  <c r="U30" i="12"/>
  <c r="C31" i="12"/>
  <c r="I31" i="12"/>
  <c r="O31" i="12"/>
  <c r="U31" i="12"/>
  <c r="C32" i="12"/>
  <c r="I32" i="12"/>
  <c r="O32" i="12"/>
  <c r="U32" i="12"/>
  <c r="O37" i="12"/>
  <c r="C44" i="12"/>
  <c r="I44" i="12"/>
  <c r="C64" i="12"/>
  <c r="I64" i="12"/>
  <c r="O62" i="12"/>
  <c r="U62" i="12"/>
  <c r="C62" i="12"/>
  <c r="I62" i="12"/>
  <c r="O63" i="12"/>
  <c r="U63" i="12"/>
  <c r="C66" i="12"/>
  <c r="I66" i="12"/>
  <c r="O64" i="12"/>
  <c r="U64" i="12"/>
  <c r="C63" i="12"/>
  <c r="I63" i="12"/>
  <c r="O66" i="12"/>
  <c r="U66" i="12"/>
  <c r="O68" i="12"/>
  <c r="U68" i="12"/>
  <c r="C70" i="12"/>
  <c r="I70" i="12"/>
  <c r="O70" i="12"/>
  <c r="U70" i="12"/>
  <c r="C72" i="12"/>
  <c r="I72" i="12"/>
  <c r="O72" i="12"/>
  <c r="U72" i="12"/>
  <c r="O74" i="12"/>
  <c r="U74" i="12"/>
  <c r="C76" i="12"/>
  <c r="I76" i="12"/>
  <c r="O76" i="12"/>
  <c r="U76" i="12"/>
  <c r="O78" i="12"/>
  <c r="U78" i="12"/>
  <c r="O81" i="12"/>
  <c r="U81" i="12"/>
  <c r="O84" i="12"/>
  <c r="U84" i="12"/>
  <c r="O87" i="12"/>
  <c r="U87" i="12"/>
  <c r="O90" i="12"/>
  <c r="U90" i="12"/>
  <c r="D14" i="13"/>
  <c r="J14" i="13"/>
  <c r="R14" i="13"/>
  <c r="X14" i="13"/>
  <c r="D15" i="13"/>
  <c r="J15" i="13"/>
  <c r="R15" i="13"/>
  <c r="X15" i="13"/>
  <c r="D16" i="13"/>
  <c r="J16" i="13"/>
  <c r="R16" i="13"/>
  <c r="X16" i="13"/>
  <c r="D17" i="13"/>
  <c r="J17" i="13"/>
  <c r="R17" i="13"/>
  <c r="X17" i="13"/>
  <c r="D18" i="13"/>
  <c r="J18" i="13"/>
  <c r="R18" i="13"/>
  <c r="X18" i="13"/>
  <c r="D19" i="13"/>
  <c r="J19" i="13"/>
  <c r="R19" i="13"/>
  <c r="X19" i="13"/>
  <c r="D20" i="13"/>
  <c r="J20" i="13"/>
  <c r="R20" i="13"/>
  <c r="X20" i="13"/>
  <c r="D21" i="13"/>
  <c r="J21" i="13"/>
  <c r="R21" i="13"/>
  <c r="X21" i="13"/>
  <c r="D22" i="13"/>
  <c r="J22" i="13"/>
  <c r="R22" i="13"/>
  <c r="X22" i="13"/>
  <c r="D23" i="13"/>
  <c r="J23" i="13"/>
  <c r="R23" i="13"/>
  <c r="X23" i="13"/>
  <c r="D24" i="13"/>
  <c r="J24" i="13"/>
  <c r="R24" i="13"/>
  <c r="X24" i="13"/>
  <c r="D25" i="13"/>
  <c r="J25" i="13"/>
  <c r="R25" i="13"/>
  <c r="X25" i="13"/>
  <c r="D26" i="13"/>
  <c r="J26" i="13"/>
  <c r="R26" i="13"/>
  <c r="X26" i="13"/>
  <c r="D27" i="13"/>
  <c r="J27" i="13"/>
  <c r="R27" i="13"/>
  <c r="X27" i="13"/>
  <c r="D28" i="13"/>
  <c r="J28" i="13"/>
  <c r="R28" i="13"/>
  <c r="X28" i="13"/>
  <c r="D29" i="13"/>
  <c r="J29" i="13"/>
  <c r="R29" i="13"/>
  <c r="X29" i="13"/>
  <c r="D30" i="13"/>
  <c r="J30" i="13"/>
  <c r="R30" i="13"/>
  <c r="X30" i="13"/>
  <c r="D31" i="13"/>
  <c r="J31" i="13"/>
  <c r="R31" i="13"/>
  <c r="X31" i="13"/>
  <c r="D32" i="13"/>
  <c r="J32" i="13"/>
  <c r="R32" i="13"/>
  <c r="X32" i="13"/>
  <c r="D33" i="13"/>
  <c r="J33" i="13"/>
  <c r="R33" i="13"/>
  <c r="X33" i="13"/>
  <c r="D36" i="13"/>
  <c r="J36" i="13"/>
  <c r="R36" i="13"/>
  <c r="X36" i="13"/>
  <c r="D53" i="13"/>
  <c r="J53" i="13"/>
  <c r="R53" i="13"/>
  <c r="X53" i="13"/>
  <c r="D54" i="13"/>
  <c r="J54" i="13"/>
  <c r="R54" i="13"/>
  <c r="X54" i="13"/>
  <c r="D55" i="13"/>
  <c r="J55" i="13"/>
  <c r="R55" i="13"/>
  <c r="X55" i="13"/>
  <c r="D56" i="13"/>
  <c r="J56" i="13"/>
  <c r="R56" i="13"/>
  <c r="X56" i="13"/>
  <c r="D58" i="13"/>
  <c r="J58" i="13"/>
  <c r="R58" i="13"/>
  <c r="X58" i="13"/>
  <c r="D60" i="13"/>
  <c r="J60" i="13"/>
  <c r="R60" i="13"/>
  <c r="X60" i="13"/>
  <c r="D62" i="13"/>
  <c r="J62" i="13"/>
  <c r="R62" i="13"/>
  <c r="X62" i="13"/>
  <c r="R65" i="13"/>
  <c r="X65" i="13"/>
  <c r="R68" i="13"/>
  <c r="X68" i="13"/>
  <c r="R73" i="13"/>
  <c r="X73" i="13"/>
  <c r="R76" i="13"/>
  <c r="X76" i="13"/>
  <c r="R79" i="13"/>
  <c r="X79" i="13"/>
  <c r="R82" i="13"/>
  <c r="X82" i="13"/>
  <c r="R85" i="13"/>
  <c r="X85" i="13"/>
  <c r="R88" i="13"/>
  <c r="X88" i="13"/>
  <c r="E6" i="1"/>
  <c r="E7" i="1"/>
  <c r="E8" i="1"/>
  <c r="E9" i="1"/>
  <c r="E10" i="1"/>
  <c r="E11" i="1"/>
  <c r="E12" i="1"/>
  <c r="E13" i="1"/>
  <c r="C16" i="1"/>
  <c r="I16" i="1"/>
  <c r="N16" i="1"/>
  <c r="T16" i="1"/>
  <c r="C17" i="1"/>
  <c r="I17" i="1"/>
  <c r="N17" i="1"/>
  <c r="T17" i="1"/>
  <c r="C18" i="1"/>
  <c r="I18" i="1"/>
  <c r="N18" i="1"/>
  <c r="T18" i="1"/>
  <c r="C19" i="1"/>
  <c r="I19" i="1"/>
  <c r="N19" i="1"/>
  <c r="T19" i="1"/>
  <c r="C20" i="1"/>
  <c r="I20" i="1"/>
  <c r="N20" i="1"/>
  <c r="T20" i="1"/>
  <c r="C21" i="1"/>
  <c r="I21" i="1"/>
  <c r="N21" i="1"/>
  <c r="T21" i="1"/>
  <c r="C22" i="1"/>
  <c r="I22" i="1"/>
  <c r="N22" i="1"/>
  <c r="T22" i="1"/>
  <c r="C23" i="1"/>
  <c r="I23" i="1"/>
  <c r="N23" i="1"/>
  <c r="T23" i="1"/>
  <c r="C24" i="1"/>
  <c r="I24" i="1"/>
  <c r="N24" i="1"/>
  <c r="T24" i="1"/>
  <c r="C25" i="1"/>
  <c r="I25" i="1"/>
  <c r="N25" i="1"/>
  <c r="T25" i="1"/>
  <c r="C26" i="1"/>
  <c r="I26" i="1"/>
  <c r="N26" i="1"/>
  <c r="T26" i="1"/>
  <c r="C27" i="1"/>
  <c r="I27" i="1"/>
  <c r="N27" i="1"/>
  <c r="T27" i="1"/>
  <c r="C28" i="1"/>
  <c r="I28" i="1"/>
  <c r="N28" i="1"/>
  <c r="T28" i="1"/>
  <c r="C29" i="1"/>
  <c r="I29" i="1"/>
  <c r="N29" i="1"/>
  <c r="T29" i="1"/>
  <c r="F45" i="8"/>
  <c r="R45" i="8"/>
  <c r="C13" i="8"/>
  <c r="I13" i="8"/>
  <c r="C14" i="8"/>
  <c r="I14" i="8"/>
  <c r="O14" i="8"/>
  <c r="C15" i="8"/>
  <c r="I15" i="8"/>
  <c r="O15" i="8"/>
  <c r="U15" i="8"/>
  <c r="C16" i="8"/>
  <c r="I16" i="8"/>
  <c r="O16" i="8"/>
  <c r="U16" i="8"/>
  <c r="C17" i="8"/>
  <c r="I17" i="8"/>
  <c r="O17" i="8"/>
  <c r="U17" i="8"/>
  <c r="C18" i="8"/>
  <c r="I18" i="8"/>
  <c r="O18" i="8"/>
  <c r="U18" i="8"/>
  <c r="C19" i="8"/>
  <c r="I19" i="8"/>
  <c r="O19" i="8"/>
  <c r="U19" i="8"/>
  <c r="C20" i="8"/>
  <c r="I20" i="8"/>
  <c r="O20" i="8"/>
  <c r="U20" i="8"/>
  <c r="C21" i="8"/>
  <c r="I21" i="8"/>
  <c r="O21" i="8"/>
  <c r="U21" i="8"/>
  <c r="C22" i="8"/>
  <c r="I22" i="8"/>
  <c r="O22" i="8"/>
  <c r="U22" i="8"/>
  <c r="C23" i="8"/>
  <c r="I23" i="8"/>
  <c r="O23" i="8"/>
  <c r="U23" i="8"/>
  <c r="C24" i="8"/>
  <c r="I24" i="8"/>
  <c r="O24" i="8"/>
  <c r="U24" i="8"/>
  <c r="C47" i="8"/>
  <c r="I47" i="8"/>
  <c r="O47" i="8"/>
  <c r="U47" i="8"/>
  <c r="C51" i="8"/>
  <c r="I51" i="8"/>
  <c r="O51" i="8"/>
  <c r="U51" i="8"/>
  <c r="C49" i="8"/>
  <c r="I49" i="8"/>
  <c r="O49" i="8"/>
  <c r="U49" i="8"/>
  <c r="C53" i="8"/>
  <c r="I53" i="8"/>
  <c r="O53" i="8"/>
  <c r="U53" i="8"/>
  <c r="U63" i="7" l="1"/>
  <c r="U72" i="7"/>
  <c r="O63" i="7"/>
  <c r="C54" i="7"/>
  <c r="U55" i="7"/>
  <c r="O55" i="7"/>
  <c r="I55" i="7"/>
  <c r="O66" i="7"/>
  <c r="O72" i="7"/>
  <c r="U60" i="7"/>
  <c r="U69" i="7"/>
  <c r="U54" i="7"/>
  <c r="U74" i="7"/>
  <c r="I74" i="7"/>
  <c r="O54" i="7"/>
  <c r="U76" i="7"/>
  <c r="U66" i="7"/>
  <c r="I54" i="7"/>
  <c r="O76" i="7"/>
  <c r="O69" i="7"/>
  <c r="O60" i="7"/>
  <c r="O74" i="7"/>
  <c r="C55" i="7"/>
  <c r="D8" i="1"/>
  <c r="D6" i="1"/>
  <c r="D13" i="1"/>
  <c r="D10" i="1"/>
  <c r="D11" i="1"/>
  <c r="D7" i="1"/>
  <c r="D9" i="1"/>
  <c r="D12" i="1"/>
</calcChain>
</file>

<file path=xl/comments1.xml><?xml version="1.0" encoding="utf-8"?>
<comments xmlns="http://schemas.openxmlformats.org/spreadsheetml/2006/main">
  <authors>
    <author>cindy beauge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Mettre un chiffre entre 8 et 20 correspondant aux nombres d'équipes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D4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4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P4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V4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3.xml><?xml version="1.0" encoding="utf-8"?>
<comments xmlns="http://schemas.openxmlformats.org/spreadsheetml/2006/main">
  <authors>
    <author>cindy beauge</author>
  </authors>
  <commentList>
    <comment ref="D5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5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P5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V5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4.xml><?xml version="1.0" encoding="utf-8"?>
<comments xmlns="http://schemas.openxmlformats.org/spreadsheetml/2006/main">
  <authors>
    <author>cindy beauge</author>
  </authors>
  <commentList>
    <comment ref="C5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I5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C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I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5.xml><?xml version="1.0" encoding="utf-8"?>
<comments xmlns="http://schemas.openxmlformats.org/spreadsheetml/2006/main">
  <authors>
    <author>cindy beauge</author>
  </authors>
  <commentList>
    <comment ref="D5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5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P5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V5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6.xml><?xml version="1.0" encoding="utf-8"?>
<comments xmlns="http://schemas.openxmlformats.org/spreadsheetml/2006/main">
  <authors>
    <author>cindy beauge</author>
  </authors>
  <commentList>
    <comment ref="E5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K5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E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K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7.xml><?xml version="1.0" encoding="utf-8"?>
<comments xmlns="http://schemas.openxmlformats.org/spreadsheetml/2006/main">
  <authors>
    <author>cindy beauge</author>
  </authors>
  <commentList>
    <comment ref="C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I60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C6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I6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8.xml><?xml version="1.0" encoding="utf-8"?>
<comments xmlns="http://schemas.openxmlformats.org/spreadsheetml/2006/main">
  <authors>
    <author>cindy beauge</author>
  </authors>
  <commentList>
    <comment ref="C6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CC 1 AJOUT MANUEL APRES TIRAGE AU SORT</t>
        </r>
      </text>
    </comment>
    <comment ref="I6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CC 2 AJOUT MANUEL APRES TIRAGE AU SORT</t>
        </r>
      </text>
    </comment>
    <comment ref="O6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CLeague 1 AJOUT MANUEL APRES TIRAGE AU SORT</t>
        </r>
      </text>
    </comment>
    <comment ref="U62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Cleague 2 AJOUT MANUEL APRES TIRAGE AU SORT</t>
        </r>
      </text>
    </comment>
    <comment ref="C6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CC 3 AJOUT MANUEL APRES TIRAGE AU SORT</t>
        </r>
      </text>
    </comment>
    <comment ref="I6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CC 4 AJOUT MANUEL APRES TIRAGE AU SORT</t>
        </r>
      </text>
    </comment>
    <comment ref="O6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Cleague 3 AJOUT MANUEL APRES TIRAGE AU SORT</t>
        </r>
      </text>
    </comment>
    <comment ref="U6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Cleague 4 AJOUT MANUEL APRES TIRAGE AU SORT</t>
        </r>
      </text>
    </comment>
  </commentList>
</comments>
</file>

<file path=xl/comments9.xml><?xml version="1.0" encoding="utf-8"?>
<comments xmlns="http://schemas.openxmlformats.org/spreadsheetml/2006/main">
  <authors>
    <author>cindy beauge</author>
  </authors>
  <commentList>
    <comment ref="C6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I6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C6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I6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10.xml><?xml version="1.0" encoding="utf-8"?>
<comments xmlns="http://schemas.openxmlformats.org/spreadsheetml/2006/main">
  <authors>
    <author>cindy beauge</author>
  </authors>
  <commentList>
    <comment ref="C7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I7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C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I7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11.xml><?xml version="1.0" encoding="utf-8"?>
<comments xmlns="http://schemas.openxmlformats.org/spreadsheetml/2006/main">
  <authors>
    <author>cindy beauge</author>
  </authors>
  <commentList>
    <comment ref="M4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POULES DE 3èmes</t>
        </r>
      </text>
    </comment>
    <comment ref="R4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POULES DES 4èmes</t>
        </r>
      </text>
    </comment>
    <comment ref="X45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POULES DES 5èmes</t>
        </r>
      </text>
    </comment>
    <comment ref="D7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D7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J79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12.xml><?xml version="1.0" encoding="utf-8"?>
<comments xmlns="http://schemas.openxmlformats.org/spreadsheetml/2006/main">
  <authors>
    <author>cindy beauge</author>
  </authors>
  <commentList>
    <comment ref="C8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I81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C8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I84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comments13.xml><?xml version="1.0" encoding="utf-8"?>
<comments xmlns="http://schemas.openxmlformats.org/spreadsheetml/2006/main">
  <authors>
    <author>cindy beauge</author>
  </authors>
  <commentList>
    <comment ref="D7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73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D7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J76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sharedStrings.xml><?xml version="1.0" encoding="utf-8"?>
<sst xmlns="http://schemas.openxmlformats.org/spreadsheetml/2006/main" count="3856" uniqueCount="207">
  <si>
    <t>POULE</t>
  </si>
  <si>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</si>
  <si>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</si>
  <si>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</si>
  <si>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</si>
  <si>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</si>
  <si>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</si>
  <si>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</si>
  <si>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</si>
  <si>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</si>
  <si>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</si>
  <si>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</t>
  </si>
  <si>
    <t>SCORE</t>
  </si>
  <si>
    <t>HEURE</t>
  </si>
  <si>
    <t>-</t>
  </si>
  <si>
    <t>DEBUT</t>
  </si>
  <si>
    <t>POULE A</t>
  </si>
  <si>
    <t xml:space="preserve"> </t>
  </si>
  <si>
    <t>POULE B</t>
  </si>
  <si>
    <t>I</t>
  </si>
  <si>
    <t>J</t>
  </si>
  <si>
    <t>1A</t>
  </si>
  <si>
    <t>1B</t>
  </si>
  <si>
    <t>2A</t>
  </si>
  <si>
    <t>2B</t>
  </si>
  <si>
    <t>3A</t>
  </si>
  <si>
    <t>3B</t>
  </si>
  <si>
    <t>4A</t>
  </si>
  <si>
    <t>4B</t>
  </si>
  <si>
    <t xml:space="preserve"> DEMI FINALE</t>
  </si>
  <si>
    <t>DEMI FINALE</t>
  </si>
  <si>
    <t>½ A</t>
  </si>
  <si>
    <t>2C</t>
  </si>
  <si>
    <t>½ B</t>
  </si>
  <si>
    <t>2D</t>
  </si>
  <si>
    <t>PERDANT 1/2A</t>
  </si>
  <si>
    <t>PERDANT 1/2B</t>
  </si>
  <si>
    <t>FINALE</t>
  </si>
  <si>
    <t xml:space="preserve">REMISE DES RECOMPENSES: </t>
  </si>
  <si>
    <t>CLASSEMENT FINAL</t>
  </si>
  <si>
    <t>POULE 1</t>
  </si>
  <si>
    <t>POULE 2</t>
  </si>
  <si>
    <t>POULE 3</t>
  </si>
  <si>
    <t>K</t>
  </si>
  <si>
    <t>L</t>
  </si>
  <si>
    <t>6 PREMIERS</t>
  </si>
  <si>
    <t>+2 SECONDS</t>
  </si>
  <si>
    <t>POULES DE CLASSEMENT</t>
  </si>
  <si>
    <t>PERDANT 1</t>
  </si>
  <si>
    <t>PERDANT 2</t>
  </si>
  <si>
    <t>PERDANT 3</t>
  </si>
  <si>
    <t>PERDANT 4</t>
  </si>
  <si>
    <t>1ER DEMI FINALE</t>
  </si>
  <si>
    <t>GAGNANT 9</t>
  </si>
  <si>
    <t>GAGNANT 10</t>
  </si>
  <si>
    <t>2EME DEMI FINALE</t>
  </si>
  <si>
    <t>PERDANT 9</t>
  </si>
  <si>
    <t>PERDANT 10</t>
  </si>
  <si>
    <t>PERDANT 11</t>
  </si>
  <si>
    <t>PERDANT 12</t>
  </si>
  <si>
    <t>1ER</t>
  </si>
  <si>
    <t>POULE C</t>
  </si>
  <si>
    <t>M</t>
  </si>
  <si>
    <t>N</t>
  </si>
  <si>
    <t>1C</t>
  </si>
  <si>
    <t>8 PREMIERS</t>
  </si>
  <si>
    <t>(Après tirage au sort)</t>
  </si>
  <si>
    <t>REPRISE</t>
  </si>
  <si>
    <t>QUART DE FINALE</t>
  </si>
  <si>
    <t>¼ A</t>
  </si>
  <si>
    <t>¼ B</t>
  </si>
  <si>
    <t>¼ C</t>
  </si>
  <si>
    <t>¼ D</t>
  </si>
  <si>
    <t>PERDANT 1/4A</t>
  </si>
  <si>
    <t>PERDANT 1/4B</t>
  </si>
  <si>
    <t>PERDANT 1/4C</t>
  </si>
  <si>
    <t>PERDANT1/4D</t>
  </si>
  <si>
    <t>GAGNANT 1</t>
  </si>
  <si>
    <t>GAGNANT 2</t>
  </si>
  <si>
    <t>1/2A</t>
  </si>
  <si>
    <t>GAGNANT 3</t>
  </si>
  <si>
    <t>GAGNANT 4</t>
  </si>
  <si>
    <t>1/2B</t>
  </si>
  <si>
    <t>GAGNANT 11</t>
  </si>
  <si>
    <t>GAGNANT 12</t>
  </si>
  <si>
    <t>PERDANT ½</t>
  </si>
  <si>
    <t>O</t>
  </si>
  <si>
    <t>PERDANT4</t>
  </si>
  <si>
    <t>GAGNANT 5</t>
  </si>
  <si>
    <t>GAGNANT 6</t>
  </si>
  <si>
    <t>PERDANT 5</t>
  </si>
  <si>
    <t>PERDANT 6</t>
  </si>
  <si>
    <t>PERDANT 7</t>
  </si>
  <si>
    <t>1D</t>
  </si>
  <si>
    <t>PERDANT 8</t>
  </si>
  <si>
    <t>POULE 4</t>
  </si>
  <si>
    <t>P</t>
  </si>
  <si>
    <t>QUART DE FINAL</t>
  </si>
  <si>
    <t>QUART DE FINAL CHAMPIONS LEAGUES</t>
  </si>
  <si>
    <t>QUART DE FINAL EUROPA LEAGUES</t>
  </si>
  <si>
    <t>CHAMPIONS LEAGUES</t>
  </si>
  <si>
    <t xml:space="preserve"> EUROPA LEAGUES</t>
  </si>
  <si>
    <t>POULE D</t>
  </si>
  <si>
    <t>Q</t>
  </si>
  <si>
    <t>R</t>
  </si>
  <si>
    <t>S</t>
  </si>
  <si>
    <t>Après tirage au sort</t>
  </si>
  <si>
    <t>PERDANT ¼ A(1)</t>
  </si>
  <si>
    <t>PERDANT 1/4B(2)</t>
  </si>
  <si>
    <t>PERDANT 1/4C(3)</t>
  </si>
  <si>
    <t>PERDANT1/4D(4)</t>
  </si>
  <si>
    <t>PETITE FINALE</t>
  </si>
  <si>
    <t>PERDANT ¼ 1</t>
  </si>
  <si>
    <r>
      <t xml:space="preserve">PERDANT </t>
    </r>
    <r>
      <rPr>
        <i/>
        <sz val="6"/>
        <rFont val="Arial"/>
        <family val="2"/>
      </rPr>
      <t>¼</t>
    </r>
    <r>
      <rPr>
        <i/>
        <sz val="4"/>
        <rFont val="Arial"/>
        <family val="2"/>
      </rPr>
      <t xml:space="preserve"> </t>
    </r>
    <r>
      <rPr>
        <i/>
        <sz val="8"/>
        <rFont val="Arial"/>
        <family val="2"/>
      </rPr>
      <t>2</t>
    </r>
  </si>
  <si>
    <r>
      <t xml:space="preserve">PERDANT </t>
    </r>
    <r>
      <rPr>
        <i/>
        <sz val="6"/>
        <rFont val="Arial"/>
        <family val="2"/>
      </rPr>
      <t xml:space="preserve">¼ </t>
    </r>
    <r>
      <rPr>
        <i/>
        <sz val="8"/>
        <rFont val="Arial"/>
        <family val="2"/>
      </rPr>
      <t>3</t>
    </r>
  </si>
  <si>
    <r>
      <t>PERDANT</t>
    </r>
    <r>
      <rPr>
        <i/>
        <sz val="6"/>
        <rFont val="Arial"/>
        <family val="2"/>
      </rPr>
      <t xml:space="preserve">1/4 </t>
    </r>
    <r>
      <rPr>
        <i/>
        <sz val="8"/>
        <rFont val="Arial"/>
        <family val="2"/>
      </rPr>
      <t>4</t>
    </r>
  </si>
  <si>
    <t>CLASSEMENT DEFINITIF</t>
  </si>
  <si>
    <t>NOM TERRAIN</t>
  </si>
  <si>
    <t>POULE 5</t>
  </si>
  <si>
    <t>T</t>
  </si>
  <si>
    <t>DEMI FINALE CHAMPIONS LEAGUES</t>
  </si>
  <si>
    <t>DEMI FINALE EUROPA LEAGUES</t>
  </si>
  <si>
    <t>FINALE EUROPA</t>
  </si>
  <si>
    <t>FINALE CHAMPION</t>
  </si>
  <si>
    <t>1er</t>
  </si>
  <si>
    <t>CLASSEMENTS</t>
  </si>
  <si>
    <t>AA</t>
  </si>
  <si>
    <t>BB</t>
  </si>
  <si>
    <t>CC</t>
  </si>
  <si>
    <t>DD</t>
  </si>
  <si>
    <t>EE</t>
  </si>
  <si>
    <t>FF</t>
  </si>
  <si>
    <t>GG</t>
  </si>
  <si>
    <t>classement</t>
  </si>
  <si>
    <t>CLASS A</t>
  </si>
  <si>
    <t>CLASS B</t>
  </si>
  <si>
    <t>CLASS C</t>
  </si>
  <si>
    <t>CLASSEMENT A</t>
  </si>
  <si>
    <t>CLASSEMENT B</t>
  </si>
  <si>
    <t>CLASSEMENT C</t>
  </si>
  <si>
    <t>AAA</t>
  </si>
  <si>
    <t>BBB</t>
  </si>
  <si>
    <t>ACCUEIL</t>
  </si>
  <si>
    <t>PARAMETRAGE DES TEMPS DE JEU</t>
  </si>
  <si>
    <t>TEMPS DE JEU matin</t>
  </si>
  <si>
    <t>TEMPS DE JEU apres midi</t>
  </si>
  <si>
    <t>EN TETE</t>
  </si>
  <si>
    <t>PIED DE PAGE</t>
  </si>
  <si>
    <t>FAIR PLAY ET PLAISIR</t>
  </si>
  <si>
    <t/>
  </si>
  <si>
    <t>TIRAGE AU SORT DEMI FINALE</t>
  </si>
  <si>
    <t>HEURE3</t>
  </si>
  <si>
    <t>HH</t>
  </si>
  <si>
    <t>AAAA</t>
  </si>
  <si>
    <t>US</t>
  </si>
  <si>
    <t>=Donne</t>
  </si>
  <si>
    <t>NB EQUIPES</t>
  </si>
  <si>
    <t>LISTE EQUIPE</t>
  </si>
  <si>
    <t>TIRAGE</t>
  </si>
  <si>
    <t>TOURNOI</t>
  </si>
  <si>
    <t>VELODROME</t>
  </si>
  <si>
    <t>PARC DE SPORT</t>
  </si>
  <si>
    <t>1</t>
  </si>
  <si>
    <t>2</t>
  </si>
  <si>
    <t>4</t>
  </si>
  <si>
    <t>5</t>
  </si>
  <si>
    <t>6</t>
  </si>
  <si>
    <t>7</t>
  </si>
  <si>
    <t>9</t>
  </si>
  <si>
    <t>victoire:</t>
  </si>
  <si>
    <t>nul:</t>
  </si>
  <si>
    <t>defaite:</t>
  </si>
  <si>
    <t>forfait:</t>
  </si>
  <si>
    <t>TERRAIN 1</t>
  </si>
  <si>
    <t>TERRAIN 2</t>
  </si>
  <si>
    <t>Chemin fichier Image</t>
  </si>
  <si>
    <t>Chemin des fichiers sons</t>
  </si>
  <si>
    <t>C:\Users\cindy\Documents\TOURNOI\CLASSEURS EXCEL\XLSM\image\Image.jpg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</si>
  <si>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</si>
  <si>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</si>
  <si>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</si>
  <si>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</si>
  <si>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PENALTY</t>
  </si>
  <si>
    <t>BBBB</t>
  </si>
  <si>
    <t>CCCC</t>
  </si>
  <si>
    <t>DDDD</t>
  </si>
  <si>
    <t>CCC</t>
  </si>
  <si>
    <t>DDD</t>
  </si>
  <si>
    <t>aaa</t>
  </si>
  <si>
    <t>bbb</t>
  </si>
  <si>
    <t>ccc</t>
  </si>
  <si>
    <t>ddd</t>
  </si>
  <si>
    <t>LISTE ARBITRES</t>
  </si>
  <si>
    <t>ARBITRE 1</t>
  </si>
  <si>
    <t>ARBITRE 2</t>
  </si>
  <si>
    <t>ARBITRE 3</t>
  </si>
  <si>
    <t>ARBITRE 4</t>
  </si>
  <si>
    <t>ARBITRE 5</t>
  </si>
  <si>
    <t>ARBITRE 6</t>
  </si>
  <si>
    <t>ARBITRE 7</t>
  </si>
  <si>
    <t>ARBITRE 8</t>
  </si>
  <si>
    <t>ARBITRE 9</t>
  </si>
  <si>
    <t>ARBITRE 10</t>
  </si>
  <si>
    <t>ARBITRE 11</t>
  </si>
  <si>
    <t>ARBITRE 12</t>
  </si>
  <si>
    <t>ARBITRE</t>
  </si>
  <si>
    <t>3 PREMIERS ET 3 SECONDS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</si>
</sst>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;[Red]\-0"/>
    <numFmt numFmtId="165" formatCode="0;[Red]0"/>
    <numFmt numFmtId="166" formatCode="h:mm;@"/>
    <numFmt numFmtId="167" formatCode="0.0;[Red]0"/>
  </numFmts>
  <fonts count="49">
    <font>
      <sz val="10"/>
      <name val="Arial"/>
      <family val="2"/>
    </font>
    <font>
      <sz val="10"/>
      <color indexed="27"/>
      <name val="Mangal"/>
      <family val="2"/>
    </font>
    <font>
      <sz val="10"/>
      <color indexed="11"/>
      <name val="Mangal"/>
      <family val="2"/>
    </font>
    <font>
      <sz val="10"/>
      <name val="Mangal"/>
      <family val="2"/>
    </font>
    <font>
      <b/>
      <sz val="12"/>
      <name val="Arial"/>
      <family val="2"/>
    </font>
    <font>
      <sz val="6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i/>
      <sz val="10"/>
      <name val="Arial"/>
      <family val="2"/>
    </font>
    <font>
      <sz val="7"/>
      <name val="Arial"/>
      <family val="2"/>
    </font>
    <font>
      <sz val="6"/>
      <color indexed="26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0"/>
      <color indexed="27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sz val="6"/>
      <color indexed="8"/>
      <name val="Arial"/>
      <family val="2"/>
    </font>
    <font>
      <sz val="5"/>
      <name val="Arial"/>
      <family val="2"/>
    </font>
    <font>
      <sz val="11"/>
      <name val="Arial"/>
      <family val="2"/>
    </font>
    <font>
      <i/>
      <sz val="6"/>
      <name val="Arial"/>
      <family val="2"/>
    </font>
    <font>
      <i/>
      <sz val="4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4"/>
      <name val="Arial"/>
      <family val="2"/>
    </font>
    <font>
      <i/>
      <sz val="1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b/>
      <sz val="28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sz val="10"/>
      <color rgb="FF000000"/>
      <name val="Verdana"/>
      <family val="2"/>
    </font>
    <font>
      <b/>
      <sz val="10"/>
      <name val="Verdana"/>
      <family val="2"/>
    </font>
    <font>
      <b/>
      <sz val="10"/>
      <color rgb="FF008000"/>
      <name val="Arial"/>
      <family val="2"/>
    </font>
    <font>
      <b/>
      <sz val="10"/>
      <color rgb="FFFF9900"/>
      <name val="Arial"/>
      <family val="2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1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27"/>
        <bgColor indexed="26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27"/>
      </patternFill>
    </fill>
    <fill>
      <patternFill patternType="solid">
        <fgColor indexed="26"/>
        <bgColor indexed="27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27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FF"/>
        <bgColor indexed="64"/>
      </patternFill>
    </fill>
  </fills>
  <borders count="77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/>
      <right/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hair">
        <color indexed="8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8"/>
      </top>
      <bottom/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164" fontId="3" fillId="0" borderId="1" applyFill="0">
      <alignment horizontal="center"/>
      <protection hidden="1"/>
    </xf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538">
    <xf numFmtId="0" fontId="0" fillId="0" borderId="0" xfId="0"/>
    <xf numFmtId="0" fontId="0" fillId="4" borderId="2" xfId="0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4" fillId="4" borderId="3" xfId="0" applyFont="1" applyFill="1" applyBorder="1" applyAlignment="1" applyProtection="1">
      <alignment horizontal="center"/>
      <protection locked="0"/>
    </xf>
    <xf numFmtId="0" fontId="5" fillId="4" borderId="1" xfId="0" applyFont="1" applyFill="1" applyBorder="1" applyAlignment="1" applyProtection="1">
      <alignment horizontal="center"/>
      <protection hidden="1"/>
    </xf>
    <xf numFmtId="0" fontId="5" fillId="4" borderId="1" xfId="0" applyFont="1" applyFill="1" applyBorder="1" applyAlignment="1" applyProtection="1">
      <alignment horizontal="left"/>
      <protection hidden="1"/>
    </xf>
    <xf numFmtId="0" fontId="5" fillId="4" borderId="4" xfId="0" applyFont="1" applyFill="1" applyBorder="1" applyAlignment="1">
      <alignment horizontal="left"/>
    </xf>
    <xf numFmtId="0" fontId="5" fillId="4" borderId="4" xfId="0" applyFont="1" applyFill="1" applyBorder="1"/>
    <xf numFmtId="0" fontId="5" fillId="4" borderId="5" xfId="0" applyFont="1" applyFill="1" applyBorder="1"/>
    <xf numFmtId="0" fontId="4" fillId="4" borderId="6" xfId="0" applyFont="1" applyFill="1" applyBorder="1" applyAlignment="1">
      <alignment horizontal="right"/>
    </xf>
    <xf numFmtId="0" fontId="5" fillId="4" borderId="5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left"/>
    </xf>
    <xf numFmtId="0" fontId="0" fillId="4" borderId="4" xfId="0" applyFont="1" applyFill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4" borderId="7" xfId="0" applyFill="1" applyBorder="1" applyAlignment="1">
      <alignment horizontal="center"/>
    </xf>
    <xf numFmtId="0" fontId="5" fillId="4" borderId="0" xfId="0" applyFont="1" applyFill="1" applyBorder="1"/>
    <xf numFmtId="0" fontId="5" fillId="4" borderId="0" xfId="0" applyFont="1" applyFill="1"/>
    <xf numFmtId="0" fontId="0" fillId="4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8" xfId="0" applyBorder="1"/>
    <xf numFmtId="0" fontId="0" fillId="0" borderId="7" xfId="0" applyBorder="1"/>
    <xf numFmtId="0" fontId="0" fillId="4" borderId="0" xfId="0" applyFont="1" applyFill="1" applyBorder="1" applyProtection="1"/>
    <xf numFmtId="20" fontId="0" fillId="4" borderId="0" xfId="0" applyNumberFormat="1" applyFill="1" applyBorder="1" applyAlignment="1" applyProtection="1">
      <alignment horizontal="center"/>
    </xf>
    <xf numFmtId="0" fontId="5" fillId="4" borderId="0" xfId="0" applyFont="1" applyFill="1" applyBorder="1" applyAlignment="1">
      <alignment horizontal="center"/>
    </xf>
    <xf numFmtId="0" fontId="0" fillId="0" borderId="0" xfId="0" applyFont="1" applyBorder="1" applyAlignment="1" applyProtection="1">
      <alignment horizontal="center"/>
      <protection locked="0"/>
    </xf>
    <xf numFmtId="0" fontId="7" fillId="4" borderId="0" xfId="0" applyFont="1" applyFill="1" applyBorder="1" applyAlignment="1">
      <alignment horizontal="center"/>
    </xf>
    <xf numFmtId="0" fontId="9" fillId="4" borderId="0" xfId="0" applyFont="1" applyFill="1" applyBorder="1"/>
    <xf numFmtId="0" fontId="0" fillId="4" borderId="0" xfId="0" applyFont="1" applyFill="1"/>
    <xf numFmtId="0" fontId="7" fillId="4" borderId="0" xfId="0" applyFont="1" applyFill="1"/>
    <xf numFmtId="0" fontId="0" fillId="4" borderId="0" xfId="0" applyFill="1"/>
    <xf numFmtId="0" fontId="10" fillId="4" borderId="0" xfId="0" applyFont="1" applyFill="1" applyAlignment="1">
      <alignment horizontal="center"/>
    </xf>
    <xf numFmtId="0" fontId="11" fillId="4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20" fontId="6" fillId="4" borderId="0" xfId="0" applyNumberFormat="1" applyFont="1" applyFill="1" applyAlignment="1">
      <alignment horizontal="center"/>
    </xf>
    <xf numFmtId="0" fontId="0" fillId="0" borderId="0" xfId="0" applyFont="1"/>
    <xf numFmtId="0" fontId="5" fillId="6" borderId="9" xfId="0" applyFont="1" applyFill="1" applyBorder="1" applyAlignment="1" applyProtection="1">
      <alignment horizontal="center"/>
    </xf>
    <xf numFmtId="0" fontId="7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0" fillId="0" borderId="10" xfId="0" applyBorder="1"/>
    <xf numFmtId="20" fontId="6" fillId="4" borderId="11" xfId="0" applyNumberFormat="1" applyFont="1" applyFill="1" applyBorder="1" applyAlignment="1" applyProtection="1">
      <alignment horizontal="center"/>
      <protection locked="0"/>
    </xf>
    <xf numFmtId="0" fontId="9" fillId="4" borderId="12" xfId="0" applyFont="1" applyFill="1" applyBorder="1" applyAlignment="1" applyProtection="1">
      <alignment horizontal="center"/>
      <protection locked="0"/>
    </xf>
    <xf numFmtId="0" fontId="7" fillId="4" borderId="12" xfId="0" applyFont="1" applyFill="1" applyBorder="1" applyAlignment="1" applyProtection="1">
      <alignment horizontal="center"/>
      <protection locked="0"/>
    </xf>
    <xf numFmtId="0" fontId="0" fillId="4" borderId="12" xfId="0" applyFill="1" applyBorder="1" applyAlignment="1" applyProtection="1">
      <alignment horizontal="right"/>
      <protection locked="0"/>
    </xf>
    <xf numFmtId="0" fontId="5" fillId="4" borderId="12" xfId="0" applyFont="1" applyFill="1" applyBorder="1" applyAlignment="1" applyProtection="1">
      <alignment horizontal="center"/>
      <protection locked="0"/>
    </xf>
    <xf numFmtId="0" fontId="5" fillId="4" borderId="12" xfId="0" applyFont="1" applyFill="1" applyBorder="1" applyProtection="1">
      <protection locked="0"/>
    </xf>
    <xf numFmtId="0" fontId="0" fillId="4" borderId="12" xfId="0" applyFont="1" applyFill="1" applyBorder="1" applyAlignment="1" applyProtection="1">
      <alignment horizontal="left"/>
      <protection locked="0"/>
    </xf>
    <xf numFmtId="0" fontId="10" fillId="4" borderId="12" xfId="0" applyFont="1" applyFill="1" applyBorder="1" applyAlignment="1" applyProtection="1">
      <alignment horizontal="center"/>
      <protection locked="0"/>
    </xf>
    <xf numFmtId="0" fontId="0" fillId="4" borderId="12" xfId="0" applyFill="1" applyBorder="1"/>
    <xf numFmtId="0" fontId="0" fillId="0" borderId="12" xfId="0" applyBorder="1"/>
    <xf numFmtId="0" fontId="6" fillId="0" borderId="12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2" xfId="0" applyFont="1" applyBorder="1"/>
    <xf numFmtId="0" fontId="0" fillId="0" borderId="13" xfId="0" applyBorder="1"/>
    <xf numFmtId="0" fontId="9" fillId="0" borderId="0" xfId="0" applyFont="1"/>
    <xf numFmtId="20" fontId="0" fillId="0" borderId="0" xfId="0" applyNumberFormat="1" applyAlignment="1">
      <alignment horizontal="center"/>
    </xf>
    <xf numFmtId="0" fontId="0" fillId="0" borderId="0" xfId="0" applyFont="1" applyProtection="1"/>
    <xf numFmtId="0" fontId="9" fillId="0" borderId="0" xfId="0" applyFont="1" applyAlignment="1">
      <alignment horizontal="center"/>
    </xf>
    <xf numFmtId="0" fontId="0" fillId="0" borderId="5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hidden="1"/>
    </xf>
    <xf numFmtId="0" fontId="5" fillId="0" borderId="0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20" fontId="0" fillId="0" borderId="0" xfId="0" applyNumberFormat="1" applyProtection="1">
      <protection locked="0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hidden="1"/>
    </xf>
    <xf numFmtId="0" fontId="5" fillId="0" borderId="0" xfId="0" applyFont="1" applyBorder="1" applyAlignment="1">
      <alignment horizontal="center"/>
    </xf>
    <xf numFmtId="20" fontId="0" fillId="0" borderId="0" xfId="0" applyNumberFormat="1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0" fontId="9" fillId="0" borderId="0" xfId="0" applyFont="1" applyProtection="1"/>
    <xf numFmtId="0" fontId="0" fillId="4" borderId="0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hidden="1"/>
    </xf>
    <xf numFmtId="164" fontId="5" fillId="4" borderId="0" xfId="0" applyNumberFormat="1" applyFont="1" applyFill="1" applyBorder="1" applyAlignment="1" applyProtection="1">
      <alignment horizontal="right"/>
      <protection hidden="1"/>
    </xf>
    <xf numFmtId="0" fontId="6" fillId="0" borderId="0" xfId="0" applyFont="1" applyAlignment="1">
      <alignment horizontal="center"/>
    </xf>
    <xf numFmtId="0" fontId="9" fillId="0" borderId="2" xfId="0" applyFont="1" applyBorder="1"/>
    <xf numFmtId="0" fontId="0" fillId="0" borderId="4" xfId="0" applyFont="1" applyBorder="1"/>
    <xf numFmtId="0" fontId="0" fillId="0" borderId="3" xfId="0" applyFont="1" applyBorder="1"/>
    <xf numFmtId="20" fontId="0" fillId="0" borderId="2" xfId="0" applyNumberFormat="1" applyFont="1" applyBorder="1" applyAlignment="1">
      <alignment horizontal="center"/>
    </xf>
    <xf numFmtId="20" fontId="0" fillId="0" borderId="4" xfId="0" applyNumberFormat="1" applyFont="1" applyBorder="1" applyAlignment="1">
      <alignment horizontal="center"/>
    </xf>
    <xf numFmtId="0" fontId="0" fillId="4" borderId="4" xfId="0" applyFill="1" applyBorder="1"/>
    <xf numFmtId="0" fontId="6" fillId="4" borderId="4" xfId="0" applyFont="1" applyFill="1" applyBorder="1" applyAlignment="1" applyProtection="1">
      <alignment horizontal="center"/>
      <protection locked="0"/>
    </xf>
    <xf numFmtId="0" fontId="0" fillId="4" borderId="3" xfId="0" applyFont="1" applyFill="1" applyBorder="1"/>
    <xf numFmtId="0" fontId="0" fillId="4" borderId="0" xfId="0" applyFont="1" applyFill="1" applyBorder="1"/>
    <xf numFmtId="20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9" fillId="0" borderId="5" xfId="0" applyFont="1" applyBorder="1" applyAlignment="1" applyProtection="1">
      <alignment horizontal="center"/>
      <protection locked="0"/>
    </xf>
    <xf numFmtId="0" fontId="5" fillId="2" borderId="9" xfId="0" applyFont="1" applyFill="1" applyBorder="1" applyAlignment="1">
      <alignment horizontal="right"/>
    </xf>
    <xf numFmtId="0" fontId="5" fillId="2" borderId="9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4" borderId="8" xfId="0" applyFill="1" applyBorder="1" applyAlignment="1" applyProtection="1">
      <alignment horizontal="center"/>
      <protection locked="0"/>
    </xf>
    <xf numFmtId="0" fontId="0" fillId="4" borderId="0" xfId="0" applyFill="1" applyBorder="1" applyAlignment="1">
      <alignment horizontal="center"/>
    </xf>
    <xf numFmtId="0" fontId="9" fillId="4" borderId="0" xfId="0" applyFont="1" applyFill="1" applyBorder="1" applyAlignment="1">
      <alignment horizontal="center"/>
    </xf>
    <xf numFmtId="0" fontId="0" fillId="4" borderId="8" xfId="0" applyFill="1" applyBorder="1" applyProtection="1">
      <protection locked="0"/>
    </xf>
    <xf numFmtId="0" fontId="0" fillId="4" borderId="0" xfId="0" applyFill="1" applyBorder="1"/>
    <xf numFmtId="0" fontId="9" fillId="0" borderId="0" xfId="0" applyFont="1" applyBorder="1" applyAlignment="1">
      <alignment horizontal="center"/>
    </xf>
    <xf numFmtId="0" fontId="0" fillId="4" borderId="0" xfId="0" applyFill="1" applyBorder="1" applyAlignment="1" applyProtection="1">
      <alignment horizontal="center"/>
      <protection locked="0"/>
    </xf>
    <xf numFmtId="0" fontId="5" fillId="4" borderId="0" xfId="0" applyFont="1" applyFill="1" applyBorder="1" applyAlignment="1">
      <alignment horizontal="right"/>
    </xf>
    <xf numFmtId="0" fontId="0" fillId="4" borderId="11" xfId="0" applyFill="1" applyBorder="1"/>
    <xf numFmtId="0" fontId="9" fillId="4" borderId="12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2" xfId="0" applyFill="1" applyBorder="1" applyAlignment="1" applyProtection="1">
      <alignment horizontal="center"/>
      <protection locked="0"/>
    </xf>
    <xf numFmtId="0" fontId="5" fillId="4" borderId="12" xfId="0" applyFont="1" applyFill="1" applyBorder="1" applyAlignment="1">
      <alignment horizontal="right"/>
    </xf>
    <xf numFmtId="0" fontId="5" fillId="4" borderId="12" xfId="0" applyFont="1" applyFill="1" applyBorder="1" applyAlignment="1">
      <alignment horizontal="center"/>
    </xf>
    <xf numFmtId="0" fontId="9" fillId="4" borderId="12" xfId="0" applyFont="1" applyFill="1" applyBorder="1" applyProtection="1">
      <protection locked="0"/>
    </xf>
    <xf numFmtId="0" fontId="0" fillId="4" borderId="13" xfId="0" applyFill="1" applyBorder="1" applyAlignment="1">
      <alignment horizontal="center"/>
    </xf>
    <xf numFmtId="20" fontId="0" fillId="4" borderId="11" xfId="0" applyNumberFormat="1" applyFill="1" applyBorder="1" applyAlignment="1">
      <alignment horizontal="center"/>
    </xf>
    <xf numFmtId="20" fontId="0" fillId="4" borderId="12" xfId="0" applyNumberFormat="1" applyFill="1" applyBorder="1" applyAlignment="1">
      <alignment horizontal="center"/>
    </xf>
    <xf numFmtId="0" fontId="0" fillId="4" borderId="13" xfId="0" applyFill="1" applyBorder="1" applyProtection="1">
      <protection locked="0"/>
    </xf>
    <xf numFmtId="0" fontId="9" fillId="4" borderId="0" xfId="0" applyFont="1" applyFill="1" applyBorder="1" applyProtection="1">
      <protection locked="0"/>
    </xf>
    <xf numFmtId="20" fontId="0" fillId="4" borderId="0" xfId="0" applyNumberFormat="1" applyFill="1" applyBorder="1" applyAlignment="1">
      <alignment horizontal="center"/>
    </xf>
    <xf numFmtId="0" fontId="0" fillId="4" borderId="0" xfId="0" applyFill="1" applyBorder="1" applyProtection="1">
      <protection locked="0"/>
    </xf>
    <xf numFmtId="0" fontId="5" fillId="0" borderId="5" xfId="0" applyFont="1" applyBorder="1"/>
    <xf numFmtId="0" fontId="6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1" xfId="0" applyBorder="1" applyProtection="1"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0" fontId="5" fillId="0" borderId="0" xfId="0" applyFont="1" applyBorder="1" applyProtection="1"/>
    <xf numFmtId="0" fontId="0" fillId="0" borderId="0" xfId="0" applyBorder="1" applyProtection="1"/>
    <xf numFmtId="0" fontId="0" fillId="0" borderId="0" xfId="0" applyBorder="1" applyAlignment="1">
      <alignment horizontal="center"/>
    </xf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9" fillId="0" borderId="5" xfId="0" applyFont="1" applyBorder="1" applyProtection="1"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9" xfId="0" applyBorder="1"/>
    <xf numFmtId="0" fontId="0" fillId="0" borderId="6" xfId="0" applyBorder="1" applyAlignment="1" applyProtection="1">
      <alignment horizontal="center"/>
      <protection locked="0"/>
    </xf>
    <xf numFmtId="20" fontId="0" fillId="0" borderId="0" xfId="0" applyNumberForma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</xf>
    <xf numFmtId="0" fontId="6" fillId="0" borderId="6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</xf>
    <xf numFmtId="0" fontId="5" fillId="0" borderId="1" xfId="0" applyFont="1" applyBorder="1" applyProtection="1"/>
    <xf numFmtId="20" fontId="0" fillId="0" borderId="1" xfId="0" applyNumberFormat="1" applyFont="1" applyBorder="1" applyAlignment="1" applyProtection="1">
      <alignment horizontal="center"/>
      <protection locked="0"/>
    </xf>
    <xf numFmtId="0" fontId="5" fillId="0" borderId="1" xfId="0" applyNumberFormat="1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hidden="1"/>
    </xf>
    <xf numFmtId="0" fontId="0" fillId="0" borderId="0" xfId="0" applyFont="1" applyBorder="1"/>
    <xf numFmtId="0" fontId="0" fillId="0" borderId="0" xfId="0" applyBorder="1"/>
    <xf numFmtId="20" fontId="0" fillId="0" borderId="0" xfId="0" applyNumberFormat="1" applyFont="1" applyBorder="1" applyAlignment="1">
      <alignment horizontal="center"/>
    </xf>
    <xf numFmtId="0" fontId="0" fillId="0" borderId="0" xfId="0" applyBorder="1" applyProtection="1">
      <protection locked="0"/>
    </xf>
    <xf numFmtId="0" fontId="13" fillId="0" borderId="4" xfId="0" applyFont="1" applyBorder="1" applyAlignment="1" applyProtection="1">
      <alignment horizontal="center"/>
      <protection locked="0"/>
    </xf>
    <xf numFmtId="0" fontId="9" fillId="0" borderId="7" xfId="0" applyFont="1" applyBorder="1"/>
    <xf numFmtId="0" fontId="13" fillId="0" borderId="0" xfId="0" applyFont="1" applyAlignment="1">
      <alignment horizontal="center"/>
    </xf>
    <xf numFmtId="0" fontId="0" fillId="0" borderId="8" xfId="0" applyFont="1" applyBorder="1"/>
    <xf numFmtId="20" fontId="0" fillId="0" borderId="7" xfId="0" applyNumberFormat="1" applyFont="1" applyBorder="1" applyAlignment="1">
      <alignment horizontal="center"/>
    </xf>
    <xf numFmtId="0" fontId="0" fillId="4" borderId="8" xfId="0" applyFill="1" applyBorder="1"/>
    <xf numFmtId="0" fontId="14" fillId="0" borderId="7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5" xfId="0" applyBorder="1" applyProtection="1">
      <protection locked="0"/>
    </xf>
    <xf numFmtId="0" fontId="15" fillId="2" borderId="9" xfId="0" applyFont="1" applyFill="1" applyBorder="1" applyAlignment="1">
      <alignment horizontal="right"/>
    </xf>
    <xf numFmtId="0" fontId="15" fillId="2" borderId="9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0" fontId="14" fillId="0" borderId="8" xfId="0" applyFont="1" applyBorder="1" applyAlignment="1"/>
    <xf numFmtId="0" fontId="0" fillId="0" borderId="1" xfId="0" applyFont="1" applyBorder="1" applyAlignment="1" applyProtection="1">
      <alignment horizontal="center"/>
    </xf>
    <xf numFmtId="0" fontId="16" fillId="2" borderId="9" xfId="0" applyFont="1" applyFill="1" applyBorder="1" applyAlignment="1">
      <alignment horizontal="center"/>
    </xf>
    <xf numFmtId="0" fontId="0" fillId="0" borderId="5" xfId="0" applyBorder="1"/>
    <xf numFmtId="0" fontId="16" fillId="0" borderId="9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Font="1" applyBorder="1" applyAlignment="1">
      <alignment horizontal="center"/>
    </xf>
    <xf numFmtId="0" fontId="0" fillId="0" borderId="6" xfId="0" applyBorder="1"/>
    <xf numFmtId="20" fontId="0" fillId="0" borderId="0" xfId="0" applyNumberFormat="1" applyBorder="1" applyAlignment="1">
      <alignment horizontal="center"/>
    </xf>
    <xf numFmtId="0" fontId="15" fillId="0" borderId="6" xfId="0" applyFont="1" applyBorder="1" applyAlignment="1" applyProtection="1">
      <alignment horizontal="center"/>
      <protection locked="0"/>
    </xf>
    <xf numFmtId="0" fontId="0" fillId="0" borderId="1" xfId="0" applyBorder="1"/>
    <xf numFmtId="0" fontId="9" fillId="0" borderId="7" xfId="0" applyFont="1" applyBorder="1" applyAlignment="1">
      <alignment horizontal="center"/>
    </xf>
    <xf numFmtId="0" fontId="0" fillId="0" borderId="9" xfId="0" applyBorder="1" applyAlignment="1" applyProtection="1">
      <alignment horizontal="center"/>
    </xf>
    <xf numFmtId="0" fontId="5" fillId="0" borderId="0" xfId="0" applyFont="1" applyBorder="1"/>
    <xf numFmtId="0" fontId="13" fillId="0" borderId="0" xfId="0" applyFont="1" applyBorder="1" applyAlignment="1">
      <alignment horizontal="center"/>
    </xf>
    <xf numFmtId="0" fontId="0" fillId="0" borderId="8" xfId="0" applyBorder="1" applyProtection="1">
      <protection locked="0"/>
    </xf>
    <xf numFmtId="0" fontId="9" fillId="0" borderId="11" xfId="0" applyFont="1" applyBorder="1" applyAlignment="1">
      <alignment horizontal="center"/>
    </xf>
    <xf numFmtId="0" fontId="0" fillId="0" borderId="11" xfId="0" applyBorder="1"/>
    <xf numFmtId="20" fontId="0" fillId="0" borderId="12" xfId="0" applyNumberFormat="1" applyBorder="1" applyAlignment="1">
      <alignment horizontal="center"/>
    </xf>
    <xf numFmtId="0" fontId="0" fillId="0" borderId="0" xfId="0" applyFont="1" applyAlignment="1">
      <alignment horizontal="right"/>
    </xf>
    <xf numFmtId="0" fontId="0" fillId="0" borderId="2" xfId="0" applyBorder="1"/>
    <xf numFmtId="0" fontId="15" fillId="0" borderId="0" xfId="0" applyFont="1" applyBorder="1" applyAlignment="1" applyProtection="1">
      <alignment horizontal="center"/>
      <protection locked="0"/>
    </xf>
    <xf numFmtId="0" fontId="17" fillId="0" borderId="1" xfId="0" applyFont="1" applyBorder="1"/>
    <xf numFmtId="0" fontId="9" fillId="4" borderId="7" xfId="0" applyFont="1" applyFill="1" applyBorder="1" applyAlignment="1">
      <alignment horizontal="center"/>
    </xf>
    <xf numFmtId="0" fontId="5" fillId="4" borderId="0" xfId="0" applyFont="1" applyFill="1" applyBorder="1" applyProtection="1">
      <protection locked="0"/>
    </xf>
    <xf numFmtId="0" fontId="15" fillId="4" borderId="0" xfId="0" applyFont="1" applyFill="1" applyBorder="1" applyAlignment="1">
      <alignment horizontal="right"/>
    </xf>
    <xf numFmtId="0" fontId="15" fillId="4" borderId="0" xfId="0" applyFont="1" applyFill="1" applyBorder="1" applyAlignment="1">
      <alignment horizontal="center"/>
    </xf>
    <xf numFmtId="20" fontId="0" fillId="4" borderId="0" xfId="0" applyNumberFormat="1" applyFill="1" applyAlignment="1">
      <alignment horizontal="center"/>
    </xf>
    <xf numFmtId="0" fontId="5" fillId="0" borderId="1" xfId="0" applyFont="1" applyBorder="1"/>
    <xf numFmtId="20" fontId="0" fillId="0" borderId="11" xfId="0" applyNumberFormat="1" applyFont="1" applyBorder="1" applyAlignment="1">
      <alignment horizontal="center"/>
    </xf>
    <xf numFmtId="0" fontId="0" fillId="0" borderId="12" xfId="0" applyFont="1" applyBorder="1"/>
    <xf numFmtId="0" fontId="17" fillId="0" borderId="0" xfId="0" applyFont="1" applyBorder="1"/>
    <xf numFmtId="164" fontId="10" fillId="0" borderId="0" xfId="0" applyNumberFormat="1" applyFont="1" applyBorder="1" applyAlignment="1" applyProtection="1">
      <alignment horizontal="center"/>
      <protection hidden="1"/>
    </xf>
    <xf numFmtId="0" fontId="5" fillId="0" borderId="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20" fontId="0" fillId="0" borderId="0" xfId="0" applyNumberFormat="1" applyAlignment="1">
      <alignment horizontal="left"/>
    </xf>
    <xf numFmtId="0" fontId="10" fillId="0" borderId="0" xfId="0" applyFont="1" applyBorder="1" applyAlignment="1" applyProtection="1">
      <alignment horizontal="center"/>
      <protection hidden="1"/>
    </xf>
    <xf numFmtId="0" fontId="6" fillId="0" borderId="0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hidden="1"/>
    </xf>
    <xf numFmtId="0" fontId="5" fillId="0" borderId="4" xfId="0" applyFont="1" applyBorder="1"/>
    <xf numFmtId="164" fontId="5" fillId="0" borderId="4" xfId="0" applyNumberFormat="1" applyFont="1" applyBorder="1"/>
    <xf numFmtId="164" fontId="0" fillId="0" borderId="3" xfId="0" applyNumberFormat="1" applyBorder="1"/>
    <xf numFmtId="20" fontId="0" fillId="0" borderId="2" xfId="0" applyNumberFormat="1" applyBorder="1" applyAlignment="1">
      <alignment horizontal="left"/>
    </xf>
    <xf numFmtId="0" fontId="4" fillId="0" borderId="0" xfId="0" applyFont="1" applyBorder="1" applyAlignment="1" applyProtection="1">
      <alignment horizontal="center"/>
      <protection locked="0"/>
    </xf>
    <xf numFmtId="20" fontId="0" fillId="0" borderId="7" xfId="0" applyNumberFormat="1" applyBorder="1" applyAlignment="1">
      <alignment horizontal="left"/>
    </xf>
    <xf numFmtId="20" fontId="13" fillId="0" borderId="0" xfId="0" applyNumberFormat="1" applyFont="1" applyAlignment="1">
      <alignment horizontal="center"/>
    </xf>
    <xf numFmtId="0" fontId="5" fillId="0" borderId="9" xfId="0" applyFont="1" applyBorder="1" applyAlignment="1" applyProtection="1">
      <alignment horizontal="center"/>
      <protection locked="0"/>
    </xf>
    <xf numFmtId="0" fontId="18" fillId="2" borderId="9" xfId="0" applyFont="1" applyFill="1" applyBorder="1" applyAlignment="1">
      <alignment horizontal="center"/>
    </xf>
    <xf numFmtId="0" fontId="19" fillId="2" borderId="9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20" fillId="2" borderId="9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8" fillId="4" borderId="12" xfId="0" applyFont="1" applyFill="1" applyBorder="1" applyAlignment="1">
      <alignment horizontal="center"/>
    </xf>
    <xf numFmtId="0" fontId="19" fillId="4" borderId="12" xfId="0" applyFont="1" applyFill="1" applyBorder="1" applyAlignment="1">
      <alignment horizontal="center"/>
    </xf>
    <xf numFmtId="20" fontId="0" fillId="0" borderId="11" xfId="0" applyNumberFormat="1" applyBorder="1" applyAlignment="1">
      <alignment horizontal="left"/>
    </xf>
    <xf numFmtId="0" fontId="20" fillId="4" borderId="12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center"/>
    </xf>
    <xf numFmtId="0" fontId="20" fillId="4" borderId="0" xfId="0" applyFont="1" applyFill="1" applyBorder="1" applyAlignment="1">
      <alignment horizontal="center"/>
    </xf>
    <xf numFmtId="0" fontId="5" fillId="0" borderId="0" xfId="0" applyFont="1"/>
    <xf numFmtId="0" fontId="4" fillId="0" borderId="6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4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0" fontId="5" fillId="0" borderId="1" xfId="0" applyFont="1" applyBorder="1" applyProtection="1">
      <protection locked="0"/>
    </xf>
    <xf numFmtId="0" fontId="5" fillId="0" borderId="0" xfId="0" applyFont="1" applyBorder="1" applyProtection="1">
      <protection locked="0"/>
    </xf>
    <xf numFmtId="164" fontId="5" fillId="0" borderId="0" xfId="0" applyNumberFormat="1" applyFont="1" applyBorder="1" applyProtection="1">
      <protection locked="0"/>
    </xf>
    <xf numFmtId="164" fontId="5" fillId="0" borderId="0" xfId="0" applyNumberFormat="1" applyFont="1" applyBorder="1"/>
    <xf numFmtId="164" fontId="0" fillId="0" borderId="0" xfId="0" applyNumberFormat="1" applyBorder="1" applyAlignment="1">
      <alignment horizontal="left"/>
    </xf>
    <xf numFmtId="0" fontId="5" fillId="0" borderId="5" xfId="0" applyFont="1" applyBorder="1" applyProtection="1">
      <protection locked="0"/>
    </xf>
    <xf numFmtId="0" fontId="9" fillId="0" borderId="9" xfId="0" applyFont="1" applyBorder="1" applyAlignment="1" applyProtection="1">
      <alignment horizontal="center"/>
      <protection locked="0"/>
    </xf>
    <xf numFmtId="0" fontId="5" fillId="0" borderId="9" xfId="0" applyFont="1" applyBorder="1" applyProtection="1">
      <protection locked="0"/>
    </xf>
    <xf numFmtId="164" fontId="0" fillId="0" borderId="0" xfId="0" applyNumberFormat="1"/>
    <xf numFmtId="20" fontId="6" fillId="0" borderId="0" xfId="0" applyNumberFormat="1" applyFont="1" applyAlignment="1">
      <alignment horizontal="center"/>
    </xf>
    <xf numFmtId="0" fontId="5" fillId="0" borderId="9" xfId="0" applyFont="1" applyBorder="1"/>
    <xf numFmtId="0" fontId="5" fillId="0" borderId="6" xfId="0" applyFont="1" applyBorder="1" applyAlignment="1">
      <alignment horizontal="center"/>
    </xf>
    <xf numFmtId="164" fontId="17" fillId="0" borderId="0" xfId="0" applyNumberFormat="1" applyFont="1" applyBorder="1" applyAlignment="1">
      <alignment horizontal="center"/>
    </xf>
    <xf numFmtId="0" fontId="5" fillId="0" borderId="6" xfId="0" applyFont="1" applyBorder="1" applyProtection="1">
      <protection locked="0"/>
    </xf>
    <xf numFmtId="164" fontId="0" fillId="0" borderId="0" xfId="0" applyNumberFormat="1" applyBorder="1" applyProtection="1">
      <protection locked="0"/>
    </xf>
    <xf numFmtId="164" fontId="17" fillId="0" borderId="1" xfId="0" applyNumberFormat="1" applyFont="1" applyBorder="1" applyAlignment="1" applyProtection="1">
      <alignment horizontal="right"/>
      <protection hidden="1"/>
    </xf>
    <xf numFmtId="0" fontId="17" fillId="0" borderId="0" xfId="0" applyFont="1" applyBorder="1" applyAlignment="1" applyProtection="1">
      <alignment horizontal="center"/>
      <protection hidden="1"/>
    </xf>
    <xf numFmtId="164" fontId="17" fillId="0" borderId="0" xfId="0" applyNumberFormat="1" applyFont="1" applyBorder="1" applyAlignment="1" applyProtection="1">
      <alignment horizontal="right"/>
      <protection hidden="1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right"/>
    </xf>
    <xf numFmtId="0" fontId="5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7" fillId="0" borderId="4" xfId="0" applyFont="1" applyBorder="1" applyAlignment="1">
      <alignment horizontal="right"/>
    </xf>
    <xf numFmtId="0" fontId="4" fillId="0" borderId="0" xfId="0" applyFont="1" applyAlignment="1" applyProtection="1">
      <alignment horizontal="center"/>
      <protection locked="0"/>
    </xf>
    <xf numFmtId="20" fontId="0" fillId="0" borderId="7" xfId="0" applyNumberFormat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0" fontId="22" fillId="2" borderId="9" xfId="0" applyFont="1" applyFill="1" applyBorder="1" applyAlignment="1">
      <alignment horizontal="center"/>
    </xf>
    <xf numFmtId="20" fontId="6" fillId="0" borderId="7" xfId="0" applyNumberFormat="1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0" fillId="5" borderId="0" xfId="0" applyFill="1"/>
    <xf numFmtId="0" fontId="0" fillId="5" borderId="8" xfId="0" applyFill="1" applyBorder="1"/>
    <xf numFmtId="0" fontId="0" fillId="0" borderId="6" xfId="0" applyBorder="1" applyAlignment="1">
      <alignment horizontal="center"/>
    </xf>
    <xf numFmtId="0" fontId="9" fillId="4" borderId="8" xfId="0" applyFont="1" applyFill="1" applyBorder="1" applyAlignment="1">
      <alignment horizontal="center"/>
    </xf>
    <xf numFmtId="0" fontId="9" fillId="4" borderId="13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1" fontId="0" fillId="4" borderId="0" xfId="0" applyNumberFormat="1" applyFont="1" applyFill="1" applyBorder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0" fillId="4" borderId="3" xfId="0" applyFill="1" applyBorder="1"/>
    <xf numFmtId="0" fontId="21" fillId="4" borderId="8" xfId="0" applyFont="1" applyFill="1" applyBorder="1" applyAlignment="1">
      <alignment horizontal="center"/>
    </xf>
    <xf numFmtId="0" fontId="0" fillId="0" borderId="12" xfId="0" applyBorder="1" applyAlignment="1" applyProtection="1">
      <alignment horizontal="center"/>
      <protection locked="0"/>
    </xf>
    <xf numFmtId="0" fontId="5" fillId="0" borderId="7" xfId="0" applyFont="1" applyBorder="1" applyAlignment="1" applyProtection="1">
      <alignment horizontal="center"/>
      <protection hidden="1"/>
    </xf>
    <xf numFmtId="20" fontId="9" fillId="0" borderId="0" xfId="0" applyNumberFormat="1" applyFont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</xf>
    <xf numFmtId="20" fontId="9" fillId="0" borderId="0" xfId="0" applyNumberFormat="1" applyFont="1" applyAlignment="1">
      <alignment horizontal="center"/>
    </xf>
    <xf numFmtId="164" fontId="5" fillId="0" borderId="0" xfId="0" applyNumberFormat="1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right"/>
      <protection locked="0"/>
    </xf>
    <xf numFmtId="0" fontId="0" fillId="0" borderId="0" xfId="0" applyFont="1" applyAlignment="1" applyProtection="1">
      <alignment horizontal="center"/>
      <protection locked="0"/>
    </xf>
    <xf numFmtId="21" fontId="0" fillId="0" borderId="0" xfId="0" applyNumberFormat="1" applyFont="1" applyBorder="1" applyAlignment="1" applyProtection="1">
      <alignment horizontal="center"/>
      <protection locked="0"/>
    </xf>
    <xf numFmtId="20" fontId="8" fillId="0" borderId="0" xfId="0" applyNumberFormat="1" applyFont="1" applyAlignment="1">
      <alignment horizontal="center"/>
    </xf>
    <xf numFmtId="0" fontId="0" fillId="0" borderId="2" xfId="0" applyFont="1" applyBorder="1"/>
    <xf numFmtId="0" fontId="9" fillId="2" borderId="9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4" borderId="12" xfId="0" applyFill="1" applyBorder="1" applyProtection="1">
      <protection locked="0"/>
    </xf>
    <xf numFmtId="0" fontId="9" fillId="0" borderId="0" xfId="0" applyFont="1" applyBorder="1"/>
    <xf numFmtId="0" fontId="5" fillId="0" borderId="1" xfId="0" applyFont="1" applyBorder="1" applyProtection="1">
      <protection hidden="1"/>
    </xf>
    <xf numFmtId="0" fontId="0" fillId="0" borderId="9" xfId="0" applyFont="1" applyBorder="1" applyAlignment="1" applyProtection="1">
      <alignment horizontal="left"/>
      <protection locked="0"/>
    </xf>
    <xf numFmtId="0" fontId="0" fillId="0" borderId="9" xfId="0" applyBorder="1" applyProtection="1">
      <protection locked="0"/>
    </xf>
    <xf numFmtId="21" fontId="0" fillId="0" borderId="0" xfId="0" applyNumberFormat="1" applyBorder="1" applyAlignment="1" applyProtection="1">
      <alignment horizontal="center"/>
      <protection locked="0"/>
    </xf>
    <xf numFmtId="164" fontId="17" fillId="0" borderId="0" xfId="0" applyNumberFormat="1" applyFont="1" applyBorder="1" applyAlignment="1" applyProtection="1">
      <alignment horizontal="center"/>
      <protection hidden="1"/>
    </xf>
    <xf numFmtId="164" fontId="17" fillId="0" borderId="0" xfId="0" applyNumberFormat="1" applyFont="1" applyBorder="1" applyAlignment="1">
      <alignment horizontal="right"/>
    </xf>
    <xf numFmtId="20" fontId="0" fillId="0" borderId="3" xfId="0" applyNumberFormat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164" fontId="17" fillId="0" borderId="4" xfId="0" applyNumberFormat="1" applyFont="1" applyBorder="1" applyAlignment="1" applyProtection="1">
      <alignment horizontal="center"/>
      <protection hidden="1"/>
    </xf>
    <xf numFmtId="164" fontId="17" fillId="0" borderId="4" xfId="0" applyNumberFormat="1" applyFont="1" applyBorder="1" applyAlignment="1" applyProtection="1">
      <alignment horizontal="right"/>
      <protection hidden="1"/>
    </xf>
    <xf numFmtId="164" fontId="0" fillId="0" borderId="4" xfId="0" applyNumberFormat="1" applyBorder="1"/>
    <xf numFmtId="164" fontId="17" fillId="0" borderId="3" xfId="0" applyNumberFormat="1" applyFont="1" applyBorder="1" applyAlignment="1">
      <alignment horizontal="right"/>
    </xf>
    <xf numFmtId="0" fontId="14" fillId="0" borderId="1" xfId="0" applyFont="1" applyBorder="1" applyAlignment="1"/>
    <xf numFmtId="0" fontId="23" fillId="2" borderId="9" xfId="0" applyFont="1" applyFill="1" applyBorder="1" applyAlignment="1">
      <alignment horizontal="center"/>
    </xf>
    <xf numFmtId="0" fontId="14" fillId="0" borderId="7" xfId="0" applyFont="1" applyBorder="1" applyAlignment="1"/>
    <xf numFmtId="0" fontId="15" fillId="0" borderId="9" xfId="0" applyFont="1" applyBorder="1" applyAlignment="1">
      <alignment horizontal="center"/>
    </xf>
    <xf numFmtId="0" fontId="0" fillId="5" borderId="0" xfId="0" applyFill="1" applyAlignment="1">
      <alignment horizontal="center"/>
    </xf>
    <xf numFmtId="0" fontId="5" fillId="0" borderId="5" xfId="0" applyFont="1" applyBorder="1" applyAlignment="1" applyProtection="1">
      <alignment horizontal="center"/>
      <protection locked="0"/>
    </xf>
    <xf numFmtId="0" fontId="15" fillId="0" borderId="5" xfId="0" applyFont="1" applyBorder="1" applyAlignment="1" applyProtection="1">
      <alignment horizontal="center"/>
      <protection locked="0"/>
    </xf>
    <xf numFmtId="0" fontId="9" fillId="0" borderId="7" xfId="0" applyFont="1" applyBorder="1" applyProtection="1">
      <protection locked="0"/>
    </xf>
    <xf numFmtId="0" fontId="5" fillId="5" borderId="11" xfId="0" applyFont="1" applyFill="1" applyBorder="1" applyProtection="1">
      <protection locked="0"/>
    </xf>
    <xf numFmtId="0" fontId="5" fillId="0" borderId="11" xfId="0" applyFont="1" applyBorder="1" applyProtection="1">
      <protection locked="0"/>
    </xf>
    <xf numFmtId="0" fontId="14" fillId="0" borderId="1" xfId="0" applyFont="1" applyBorder="1" applyAlignment="1">
      <alignment horizontal="center"/>
    </xf>
    <xf numFmtId="0" fontId="0" fillId="5" borderId="5" xfId="0" applyFill="1" applyBorder="1"/>
    <xf numFmtId="0" fontId="0" fillId="5" borderId="9" xfId="0" applyFill="1" applyBorder="1" applyAlignment="1">
      <alignment horizontal="center"/>
    </xf>
    <xf numFmtId="0" fontId="9" fillId="5" borderId="9" xfId="0" applyFont="1" applyFill="1" applyBorder="1" applyAlignment="1">
      <alignment horizontal="center"/>
    </xf>
    <xf numFmtId="0" fontId="0" fillId="5" borderId="9" xfId="0" applyFill="1" applyBorder="1"/>
    <xf numFmtId="0" fontId="9" fillId="5" borderId="7" xfId="0" applyFont="1" applyFill="1" applyBorder="1" applyAlignment="1">
      <alignment horizontal="center"/>
    </xf>
    <xf numFmtId="0" fontId="0" fillId="5" borderId="0" xfId="0" applyFont="1" applyFill="1" applyAlignment="1" applyProtection="1">
      <alignment horizontal="center"/>
      <protection locked="0"/>
    </xf>
    <xf numFmtId="0" fontId="0" fillId="5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0" fillId="0" borderId="12" xfId="0" applyBorder="1" applyProtection="1">
      <protection locked="0"/>
    </xf>
    <xf numFmtId="0" fontId="0" fillId="0" borderId="4" xfId="0" applyFont="1" applyBorder="1" applyProtection="1">
      <protection locked="0"/>
    </xf>
    <xf numFmtId="20" fontId="9" fillId="0" borderId="4" xfId="0" applyNumberFormat="1" applyFont="1" applyBorder="1" applyAlignment="1">
      <alignment horizontal="center"/>
    </xf>
    <xf numFmtId="0" fontId="9" fillId="0" borderId="11" xfId="0" applyFont="1" applyBorder="1"/>
    <xf numFmtId="20" fontId="9" fillId="0" borderId="12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5" fillId="0" borderId="11" xfId="0" applyFont="1" applyBorder="1" applyAlignment="1" applyProtection="1">
      <alignment horizontal="center"/>
      <protection locked="0"/>
    </xf>
    <xf numFmtId="0" fontId="0" fillId="0" borderId="7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9" fillId="5" borderId="9" xfId="0" applyFont="1" applyFill="1" applyBorder="1"/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3" xfId="0" applyBorder="1" applyAlignment="1">
      <alignment horizontal="center"/>
    </xf>
    <xf numFmtId="164" fontId="5" fillId="0" borderId="1" xfId="0" applyNumberFormat="1" applyFont="1" applyBorder="1" applyAlignment="1" applyProtection="1">
      <alignment horizontal="center"/>
      <protection hidden="1"/>
    </xf>
    <xf numFmtId="20" fontId="0" fillId="0" borderId="0" xfId="0" applyNumberFormat="1" applyFont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hidden="1"/>
    </xf>
    <xf numFmtId="0" fontId="0" fillId="0" borderId="0" xfId="0" applyFont="1" applyProtection="1">
      <protection locked="0"/>
    </xf>
    <xf numFmtId="20" fontId="6" fillId="0" borderId="0" xfId="0" applyNumberFormat="1" applyFont="1" applyAlignment="1" applyProtection="1">
      <alignment horizontal="center"/>
    </xf>
    <xf numFmtId="20" fontId="0" fillId="0" borderId="0" xfId="0" applyNumberFormat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9" xfId="0" applyBorder="1" applyProtection="1"/>
    <xf numFmtId="0" fontId="9" fillId="0" borderId="4" xfId="0" applyFont="1" applyBorder="1"/>
    <xf numFmtId="0" fontId="0" fillId="0" borderId="7" xfId="0" applyFont="1" applyBorder="1"/>
    <xf numFmtId="0" fontId="14" fillId="0" borderId="0" xfId="0" applyFont="1" applyBorder="1" applyAlignment="1"/>
    <xf numFmtId="0" fontId="5" fillId="5" borderId="7" xfId="0" applyFont="1" applyFill="1" applyBorder="1" applyAlignment="1">
      <alignment horizontal="center"/>
    </xf>
    <xf numFmtId="0" fontId="0" fillId="5" borderId="0" xfId="0" applyFont="1" applyFill="1" applyProtection="1"/>
    <xf numFmtId="0" fontId="0" fillId="5" borderId="0" xfId="0" applyFill="1" applyAlignment="1" applyProtection="1">
      <alignment horizontal="center"/>
      <protection locked="0"/>
    </xf>
    <xf numFmtId="0" fontId="0" fillId="5" borderId="0" xfId="0" applyFont="1" applyFill="1" applyAlignment="1" applyProtection="1">
      <alignment horizontal="center"/>
    </xf>
    <xf numFmtId="0" fontId="5" fillId="5" borderId="8" xfId="0" applyFont="1" applyFill="1" applyBorder="1" applyAlignment="1">
      <alignment horizontal="center"/>
    </xf>
    <xf numFmtId="0" fontId="5" fillId="0" borderId="7" xfId="0" applyFont="1" applyBorder="1"/>
    <xf numFmtId="0" fontId="5" fillId="0" borderId="0" xfId="0" applyFont="1" applyAlignment="1">
      <alignment horizontal="center"/>
    </xf>
    <xf numFmtId="0" fontId="15" fillId="0" borderId="5" xfId="0" applyFont="1" applyBorder="1"/>
    <xf numFmtId="0" fontId="15" fillId="0" borderId="9" xfId="0" applyFont="1" applyBorder="1" applyProtection="1">
      <protection locked="0"/>
    </xf>
    <xf numFmtId="0" fontId="5" fillId="5" borderId="5" xfId="0" applyFont="1" applyFill="1" applyBorder="1" applyAlignment="1">
      <alignment horizontal="center"/>
    </xf>
    <xf numFmtId="0" fontId="0" fillId="5" borderId="9" xfId="0" applyFont="1" applyFill="1" applyBorder="1" applyAlignment="1" applyProtection="1">
      <alignment horizontal="center"/>
    </xf>
    <xf numFmtId="0" fontId="0" fillId="5" borderId="9" xfId="0" applyFill="1" applyBorder="1" applyProtection="1">
      <protection locked="0"/>
    </xf>
    <xf numFmtId="0" fontId="0" fillId="5" borderId="6" xfId="0" applyFont="1" applyFill="1" applyBorder="1" applyAlignment="1" applyProtection="1">
      <alignment horizontal="center"/>
    </xf>
    <xf numFmtId="0" fontId="5" fillId="5" borderId="6" xfId="0" applyFont="1" applyFill="1" applyBorder="1" applyAlignment="1">
      <alignment horizontal="center"/>
    </xf>
    <xf numFmtId="0" fontId="0" fillId="5" borderId="9" xfId="0" applyFill="1" applyBorder="1" applyAlignment="1" applyProtection="1">
      <alignment horizontal="center"/>
      <protection locked="0"/>
    </xf>
    <xf numFmtId="0" fontId="5" fillId="0" borderId="2" xfId="0" applyFont="1" applyBorder="1" applyAlignment="1">
      <alignment horizontal="center"/>
    </xf>
    <xf numFmtId="20" fontId="0" fillId="0" borderId="4" xfId="0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>
      <alignment horizontal="center"/>
    </xf>
    <xf numFmtId="0" fontId="7" fillId="0" borderId="0" xfId="0" applyFont="1"/>
    <xf numFmtId="0" fontId="7" fillId="0" borderId="0" xfId="0" applyFont="1" applyBorder="1" applyAlignment="1" applyProtection="1">
      <alignment horizontal="center"/>
      <protection locked="0"/>
    </xf>
    <xf numFmtId="21" fontId="7" fillId="0" borderId="0" xfId="0" applyNumberFormat="1" applyFont="1" applyProtection="1">
      <protection locked="0"/>
    </xf>
    <xf numFmtId="0" fontId="4" fillId="0" borderId="1" xfId="0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justify" textRotation="180"/>
      <protection hidden="1"/>
    </xf>
    <xf numFmtId="165" fontId="5" fillId="0" borderId="0" xfId="0" applyNumberFormat="1" applyFont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/>
      <protection locked="0"/>
    </xf>
    <xf numFmtId="49" fontId="24" fillId="0" borderId="0" xfId="0" applyNumberFormat="1" applyFont="1" applyBorder="1" applyAlignment="1" applyProtection="1">
      <alignment horizontal="center"/>
      <protection locked="0"/>
    </xf>
    <xf numFmtId="0" fontId="4" fillId="0" borderId="2" xfId="0" applyFont="1" applyBorder="1" applyAlignment="1" applyProtection="1">
      <alignment horizontal="center"/>
    </xf>
    <xf numFmtId="0" fontId="7" fillId="0" borderId="4" xfId="0" applyFont="1" applyBorder="1" applyAlignment="1">
      <alignment horizontal="center"/>
    </xf>
    <xf numFmtId="0" fontId="4" fillId="0" borderId="4" xfId="0" applyFont="1" applyBorder="1" applyAlignment="1" applyProtection="1">
      <alignment horizontal="center"/>
    </xf>
    <xf numFmtId="20" fontId="6" fillId="0" borderId="4" xfId="0" applyNumberFormat="1" applyFont="1" applyBorder="1" applyAlignment="1" applyProtection="1">
      <alignment horizontal="center"/>
    </xf>
    <xf numFmtId="0" fontId="0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24" fillId="0" borderId="1" xfId="0" applyFont="1" applyBorder="1" applyAlignment="1" applyProtection="1">
      <alignment horizontal="center"/>
    </xf>
    <xf numFmtId="0" fontId="24" fillId="0" borderId="1" xfId="0" applyFont="1" applyBorder="1" applyAlignment="1" applyProtection="1">
      <alignment horizontal="center"/>
      <protection hidden="1"/>
    </xf>
    <xf numFmtId="0" fontId="7" fillId="0" borderId="1" xfId="0" applyFont="1" applyBorder="1" applyAlignment="1" applyProtection="1">
      <alignment horizontal="center"/>
      <protection hidden="1"/>
    </xf>
    <xf numFmtId="0" fontId="24" fillId="4" borderId="9" xfId="0" applyNumberFormat="1" applyFont="1" applyFill="1" applyBorder="1" applyAlignment="1" applyProtection="1">
      <alignment horizontal="center" shrinkToFit="1"/>
      <protection locked="0" hidden="1"/>
    </xf>
    <xf numFmtId="0" fontId="7" fillId="0" borderId="1" xfId="0" applyFont="1" applyBorder="1" applyAlignment="1" applyProtection="1">
      <alignment horizontal="center"/>
    </xf>
    <xf numFmtId="0" fontId="25" fillId="4" borderId="0" xfId="0" applyFont="1" applyFill="1" applyBorder="1" applyAlignment="1" applyProtection="1">
      <alignment horizontal="center"/>
      <protection locked="0"/>
    </xf>
    <xf numFmtId="0" fontId="20" fillId="4" borderId="0" xfId="0" applyFont="1" applyFill="1" applyBorder="1" applyAlignment="1" applyProtection="1">
      <alignment horizontal="center"/>
      <protection locked="0"/>
    </xf>
    <xf numFmtId="0" fontId="19" fillId="4" borderId="0" xfId="0" applyFont="1" applyFill="1" applyBorder="1" applyAlignment="1" applyProtection="1">
      <alignment horizontal="center"/>
      <protection locked="0"/>
    </xf>
    <xf numFmtId="0" fontId="18" fillId="4" borderId="0" xfId="0" applyFont="1" applyFill="1" applyBorder="1" applyAlignment="1" applyProtection="1">
      <alignment horizontal="center"/>
      <protection locked="0"/>
    </xf>
    <xf numFmtId="0" fontId="5" fillId="4" borderId="0" xfId="0" applyFont="1" applyFill="1" applyBorder="1" applyAlignment="1" applyProtection="1">
      <alignment horizontal="center"/>
      <protection locked="0"/>
    </xf>
    <xf numFmtId="0" fontId="7" fillId="0" borderId="12" xfId="0" applyFont="1" applyBorder="1" applyAlignment="1" applyProtection="1">
      <alignment horizontal="center"/>
      <protection locked="0"/>
    </xf>
    <xf numFmtId="0" fontId="25" fillId="4" borderId="12" xfId="0" applyFont="1" applyFill="1" applyBorder="1" applyAlignment="1" applyProtection="1">
      <alignment horizontal="center"/>
      <protection locked="0"/>
    </xf>
    <xf numFmtId="0" fontId="20" fillId="4" borderId="12" xfId="0" applyFont="1" applyFill="1" applyBorder="1" applyAlignment="1" applyProtection="1">
      <alignment horizontal="center"/>
      <protection locked="0"/>
    </xf>
    <xf numFmtId="0" fontId="19" fillId="4" borderId="12" xfId="0" applyFont="1" applyFill="1" applyBorder="1" applyAlignment="1" applyProtection="1">
      <alignment horizontal="center"/>
      <protection locked="0"/>
    </xf>
    <xf numFmtId="0" fontId="18" fillId="4" borderId="12" xfId="0" applyFont="1" applyFill="1" applyBorder="1" applyAlignment="1" applyProtection="1">
      <alignment horizontal="center"/>
      <protection locked="0"/>
    </xf>
    <xf numFmtId="20" fontId="6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0" applyFont="1" applyProtection="1">
      <protection locked="0"/>
    </xf>
    <xf numFmtId="0" fontId="5" fillId="0" borderId="0" xfId="0" applyFont="1" applyProtection="1"/>
    <xf numFmtId="165" fontId="5" fillId="0" borderId="0" xfId="0" applyNumberFormat="1" applyFont="1" applyBorder="1" applyAlignment="1" applyProtection="1">
      <alignment horizontal="center"/>
      <protection locked="0"/>
    </xf>
    <xf numFmtId="0" fontId="7" fillId="0" borderId="0" xfId="0" applyFont="1" applyProtection="1"/>
    <xf numFmtId="164" fontId="5" fillId="0" borderId="0" xfId="0" applyNumberFormat="1" applyFont="1" applyProtection="1"/>
    <xf numFmtId="164" fontId="0" fillId="0" borderId="0" xfId="0" applyNumberFormat="1" applyProtection="1"/>
    <xf numFmtId="0" fontId="0" fillId="0" borderId="2" xfId="0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/>
    </xf>
    <xf numFmtId="0" fontId="0" fillId="0" borderId="4" xfId="0" applyBorder="1" applyProtection="1"/>
    <xf numFmtId="0" fontId="0" fillId="0" borderId="4" xfId="0" applyFont="1" applyBorder="1" applyAlignment="1" applyProtection="1">
      <alignment horizontal="center"/>
    </xf>
    <xf numFmtId="0" fontId="5" fillId="0" borderId="4" xfId="0" applyFont="1" applyBorder="1" applyProtection="1"/>
    <xf numFmtId="0" fontId="0" fillId="0" borderId="3" xfId="0" applyBorder="1" applyProtection="1">
      <protection locked="0"/>
    </xf>
    <xf numFmtId="0" fontId="7" fillId="0" borderId="0" xfId="0" applyFont="1" applyBorder="1" applyProtection="1">
      <protection locked="0"/>
    </xf>
    <xf numFmtId="20" fontId="6" fillId="0" borderId="0" xfId="0" applyNumberFormat="1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Protection="1"/>
    <xf numFmtId="0" fontId="0" fillId="0" borderId="12" xfId="0" applyFont="1" applyBorder="1" applyAlignment="1" applyProtection="1">
      <alignment horizontal="center"/>
    </xf>
    <xf numFmtId="0" fontId="5" fillId="0" borderId="12" xfId="0" applyFont="1" applyBorder="1" applyProtection="1"/>
    <xf numFmtId="0" fontId="7" fillId="0" borderId="12" xfId="0" applyFont="1" applyBorder="1" applyProtection="1"/>
    <xf numFmtId="0" fontId="0" fillId="0" borderId="13" xfId="0" applyBorder="1" applyProtection="1">
      <protection locked="0"/>
    </xf>
    <xf numFmtId="0" fontId="5" fillId="0" borderId="5" xfId="0" applyFont="1" applyBorder="1" applyProtection="1"/>
    <xf numFmtId="0" fontId="4" fillId="0" borderId="6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164" fontId="17" fillId="0" borderId="1" xfId="0" applyNumberFormat="1" applyFont="1" applyBorder="1" applyAlignment="1" applyProtection="1">
      <alignment horizontal="right"/>
    </xf>
    <xf numFmtId="20" fontId="6" fillId="0" borderId="0" xfId="0" applyNumberFormat="1" applyFont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7" fillId="0" borderId="0" xfId="0" applyFont="1" applyBorder="1"/>
    <xf numFmtId="20" fontId="0" fillId="0" borderId="0" xfId="0" applyNumberFormat="1" applyBorder="1" applyAlignment="1" applyProtection="1">
      <alignment horizontal="left"/>
      <protection locked="0"/>
    </xf>
    <xf numFmtId="20" fontId="0" fillId="0" borderId="0" xfId="0" applyNumberFormat="1" applyAlignment="1" applyProtection="1">
      <alignment horizontal="left"/>
      <protection locked="0"/>
    </xf>
    <xf numFmtId="164" fontId="5" fillId="0" borderId="0" xfId="0" applyNumberFormat="1" applyFont="1" applyProtection="1">
      <protection locked="0"/>
    </xf>
    <xf numFmtId="0" fontId="7" fillId="0" borderId="4" xfId="0" applyFont="1" applyBorder="1" applyProtection="1"/>
    <xf numFmtId="20" fontId="0" fillId="0" borderId="4" xfId="0" applyNumberFormat="1" applyBorder="1" applyAlignment="1">
      <alignment horizontal="left"/>
    </xf>
    <xf numFmtId="164" fontId="5" fillId="0" borderId="4" xfId="0" applyNumberFormat="1" applyFont="1" applyBorder="1" applyProtection="1"/>
    <xf numFmtId="0" fontId="0" fillId="0" borderId="0" xfId="0" applyProtection="1"/>
    <xf numFmtId="0" fontId="6" fillId="0" borderId="0" xfId="0" applyFont="1" applyAlignment="1" applyProtection="1">
      <alignment horizontal="center"/>
    </xf>
    <xf numFmtId="20" fontId="6" fillId="0" borderId="0" xfId="0" applyNumberFormat="1" applyFont="1" applyBorder="1" applyAlignment="1" applyProtection="1">
      <alignment horizontal="center"/>
    </xf>
    <xf numFmtId="0" fontId="21" fillId="2" borderId="9" xfId="0" applyFont="1" applyFill="1" applyBorder="1" applyAlignment="1" applyProtection="1">
      <alignment horizontal="center"/>
    </xf>
    <xf numFmtId="0" fontId="22" fillId="2" borderId="9" xfId="0" applyFont="1" applyFill="1" applyBorder="1" applyAlignment="1" applyProtection="1">
      <alignment horizontal="center"/>
    </xf>
    <xf numFmtId="0" fontId="0" fillId="0" borderId="1" xfId="0" applyBorder="1" applyProtection="1"/>
    <xf numFmtId="0" fontId="0" fillId="0" borderId="8" xfId="0" applyBorder="1" applyProtection="1"/>
    <xf numFmtId="0" fontId="9" fillId="0" borderId="1" xfId="0" applyFont="1" applyBorder="1" applyAlignment="1" applyProtection="1">
      <alignment horizontal="center"/>
    </xf>
    <xf numFmtId="0" fontId="0" fillId="0" borderId="9" xfId="0" applyFont="1" applyBorder="1" applyAlignment="1" applyProtection="1">
      <alignment horizontal="center"/>
    </xf>
    <xf numFmtId="0" fontId="0" fillId="0" borderId="6" xfId="0" applyBorder="1" applyProtection="1"/>
    <xf numFmtId="0" fontId="20" fillId="2" borderId="9" xfId="0" applyFont="1" applyFill="1" applyBorder="1" applyAlignment="1" applyProtection="1">
      <alignment horizontal="center"/>
    </xf>
    <xf numFmtId="0" fontId="19" fillId="2" borderId="9" xfId="0" applyFont="1" applyFill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7" fillId="5" borderId="0" xfId="0" applyFont="1" applyFill="1" applyAlignment="1" applyProtection="1">
      <alignment horizontal="center"/>
    </xf>
    <xf numFmtId="0" fontId="7" fillId="0" borderId="12" xfId="0" applyFont="1" applyBorder="1"/>
    <xf numFmtId="20" fontId="0" fillId="0" borderId="11" xfId="0" applyNumberFormat="1" applyBorder="1" applyAlignment="1">
      <alignment horizontal="center"/>
    </xf>
    <xf numFmtId="0" fontId="7" fillId="0" borderId="12" xfId="0" applyFont="1" applyBorder="1" applyAlignment="1" applyProtection="1">
      <alignment horizontal="center"/>
    </xf>
    <xf numFmtId="0" fontId="7" fillId="0" borderId="4" xfId="0" applyFont="1" applyBorder="1"/>
    <xf numFmtId="0" fontId="0" fillId="0" borderId="4" xfId="0" applyBorder="1" applyProtection="1">
      <protection locked="0"/>
    </xf>
    <xf numFmtId="20" fontId="6" fillId="0" borderId="4" xfId="0" applyNumberFormat="1" applyFont="1" applyBorder="1" applyAlignment="1" applyProtection="1">
      <alignment horizontal="center"/>
      <protection locked="0"/>
    </xf>
    <xf numFmtId="20" fontId="6" fillId="0" borderId="3" xfId="0" applyNumberFormat="1" applyFont="1" applyBorder="1" applyAlignment="1" applyProtection="1">
      <alignment horizontal="center"/>
      <protection locked="0"/>
    </xf>
    <xf numFmtId="20" fontId="6" fillId="0" borderId="8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  <protection locked="0"/>
    </xf>
    <xf numFmtId="20" fontId="6" fillId="0" borderId="12" xfId="0" applyNumberFormat="1" applyFont="1" applyBorder="1" applyAlignment="1" applyProtection="1">
      <alignment horizontal="center"/>
    </xf>
    <xf numFmtId="20" fontId="6" fillId="0" borderId="13" xfId="0" applyNumberFormat="1" applyFont="1" applyBorder="1" applyAlignment="1" applyProtection="1">
      <alignment horizontal="center"/>
      <protection locked="0"/>
    </xf>
    <xf numFmtId="49" fontId="26" fillId="0" borderId="1" xfId="0" applyNumberFormat="1" applyFont="1" applyBorder="1" applyAlignment="1" applyProtection="1">
      <alignment horizontal="center" textRotation="255"/>
    </xf>
    <xf numFmtId="0" fontId="10" fillId="0" borderId="1" xfId="0" applyFont="1" applyBorder="1" applyAlignment="1" applyProtection="1">
      <alignment horizontal="center" textRotation="255"/>
    </xf>
    <xf numFmtId="49" fontId="24" fillId="0" borderId="1" xfId="0" applyNumberFormat="1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49" fontId="7" fillId="0" borderId="1" xfId="0" applyNumberFormat="1" applyFont="1" applyBorder="1" applyAlignment="1" applyProtection="1">
      <alignment horizontal="center"/>
    </xf>
    <xf numFmtId="0" fontId="24" fillId="4" borderId="9" xfId="0" applyNumberFormat="1" applyFont="1" applyFill="1" applyBorder="1" applyAlignment="1" applyProtection="1">
      <alignment horizontal="center" shrinkToFit="1"/>
    </xf>
    <xf numFmtId="49" fontId="24" fillId="4" borderId="9" xfId="0" applyNumberFormat="1" applyFont="1" applyFill="1" applyBorder="1" applyAlignment="1" applyProtection="1">
      <alignment horizontal="center" shrinkToFit="1"/>
    </xf>
    <xf numFmtId="20" fontId="6" fillId="0" borderId="0" xfId="0" applyNumberFormat="1" applyFont="1" applyBorder="1" applyAlignment="1">
      <alignment horizontal="center"/>
    </xf>
    <xf numFmtId="0" fontId="7" fillId="0" borderId="12" xfId="0" applyFont="1" applyBorder="1" applyProtection="1">
      <protection locked="0"/>
    </xf>
    <xf numFmtId="0" fontId="9" fillId="0" borderId="0" xfId="0" applyFont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8" fillId="0" borderId="6" xfId="0" applyFont="1" applyBorder="1" applyAlignment="1">
      <alignment horizontal="center"/>
    </xf>
    <xf numFmtId="164" fontId="5" fillId="0" borderId="0" xfId="0" applyNumberFormat="1" applyFont="1" applyBorder="1" applyAlignment="1" applyProtection="1">
      <alignment horizontal="left"/>
      <protection hidden="1"/>
    </xf>
    <xf numFmtId="0" fontId="9" fillId="0" borderId="0" xfId="0" applyFont="1" applyBorder="1" applyAlignment="1" applyProtection="1">
      <alignment horizontal="center"/>
      <protection locked="0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4" borderId="12" xfId="0" applyFont="1" applyFill="1" applyBorder="1"/>
    <xf numFmtId="0" fontId="8" fillId="0" borderId="9" xfId="0" applyFont="1" applyBorder="1" applyAlignment="1">
      <alignment horizontal="center"/>
    </xf>
    <xf numFmtId="0" fontId="9" fillId="0" borderId="5" xfId="0" applyFont="1" applyBorder="1"/>
    <xf numFmtId="164" fontId="9" fillId="0" borderId="1" xfId="0" applyNumberFormat="1" applyFont="1" applyBorder="1" applyAlignment="1" applyProtection="1">
      <alignment horizontal="center"/>
      <protection hidden="1"/>
    </xf>
    <xf numFmtId="164" fontId="9" fillId="0" borderId="8" xfId="0" applyNumberFormat="1" applyFont="1" applyBorder="1" applyAlignment="1" applyProtection="1">
      <alignment horizontal="center"/>
      <protection hidden="1"/>
    </xf>
    <xf numFmtId="0" fontId="17" fillId="0" borderId="7" xfId="0" applyFont="1" applyBorder="1" applyAlignment="1">
      <alignment horizontal="right"/>
    </xf>
    <xf numFmtId="0" fontId="15" fillId="0" borderId="4" xfId="0" applyFont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center"/>
    </xf>
    <xf numFmtId="0" fontId="0" fillId="5" borderId="2" xfId="0" applyFill="1" applyBorder="1"/>
    <xf numFmtId="0" fontId="0" fillId="5" borderId="4" xfId="0" applyFill="1" applyBorder="1"/>
    <xf numFmtId="0" fontId="9" fillId="5" borderId="4" xfId="0" applyFont="1" applyFill="1" applyBorder="1" applyAlignment="1">
      <alignment horizontal="center"/>
    </xf>
    <xf numFmtId="0" fontId="0" fillId="5" borderId="3" xfId="0" applyFill="1" applyBorder="1"/>
    <xf numFmtId="0" fontId="5" fillId="0" borderId="7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5" fillId="0" borderId="9" xfId="0" applyFont="1" applyBorder="1" applyAlignment="1" applyProtection="1">
      <alignment horizontal="center"/>
      <protection locked="0"/>
    </xf>
    <xf numFmtId="0" fontId="14" fillId="0" borderId="1" xfId="0" applyFont="1" applyBorder="1" applyAlignment="1">
      <alignment horizontal="left"/>
    </xf>
    <xf numFmtId="0" fontId="16" fillId="0" borderId="6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5" borderId="9" xfId="0" applyFont="1" applyFill="1" applyBorder="1" applyAlignment="1">
      <alignment horizontal="center"/>
    </xf>
    <xf numFmtId="0" fontId="9" fillId="5" borderId="9" xfId="0" applyFont="1" applyFill="1" applyBorder="1" applyAlignment="1" applyProtection="1">
      <alignment horizontal="center"/>
      <protection locked="0"/>
    </xf>
    <xf numFmtId="0" fontId="16" fillId="5" borderId="0" xfId="0" applyFont="1" applyFill="1" applyBorder="1" applyAlignment="1">
      <alignment horizontal="center"/>
    </xf>
    <xf numFmtId="0" fontId="9" fillId="5" borderId="0" xfId="0" applyFont="1" applyFill="1" applyBorder="1" applyAlignment="1" applyProtection="1">
      <alignment horizontal="center"/>
      <protection locked="0"/>
    </xf>
    <xf numFmtId="0" fontId="15" fillId="5" borderId="0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9" fillId="0" borderId="12" xfId="0" applyFont="1" applyBorder="1"/>
    <xf numFmtId="0" fontId="0" fillId="4" borderId="13" xfId="0" applyFill="1" applyBorder="1"/>
    <xf numFmtId="0" fontId="9" fillId="0" borderId="4" xfId="0" applyFont="1" applyBorder="1" applyProtection="1">
      <protection locked="0"/>
    </xf>
    <xf numFmtId="0" fontId="15" fillId="4" borderId="4" xfId="0" applyFont="1" applyFill="1" applyBorder="1" applyAlignment="1">
      <alignment horizontal="right"/>
    </xf>
    <xf numFmtId="0" fontId="15" fillId="4" borderId="4" xfId="0" applyFont="1" applyFill="1" applyBorder="1" applyAlignment="1">
      <alignment horizontal="center"/>
    </xf>
    <xf numFmtId="0" fontId="15" fillId="4" borderId="0" xfId="0" applyFont="1" applyFill="1" applyBorder="1" applyAlignment="1" applyProtection="1">
      <alignment horizontal="right"/>
      <protection locked="0"/>
    </xf>
    <xf numFmtId="0" fontId="15" fillId="4" borderId="0" xfId="0" applyFont="1" applyFill="1" applyBorder="1" applyAlignment="1" applyProtection="1">
      <alignment horizontal="center"/>
      <protection locked="0"/>
    </xf>
    <xf numFmtId="0" fontId="17" fillId="0" borderId="1" xfId="0" applyFont="1" applyBorder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0" fontId="9" fillId="0" borderId="0" xfId="0" applyFont="1" applyBorder="1" applyProtection="1">
      <protection locked="0"/>
    </xf>
    <xf numFmtId="0" fontId="17" fillId="0" borderId="0" xfId="0" applyFont="1" applyBorder="1" applyAlignment="1" applyProtection="1">
      <alignment horizontal="center"/>
      <protection locked="0"/>
    </xf>
    <xf numFmtId="0" fontId="9" fillId="0" borderId="12" xfId="0" applyFont="1" applyBorder="1" applyProtection="1">
      <protection locked="0"/>
    </xf>
    <xf numFmtId="0" fontId="15" fillId="4" borderId="12" xfId="0" applyFont="1" applyFill="1" applyBorder="1" applyAlignment="1">
      <alignment horizontal="right"/>
    </xf>
    <xf numFmtId="0" fontId="15" fillId="4" borderId="12" xfId="0" applyFont="1" applyFill="1" applyBorder="1" applyAlignment="1">
      <alignment horizontal="center"/>
    </xf>
    <xf numFmtId="20" fontId="0" fillId="0" borderId="0" xfId="0" applyNumberFormat="1" applyFont="1" applyBorder="1" applyAlignment="1" applyProtection="1">
      <alignment horizontal="center"/>
      <protection locked="0"/>
    </xf>
    <xf numFmtId="20" fontId="12" fillId="0" borderId="0" xfId="0" applyNumberFormat="1" applyFont="1" applyAlignment="1" applyProtection="1">
      <alignment horizontal="center"/>
    </xf>
    <xf numFmtId="0" fontId="27" fillId="0" borderId="7" xfId="0" applyFont="1" applyBorder="1"/>
    <xf numFmtId="0" fontId="27" fillId="0" borderId="1" xfId="0" applyFont="1" applyBorder="1" applyAlignment="1">
      <alignment horizontal="center"/>
    </xf>
    <xf numFmtId="0" fontId="0" fillId="2" borderId="9" xfId="0" applyFont="1" applyFill="1" applyBorder="1" applyAlignment="1">
      <alignment horizontal="center"/>
    </xf>
    <xf numFmtId="0" fontId="27" fillId="0" borderId="8" xfId="0" applyFont="1" applyBorder="1" applyAlignment="1">
      <alignment horizontal="center"/>
    </xf>
    <xf numFmtId="0" fontId="27" fillId="0" borderId="0" xfId="0" applyFont="1"/>
    <xf numFmtId="0" fontId="27" fillId="0" borderId="8" xfId="0" applyFont="1" applyBorder="1"/>
    <xf numFmtId="0" fontId="27" fillId="4" borderId="0" xfId="0" applyFont="1" applyFill="1"/>
    <xf numFmtId="0" fontId="5" fillId="0" borderId="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1" xfId="0" applyFont="1" applyBorder="1" applyProtection="1"/>
    <xf numFmtId="0" fontId="0" fillId="0" borderId="0" xfId="0" applyAlignment="1" applyProtection="1">
      <alignment horizontal="center"/>
      <protection locked="0"/>
    </xf>
    <xf numFmtId="20" fontId="12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right"/>
    </xf>
    <xf numFmtId="0" fontId="0" fillId="5" borderId="0" xfId="0" applyFont="1" applyFill="1" applyBorder="1" applyAlignment="1" applyProtection="1">
      <alignment horizontal="center"/>
      <protection locked="0"/>
    </xf>
    <xf numFmtId="0" fontId="0" fillId="5" borderId="0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5" fillId="0" borderId="6" xfId="0" applyFont="1" applyBorder="1"/>
    <xf numFmtId="0" fontId="5" fillId="0" borderId="1" xfId="0" applyFont="1" applyBorder="1" applyAlignment="1">
      <alignment horizontal="left"/>
    </xf>
    <xf numFmtId="0" fontId="0" fillId="5" borderId="9" xfId="0" applyFont="1" applyFill="1" applyBorder="1" applyAlignment="1" applyProtection="1">
      <alignment horizontal="center"/>
      <protection locked="0"/>
    </xf>
    <xf numFmtId="0" fontId="0" fillId="5" borderId="9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right"/>
    </xf>
    <xf numFmtId="0" fontId="5" fillId="0" borderId="3" xfId="0" applyFont="1" applyBorder="1"/>
    <xf numFmtId="0" fontId="0" fillId="4" borderId="7" xfId="0" applyFill="1" applyBorder="1"/>
    <xf numFmtId="0" fontId="5" fillId="5" borderId="5" xfId="0" applyFont="1" applyFill="1" applyBorder="1"/>
    <xf numFmtId="0" fontId="5" fillId="5" borderId="6" xfId="0" applyFont="1" applyFill="1" applyBorder="1"/>
    <xf numFmtId="0" fontId="5" fillId="4" borderId="12" xfId="0" applyFont="1" applyFill="1" applyBorder="1"/>
    <xf numFmtId="0" fontId="5" fillId="0" borderId="8" xfId="0" applyFont="1" applyBorder="1"/>
    <xf numFmtId="0" fontId="5" fillId="0" borderId="13" xfId="0" applyFont="1" applyBorder="1"/>
    <xf numFmtId="0" fontId="0" fillId="0" borderId="2" xfId="0" applyFont="1" applyBorder="1" applyAlignment="1">
      <alignment horizontal="center"/>
    </xf>
    <xf numFmtId="0" fontId="0" fillId="4" borderId="11" xfId="0" applyFill="1" applyBorder="1" applyAlignment="1">
      <alignment horizontal="center"/>
    </xf>
    <xf numFmtId="20" fontId="0" fillId="0" borderId="5" xfId="0" applyNumberFormat="1" applyFont="1" applyBorder="1" applyAlignment="1" applyProtection="1">
      <alignment horizontal="center"/>
    </xf>
    <xf numFmtId="0" fontId="9" fillId="0" borderId="1" xfId="0" applyNumberFormat="1" applyFont="1" applyBorder="1" applyAlignment="1" applyProtection="1">
      <alignment horizontal="center"/>
      <protection hidden="1"/>
    </xf>
    <xf numFmtId="0" fontId="9" fillId="0" borderId="1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alignment horizontal="center"/>
      <protection hidden="1"/>
    </xf>
    <xf numFmtId="0" fontId="13" fillId="0" borderId="0" xfId="0" applyFont="1" applyBorder="1" applyAlignment="1" applyProtection="1">
      <alignment horizontal="center"/>
    </xf>
    <xf numFmtId="0" fontId="0" fillId="0" borderId="7" xfId="0" applyFont="1" applyBorder="1" applyAlignment="1">
      <alignment horizontal="center"/>
    </xf>
    <xf numFmtId="0" fontId="15" fillId="0" borderId="9" xfId="0" applyFont="1" applyBorder="1"/>
    <xf numFmtId="0" fontId="0" fillId="0" borderId="1" xfId="0" applyFont="1" applyBorder="1" applyProtection="1">
      <protection locked="0"/>
    </xf>
    <xf numFmtId="0" fontId="0" fillId="5" borderId="0" xfId="0" applyFont="1" applyFill="1" applyBorder="1" applyAlignment="1" applyProtection="1">
      <alignment horizontal="center"/>
    </xf>
    <xf numFmtId="0" fontId="15" fillId="0" borderId="8" xfId="0" applyFont="1" applyBorder="1" applyAlignment="1" applyProtection="1">
      <alignment horizontal="center"/>
      <protection locked="0"/>
    </xf>
    <xf numFmtId="0" fontId="0" fillId="0" borderId="11" xfId="0" applyBorder="1" applyAlignment="1">
      <alignment horizontal="center"/>
    </xf>
    <xf numFmtId="0" fontId="0" fillId="4" borderId="0" xfId="0" applyFill="1" applyAlignment="1">
      <alignment horizontal="center"/>
    </xf>
    <xf numFmtId="164" fontId="5" fillId="0" borderId="0" xfId="0" applyNumberFormat="1" applyFont="1"/>
    <xf numFmtId="20" fontId="0" fillId="0" borderId="0" xfId="0" applyNumberFormat="1" applyBorder="1" applyAlignment="1">
      <alignment horizontal="left"/>
    </xf>
    <xf numFmtId="0" fontId="5" fillId="0" borderId="2" xfId="0" applyFont="1" applyBorder="1" applyAlignment="1" applyProtection="1">
      <alignment horizontal="center"/>
      <protection locked="0"/>
    </xf>
    <xf numFmtId="0" fontId="9" fillId="0" borderId="3" xfId="0" applyFont="1" applyBorder="1" applyAlignment="1" applyProtection="1">
      <alignment horizontal="center"/>
      <protection locked="0"/>
    </xf>
    <xf numFmtId="0" fontId="9" fillId="0" borderId="13" xfId="0" applyFont="1" applyBorder="1" applyAlignment="1" applyProtection="1">
      <alignment horizontal="center"/>
      <protection locked="0"/>
    </xf>
    <xf numFmtId="164" fontId="5" fillId="0" borderId="12" xfId="0" applyNumberFormat="1" applyFont="1" applyBorder="1"/>
    <xf numFmtId="164" fontId="0" fillId="0" borderId="12" xfId="0" applyNumberFormat="1" applyBorder="1"/>
    <xf numFmtId="164" fontId="17" fillId="0" borderId="8" xfId="0" applyNumberFormat="1" applyFont="1" applyBorder="1" applyAlignment="1" applyProtection="1">
      <alignment horizontal="right"/>
      <protection hidden="1"/>
    </xf>
    <xf numFmtId="0" fontId="17" fillId="0" borderId="12" xfId="0" applyFont="1" applyBorder="1" applyAlignment="1">
      <alignment horizontal="center"/>
    </xf>
    <xf numFmtId="164" fontId="17" fillId="0" borderId="12" xfId="0" applyNumberFormat="1" applyFont="1" applyBorder="1" applyAlignment="1">
      <alignment horizontal="right"/>
    </xf>
    <xf numFmtId="164" fontId="17" fillId="0" borderId="13" xfId="0" applyNumberFormat="1" applyFont="1" applyBorder="1" applyAlignment="1">
      <alignment horizontal="right"/>
    </xf>
    <xf numFmtId="0" fontId="17" fillId="0" borderId="12" xfId="0" applyFont="1" applyBorder="1" applyAlignment="1">
      <alignment horizontal="right"/>
    </xf>
    <xf numFmtId="0" fontId="4" fillId="0" borderId="0" xfId="0" applyFont="1" applyAlignment="1" applyProtection="1">
      <alignment horizontal="center"/>
    </xf>
    <xf numFmtId="0" fontId="0" fillId="0" borderId="8" xfId="0" applyFill="1" applyBorder="1"/>
    <xf numFmtId="0" fontId="0" fillId="5" borderId="0" xfId="0" applyFill="1" applyProtection="1">
      <protection locked="0"/>
    </xf>
    <xf numFmtId="1" fontId="0" fillId="5" borderId="0" xfId="0" applyNumberFormat="1" applyFill="1" applyProtection="1">
      <protection locked="0"/>
    </xf>
    <xf numFmtId="1" fontId="0" fillId="5" borderId="0" xfId="0" applyNumberFormat="1" applyFont="1" applyFill="1" applyAlignment="1" applyProtection="1">
      <alignment horizontal="center"/>
      <protection locked="0"/>
    </xf>
    <xf numFmtId="0" fontId="9" fillId="0" borderId="8" xfId="0" applyFont="1" applyBorder="1" applyAlignment="1">
      <alignment horizontal="center"/>
    </xf>
    <xf numFmtId="0" fontId="5" fillId="4" borderId="7" xfId="0" applyFont="1" applyFill="1" applyBorder="1" applyProtection="1">
      <protection locked="0"/>
    </xf>
    <xf numFmtId="0" fontId="13" fillId="0" borderId="4" xfId="0" applyFont="1" applyBorder="1" applyAlignment="1" applyProtection="1">
      <alignment horizontal="center"/>
    </xf>
    <xf numFmtId="0" fontId="9" fillId="0" borderId="6" xfId="0" applyFont="1" applyBorder="1" applyAlignment="1">
      <alignment horizontal="center"/>
    </xf>
    <xf numFmtId="0" fontId="9" fillId="0" borderId="5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 hidden="1"/>
    </xf>
    <xf numFmtId="0" fontId="5" fillId="0" borderId="0" xfId="0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0" fontId="0" fillId="0" borderId="1" xfId="0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hidden="1"/>
    </xf>
    <xf numFmtId="20" fontId="0" fillId="0" borderId="0" xfId="0" applyNumberFormat="1" applyFont="1" applyAlignment="1" applyProtection="1">
      <alignment horizontal="center"/>
      <protection locked="0" hidden="1"/>
    </xf>
    <xf numFmtId="20" fontId="7" fillId="0" borderId="0" xfId="0" applyNumberFormat="1" applyFont="1" applyAlignment="1" applyProtection="1">
      <alignment horizontal="center"/>
      <protection locked="0" hidden="1"/>
    </xf>
    <xf numFmtId="166" fontId="6" fillId="0" borderId="0" xfId="0" applyNumberFormat="1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  <protection locked="0" hidden="1"/>
    </xf>
    <xf numFmtId="0" fontId="0" fillId="0" borderId="0" xfId="0" applyFont="1" applyProtection="1">
      <protection hidden="1"/>
    </xf>
    <xf numFmtId="0" fontId="0" fillId="0" borderId="0" xfId="0" applyFont="1" applyProtection="1">
      <protection locked="0" hidden="1"/>
    </xf>
    <xf numFmtId="0" fontId="5" fillId="7" borderId="0" xfId="0" applyFont="1" applyFill="1" applyBorder="1" applyAlignment="1">
      <alignment horizontal="center"/>
    </xf>
    <xf numFmtId="0" fontId="5" fillId="7" borderId="0" xfId="0" applyFont="1" applyFill="1" applyBorder="1" applyProtection="1">
      <protection locked="0"/>
    </xf>
    <xf numFmtId="0" fontId="0" fillId="7" borderId="0" xfId="0" applyFont="1" applyFill="1" applyBorder="1" applyAlignment="1" applyProtection="1">
      <alignment horizontal="center"/>
      <protection locked="0"/>
    </xf>
    <xf numFmtId="0" fontId="0" fillId="7" borderId="0" xfId="0" applyFill="1" applyBorder="1" applyProtection="1">
      <protection locked="0"/>
    </xf>
    <xf numFmtId="0" fontId="5" fillId="7" borderId="0" xfId="0" applyFont="1" applyFill="1" applyBorder="1"/>
    <xf numFmtId="0" fontId="0" fillId="7" borderId="0" xfId="0" applyFill="1" applyBorder="1" applyAlignment="1">
      <alignment horizontal="center"/>
    </xf>
    <xf numFmtId="0" fontId="0" fillId="7" borderId="0" xfId="0" applyFill="1" applyBorder="1"/>
    <xf numFmtId="0" fontId="0" fillId="7" borderId="0" xfId="0" applyFill="1" applyBorder="1" applyAlignment="1" applyProtection="1">
      <alignment horizontal="center"/>
      <protection locked="0"/>
    </xf>
    <xf numFmtId="0" fontId="0" fillId="7" borderId="0" xfId="0" applyFont="1" applyFill="1" applyBorder="1"/>
    <xf numFmtId="0" fontId="9" fillId="7" borderId="0" xfId="0" applyFont="1" applyFill="1" applyBorder="1" applyAlignment="1">
      <alignment horizontal="center"/>
    </xf>
    <xf numFmtId="0" fontId="0" fillId="9" borderId="0" xfId="0" applyFill="1" applyBorder="1"/>
    <xf numFmtId="0" fontId="0" fillId="9" borderId="0" xfId="0" applyFill="1" applyBorder="1" applyProtection="1">
      <protection locked="0"/>
    </xf>
    <xf numFmtId="0" fontId="9" fillId="9" borderId="0" xfId="0" applyFont="1" applyFill="1" applyBorder="1" applyAlignment="1">
      <alignment horizontal="center"/>
    </xf>
    <xf numFmtId="0" fontId="0" fillId="9" borderId="0" xfId="0" applyFont="1" applyFill="1" applyBorder="1" applyAlignment="1" applyProtection="1">
      <alignment horizontal="center"/>
      <protection locked="0"/>
    </xf>
    <xf numFmtId="0" fontId="0" fillId="9" borderId="0" xfId="0" applyFont="1" applyFill="1" applyBorder="1" applyAlignment="1">
      <alignment horizontal="center"/>
    </xf>
    <xf numFmtId="0" fontId="5" fillId="7" borderId="0" xfId="0" applyFont="1" applyFill="1" applyBorder="1" applyAlignment="1" applyProtection="1">
      <alignment horizontal="center"/>
      <protection locked="0"/>
    </xf>
    <xf numFmtId="0" fontId="20" fillId="8" borderId="0" xfId="0" applyFont="1" applyFill="1" applyBorder="1" applyAlignment="1">
      <alignment horizontal="center"/>
    </xf>
    <xf numFmtId="49" fontId="26" fillId="0" borderId="0" xfId="0" applyNumberFormat="1" applyFont="1" applyBorder="1" applyAlignment="1" applyProtection="1">
      <alignment horizontal="center" textRotation="255"/>
    </xf>
    <xf numFmtId="0" fontId="10" fillId="0" borderId="0" xfId="0" applyFont="1" applyBorder="1" applyAlignment="1" applyProtection="1">
      <alignment horizontal="center" textRotation="255"/>
    </xf>
    <xf numFmtId="0" fontId="0" fillId="0" borderId="0" xfId="0" applyProtection="1">
      <protection locked="0" hidden="1"/>
    </xf>
    <xf numFmtId="0" fontId="5" fillId="0" borderId="0" xfId="0" applyFont="1" applyBorder="1" applyProtection="1">
      <protection locked="0" hidden="1"/>
    </xf>
    <xf numFmtId="0" fontId="7" fillId="0" borderId="0" xfId="0" applyFont="1" applyAlignment="1" applyProtection="1">
      <alignment horizontal="center"/>
      <protection locked="0" hidden="1"/>
    </xf>
    <xf numFmtId="0" fontId="5" fillId="0" borderId="0" xfId="0" applyFont="1" applyBorder="1" applyAlignment="1" applyProtection="1">
      <protection locked="0" hidden="1"/>
    </xf>
    <xf numFmtId="0" fontId="7" fillId="0" borderId="0" xfId="0" applyFont="1" applyAlignment="1" applyProtection="1">
      <alignment horizontal="left"/>
      <protection locked="0" hidden="1"/>
    </xf>
    <xf numFmtId="21" fontId="7" fillId="0" borderId="0" xfId="0" applyNumberFormat="1" applyFont="1" applyAlignment="1" applyProtection="1">
      <alignment horizontal="center"/>
      <protection locked="0" hidden="1"/>
    </xf>
    <xf numFmtId="0" fontId="5" fillId="0" borderId="14" xfId="0" applyFont="1" applyBorder="1" applyAlignment="1" applyProtection="1">
      <alignment horizontal="center"/>
    </xf>
    <xf numFmtId="0" fontId="26" fillId="0" borderId="14" xfId="0" applyFont="1" applyBorder="1" applyAlignment="1" applyProtection="1">
      <alignment horizontal="center"/>
    </xf>
    <xf numFmtId="0" fontId="0" fillId="0" borderId="0" xfId="0" applyFont="1" applyBorder="1" applyProtection="1">
      <protection locked="0"/>
    </xf>
    <xf numFmtId="0" fontId="7" fillId="0" borderId="16" xfId="0" applyFont="1" applyBorder="1"/>
    <xf numFmtId="0" fontId="0" fillId="0" borderId="16" xfId="0" applyBorder="1" applyProtection="1">
      <protection locked="0"/>
    </xf>
    <xf numFmtId="20" fontId="6" fillId="0" borderId="16" xfId="0" applyNumberFormat="1" applyFont="1" applyBorder="1" applyAlignment="1" applyProtection="1">
      <alignment horizontal="center"/>
    </xf>
    <xf numFmtId="0" fontId="0" fillId="0" borderId="18" xfId="0" applyBorder="1"/>
    <xf numFmtId="20" fontId="6" fillId="0" borderId="19" xfId="0" applyNumberFormat="1" applyFont="1" applyBorder="1" applyAlignment="1" applyProtection="1">
      <alignment horizontal="center"/>
      <protection locked="0"/>
    </xf>
    <xf numFmtId="0" fontId="0" fillId="0" borderId="20" xfId="0" applyBorder="1"/>
    <xf numFmtId="0" fontId="0" fillId="0" borderId="21" xfId="0" applyBorder="1"/>
    <xf numFmtId="0" fontId="0" fillId="0" borderId="21" xfId="0" applyBorder="1" applyProtection="1">
      <protection locked="0"/>
    </xf>
    <xf numFmtId="20" fontId="6" fillId="0" borderId="21" xfId="0" applyNumberFormat="1" applyFont="1" applyBorder="1" applyAlignment="1" applyProtection="1">
      <alignment horizontal="center"/>
      <protection locked="0"/>
    </xf>
    <xf numFmtId="20" fontId="6" fillId="0" borderId="21" xfId="0" applyNumberFormat="1" applyFont="1" applyBorder="1" applyAlignment="1" applyProtection="1">
      <alignment horizontal="center"/>
    </xf>
    <xf numFmtId="0" fontId="7" fillId="0" borderId="21" xfId="0" applyFont="1" applyBorder="1" applyProtection="1">
      <protection locked="0"/>
    </xf>
    <xf numFmtId="20" fontId="6" fillId="0" borderId="22" xfId="0" applyNumberFormat="1" applyFont="1" applyBorder="1" applyAlignment="1" applyProtection="1">
      <alignment horizontal="center"/>
      <protection locked="0"/>
    </xf>
    <xf numFmtId="0" fontId="5" fillId="0" borderId="0" xfId="0" applyFont="1" applyBorder="1"/>
    <xf numFmtId="0" fontId="5" fillId="0" borderId="0" xfId="0" applyFont="1" applyBorder="1" applyProtection="1"/>
    <xf numFmtId="0" fontId="0" fillId="0" borderId="0" xfId="0" applyFont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Border="1" applyAlignment="1" applyProtection="1">
      <alignment horizontal="center"/>
      <protection locked="0"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20" fontId="9" fillId="0" borderId="0" xfId="0" applyNumberFormat="1" applyFont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20" fontId="0" fillId="0" borderId="0" xfId="0" applyNumberFormat="1" applyBorder="1" applyAlignment="1" applyProtection="1">
      <alignment horizontal="center"/>
      <protection locked="0" hidden="1"/>
    </xf>
    <xf numFmtId="0" fontId="9" fillId="0" borderId="0" xfId="0" applyFont="1" applyProtection="1">
      <protection locked="0" hidden="1"/>
    </xf>
    <xf numFmtId="0" fontId="9" fillId="0" borderId="0" xfId="0" applyFont="1" applyBorder="1" applyProtection="1">
      <protection locked="0" hidden="1"/>
    </xf>
    <xf numFmtId="0" fontId="0" fillId="0" borderId="0" xfId="0" applyBorder="1" applyProtection="1">
      <protection locked="0" hidden="1"/>
    </xf>
    <xf numFmtId="0" fontId="0" fillId="4" borderId="0" xfId="0" applyFill="1" applyProtection="1">
      <protection locked="0" hidden="1"/>
    </xf>
    <xf numFmtId="0" fontId="0" fillId="0" borderId="0" xfId="0" applyFont="1" applyBorder="1" applyProtection="1">
      <protection locked="0" hidden="1"/>
    </xf>
    <xf numFmtId="20" fontId="12" fillId="0" borderId="0" xfId="0" applyNumberFormat="1" applyFont="1" applyBorder="1" applyAlignment="1" applyProtection="1">
      <alignment horizontal="center"/>
      <protection locked="0" hidden="1"/>
    </xf>
    <xf numFmtId="0" fontId="0" fillId="0" borderId="2" xfId="0" applyFont="1" applyBorder="1" applyAlignment="1" applyProtection="1">
      <alignment horizontal="center"/>
    </xf>
    <xf numFmtId="0" fontId="0" fillId="0" borderId="14" xfId="0" applyFont="1" applyBorder="1" applyAlignment="1">
      <alignment horizontal="center"/>
    </xf>
    <xf numFmtId="0" fontId="9" fillId="0" borderId="23" xfId="0" applyFont="1" applyBorder="1"/>
    <xf numFmtId="0" fontId="9" fillId="0" borderId="14" xfId="0" applyFont="1" applyBorder="1"/>
    <xf numFmtId="0" fontId="9" fillId="0" borderId="16" xfId="0" applyFont="1" applyBorder="1"/>
    <xf numFmtId="0" fontId="0" fillId="0" borderId="16" xfId="0" applyFont="1" applyBorder="1" applyAlignment="1" applyProtection="1">
      <alignment horizontal="center"/>
      <protection locked="0"/>
    </xf>
    <xf numFmtId="0" fontId="5" fillId="2" borderId="0" xfId="0" applyFont="1" applyFill="1" applyBorder="1" applyAlignment="1">
      <alignment horizontal="right"/>
    </xf>
    <xf numFmtId="0" fontId="5" fillId="2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5" fillId="7" borderId="0" xfId="0" applyFont="1" applyFill="1" applyBorder="1" applyAlignment="1" applyProtection="1">
      <alignment horizontal="center"/>
      <protection hidden="1"/>
    </xf>
    <xf numFmtId="164" fontId="5" fillId="7" borderId="0" xfId="0" applyNumberFormat="1" applyFont="1" applyFill="1" applyBorder="1" applyAlignment="1" applyProtection="1">
      <alignment horizontal="right"/>
      <protection hidden="1"/>
    </xf>
    <xf numFmtId="0" fontId="9" fillId="7" borderId="0" xfId="0" applyFont="1" applyFill="1" applyBorder="1"/>
    <xf numFmtId="0" fontId="6" fillId="7" borderId="0" xfId="0" applyFont="1" applyFill="1" applyBorder="1" applyAlignment="1" applyProtection="1">
      <alignment horizontal="center"/>
    </xf>
    <xf numFmtId="0" fontId="9" fillId="7" borderId="0" xfId="0" applyFont="1" applyFill="1" applyBorder="1" applyAlignment="1" applyProtection="1">
      <alignment horizontal="center"/>
      <protection locked="0"/>
    </xf>
    <xf numFmtId="0" fontId="5" fillId="8" borderId="0" xfId="0" applyFont="1" applyFill="1" applyBorder="1" applyAlignment="1">
      <alignment horizontal="right"/>
    </xf>
    <xf numFmtId="0" fontId="5" fillId="8" borderId="0" xfId="0" applyFont="1" applyFill="1" applyBorder="1" applyAlignment="1">
      <alignment horizontal="center"/>
    </xf>
    <xf numFmtId="0" fontId="17" fillId="0" borderId="23" xfId="0" applyFont="1" applyBorder="1"/>
    <xf numFmtId="0" fontId="17" fillId="0" borderId="14" xfId="0" applyFont="1" applyBorder="1"/>
    <xf numFmtId="0" fontId="0" fillId="0" borderId="18" xfId="0" applyFont="1" applyBorder="1" applyAlignment="1" applyProtection="1">
      <alignment horizontal="center"/>
    </xf>
    <xf numFmtId="0" fontId="9" fillId="0" borderId="23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5" fillId="2" borderId="4" xfId="0" applyFont="1" applyFill="1" applyBorder="1" applyAlignment="1">
      <alignment horizontal="right"/>
    </xf>
    <xf numFmtId="0" fontId="5" fillId="2" borderId="4" xfId="0" applyFont="1" applyFill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5" fillId="2" borderId="12" xfId="0" applyFont="1" applyFill="1" applyBorder="1" applyAlignment="1">
      <alignment horizontal="right"/>
    </xf>
    <xf numFmtId="0" fontId="5" fillId="2" borderId="12" xfId="0" applyFont="1" applyFill="1" applyBorder="1" applyAlignment="1">
      <alignment horizontal="center"/>
    </xf>
    <xf numFmtId="0" fontId="9" fillId="7" borderId="25" xfId="0" applyFont="1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9" fillId="7" borderId="26" xfId="0" applyFont="1" applyFill="1" applyBorder="1" applyAlignment="1" applyProtection="1">
      <alignment horizontal="center"/>
      <protection locked="0"/>
    </xf>
    <xf numFmtId="0" fontId="5" fillId="8" borderId="26" xfId="0" applyFont="1" applyFill="1" applyBorder="1" applyAlignment="1">
      <alignment horizontal="right"/>
    </xf>
    <xf numFmtId="0" fontId="5" fillId="8" borderId="26" xfId="0" applyFont="1" applyFill="1" applyBorder="1" applyAlignment="1">
      <alignment horizontal="center"/>
    </xf>
    <xf numFmtId="0" fontId="9" fillId="7" borderId="27" xfId="0" applyFont="1" applyFill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7" fillId="4" borderId="0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 hidden="1"/>
    </xf>
    <xf numFmtId="0" fontId="0" fillId="0" borderId="1" xfId="0" applyFont="1" applyBorder="1" applyAlignment="1" applyProtection="1">
      <alignment horizontal="center"/>
      <protection locked="0" hidden="1"/>
    </xf>
    <xf numFmtId="0" fontId="6" fillId="0" borderId="9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center"/>
      <protection hidden="1"/>
    </xf>
    <xf numFmtId="164" fontId="5" fillId="0" borderId="14" xfId="0" applyNumberFormat="1" applyFont="1" applyBorder="1" applyAlignment="1" applyProtection="1">
      <alignment horizontal="right"/>
      <protection hidden="1"/>
    </xf>
    <xf numFmtId="0" fontId="5" fillId="0" borderId="14" xfId="0" applyFont="1" applyBorder="1" applyAlignment="1">
      <alignment horizontal="center"/>
    </xf>
    <xf numFmtId="164" fontId="26" fillId="0" borderId="14" xfId="0" applyNumberFormat="1" applyFont="1" applyBorder="1" applyAlignment="1" applyProtection="1">
      <alignment horizontal="right"/>
      <protection hidden="1"/>
    </xf>
    <xf numFmtId="0" fontId="0" fillId="0" borderId="5" xfId="0" applyFont="1" applyBorder="1" applyAlignment="1" applyProtection="1">
      <alignment horizontal="center"/>
      <protection locked="0" hidden="1"/>
    </xf>
    <xf numFmtId="0" fontId="6" fillId="0" borderId="9" xfId="0" applyFont="1" applyBorder="1" applyAlignment="1" applyProtection="1">
      <alignment horizontal="center"/>
      <protection locked="0" hidden="1"/>
    </xf>
    <xf numFmtId="0" fontId="5" fillId="0" borderId="14" xfId="0" applyFont="1" applyBorder="1" applyAlignment="1" applyProtection="1">
      <alignment horizontal="center"/>
      <protection locked="0" hidden="1"/>
    </xf>
    <xf numFmtId="0" fontId="0" fillId="0" borderId="0" xfId="0" applyFont="1" applyBorder="1" applyAlignment="1" applyProtection="1">
      <alignment horizontal="center"/>
      <protection hidden="1"/>
    </xf>
    <xf numFmtId="0" fontId="6" fillId="0" borderId="0" xfId="0" applyFont="1" applyBorder="1" applyAlignment="1" applyProtection="1">
      <alignment horizontal="center"/>
      <protection hidden="1"/>
    </xf>
    <xf numFmtId="0" fontId="26" fillId="0" borderId="1" xfId="0" applyFont="1" applyBorder="1" applyAlignment="1" applyProtection="1">
      <alignment horizontal="center"/>
    </xf>
    <xf numFmtId="11" fontId="0" fillId="0" borderId="0" xfId="0" applyNumberFormat="1"/>
    <xf numFmtId="11" fontId="7" fillId="0" borderId="0" xfId="0" applyNumberFormat="1" applyFont="1" applyBorder="1" applyAlignment="1">
      <alignment horizontal="center"/>
    </xf>
    <xf numFmtId="11" fontId="5" fillId="0" borderId="0" xfId="0" applyNumberFormat="1" applyFont="1" applyBorder="1" applyAlignment="1">
      <alignment horizontal="center"/>
    </xf>
    <xf numFmtId="11" fontId="7" fillId="0" borderId="0" xfId="0" applyNumberFormat="1" applyFont="1" applyBorder="1" applyAlignment="1" applyProtection="1">
      <alignment horizontal="center"/>
      <protection locked="0"/>
    </xf>
    <xf numFmtId="0" fontId="7" fillId="0" borderId="0" xfId="0" applyFont="1" applyBorder="1" applyAlignment="1" applyProtection="1">
      <alignment horizontal="center"/>
    </xf>
    <xf numFmtId="49" fontId="24" fillId="4" borderId="9" xfId="0" applyNumberFormat="1" applyFont="1" applyFill="1" applyBorder="1" applyAlignment="1" applyProtection="1">
      <alignment horizontal="center" shrinkToFit="1"/>
      <protection hidden="1"/>
    </xf>
    <xf numFmtId="165" fontId="5" fillId="0" borderId="0" xfId="0" applyNumberFormat="1" applyFont="1" applyBorder="1" applyAlignment="1" applyProtection="1">
      <alignment horizontal="center"/>
      <protection locked="0" hidden="1"/>
    </xf>
    <xf numFmtId="164" fontId="5" fillId="0" borderId="14" xfId="0" applyNumberFormat="1" applyFont="1" applyBorder="1" applyAlignment="1" applyProtection="1">
      <alignment horizontal="right"/>
      <protection locked="0" hidden="1"/>
    </xf>
    <xf numFmtId="164" fontId="5" fillId="0" borderId="7" xfId="0" applyNumberFormat="1" applyFont="1" applyBorder="1" applyAlignment="1" applyProtection="1">
      <alignment horizontal="center"/>
      <protection locked="0" hidden="1"/>
    </xf>
    <xf numFmtId="164" fontId="5" fillId="0" borderId="1" xfId="0" applyNumberFormat="1" applyFont="1" applyBorder="1" applyAlignment="1" applyProtection="1">
      <alignment horizontal="center"/>
      <protection locked="0" hidden="1"/>
    </xf>
    <xf numFmtId="0" fontId="5" fillId="0" borderId="0" xfId="0" applyFont="1" applyBorder="1"/>
    <xf numFmtId="0" fontId="0" fillId="0" borderId="0" xfId="0" applyFont="1" applyBorder="1" applyAlignment="1">
      <alignment horizontal="center"/>
    </xf>
    <xf numFmtId="164" fontId="5" fillId="0" borderId="22" xfId="0" applyNumberFormat="1" applyFont="1" applyBorder="1" applyAlignment="1" applyProtection="1">
      <alignment horizontal="center"/>
      <protection hidden="1"/>
    </xf>
    <xf numFmtId="164" fontId="5" fillId="0" borderId="33" xfId="0" applyNumberFormat="1" applyFont="1" applyBorder="1" applyAlignment="1" applyProtection="1">
      <alignment horizontal="center"/>
      <protection hidden="1"/>
    </xf>
    <xf numFmtId="0" fontId="5" fillId="0" borderId="20" xfId="0" applyFont="1" applyBorder="1" applyAlignment="1">
      <alignment horizontal="center"/>
    </xf>
    <xf numFmtId="164" fontId="10" fillId="0" borderId="14" xfId="0" applyNumberFormat="1" applyFont="1" applyBorder="1" applyAlignment="1" applyProtection="1">
      <alignment horizontal="center"/>
      <protection hidden="1"/>
    </xf>
    <xf numFmtId="0" fontId="0" fillId="0" borderId="19" xfId="0" applyBorder="1"/>
    <xf numFmtId="0" fontId="5" fillId="0" borderId="37" xfId="0" applyFont="1" applyBorder="1"/>
    <xf numFmtId="0" fontId="6" fillId="0" borderId="22" xfId="0" applyFont="1" applyBorder="1" applyAlignment="1" applyProtection="1">
      <alignment horizontal="center"/>
      <protection locked="0"/>
    </xf>
    <xf numFmtId="0" fontId="5" fillId="0" borderId="19" xfId="0" applyFont="1" applyBorder="1" applyAlignment="1">
      <alignment horizontal="center"/>
    </xf>
    <xf numFmtId="0" fontId="0" fillId="0" borderId="27" xfId="0" applyFont="1" applyBorder="1" applyAlignment="1" applyProtection="1">
      <alignment horizontal="center"/>
      <protection locked="0"/>
    </xf>
    <xf numFmtId="0" fontId="5" fillId="0" borderId="33" xfId="0" applyFont="1" applyBorder="1" applyAlignment="1">
      <alignment horizontal="center"/>
    </xf>
    <xf numFmtId="0" fontId="0" fillId="0" borderId="26" xfId="0" applyFont="1" applyBorder="1" applyAlignment="1" applyProtection="1">
      <alignment horizontal="center"/>
      <protection locked="0"/>
    </xf>
    <xf numFmtId="0" fontId="5" fillId="0" borderId="40" xfId="0" applyFont="1" applyBorder="1" applyAlignment="1">
      <alignment horizontal="center"/>
    </xf>
    <xf numFmtId="164" fontId="5" fillId="0" borderId="27" xfId="0" applyNumberFormat="1" applyFont="1" applyBorder="1" applyAlignment="1" applyProtection="1">
      <alignment horizontal="center"/>
      <protection hidden="1"/>
    </xf>
    <xf numFmtId="0" fontId="0" fillId="0" borderId="14" xfId="0" applyFont="1" applyBorder="1" applyAlignment="1" applyProtection="1">
      <alignment horizontal="center"/>
      <protection locked="0"/>
    </xf>
    <xf numFmtId="164" fontId="5" fillId="0" borderId="14" xfId="0" applyNumberFormat="1" applyFont="1" applyBorder="1" applyAlignment="1" applyProtection="1">
      <alignment horizontal="center"/>
      <protection hidden="1"/>
    </xf>
    <xf numFmtId="164" fontId="10" fillId="0" borderId="33" xfId="0" applyNumberFormat="1" applyFont="1" applyBorder="1" applyAlignment="1" applyProtection="1">
      <alignment horizontal="center"/>
      <protection hidden="1"/>
    </xf>
    <xf numFmtId="20" fontId="0" fillId="0" borderId="19" xfId="0" applyNumberFormat="1" applyBorder="1" applyAlignment="1">
      <alignment horizontal="left"/>
    </xf>
    <xf numFmtId="0" fontId="5" fillId="0" borderId="27" xfId="0" applyFont="1" applyBorder="1" applyAlignment="1">
      <alignment horizontal="center"/>
    </xf>
    <xf numFmtId="0" fontId="0" fillId="0" borderId="34" xfId="0" applyFont="1" applyBorder="1" applyAlignment="1" applyProtection="1">
      <alignment horizontal="center"/>
      <protection locked="0"/>
    </xf>
    <xf numFmtId="0" fontId="0" fillId="0" borderId="21" xfId="0" applyFont="1" applyBorder="1" applyAlignment="1" applyProtection="1">
      <alignment horizontal="center"/>
      <protection locked="0"/>
    </xf>
    <xf numFmtId="0" fontId="10" fillId="0" borderId="33" xfId="0" applyFont="1" applyBorder="1" applyAlignment="1" applyProtection="1">
      <alignment horizontal="center"/>
      <protection hidden="1"/>
    </xf>
    <xf numFmtId="0" fontId="5" fillId="0" borderId="19" xfId="0" applyFont="1" applyBorder="1"/>
    <xf numFmtId="0" fontId="4" fillId="0" borderId="22" xfId="0" applyFont="1" applyBorder="1" applyAlignment="1">
      <alignment horizontal="center"/>
    </xf>
    <xf numFmtId="0" fontId="5" fillId="0" borderId="21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17" xfId="0" applyFont="1" applyBorder="1"/>
    <xf numFmtId="0" fontId="5" fillId="0" borderId="14" xfId="0" applyFont="1" applyBorder="1"/>
    <xf numFmtId="0" fontId="0" fillId="0" borderId="22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5" fillId="0" borderId="39" xfId="0" applyFont="1" applyBorder="1"/>
    <xf numFmtId="0" fontId="5" fillId="0" borderId="33" xfId="0" applyFont="1" applyBorder="1"/>
    <xf numFmtId="0" fontId="4" fillId="0" borderId="27" xfId="0" applyFont="1" applyBorder="1" applyAlignment="1">
      <alignment horizontal="center"/>
    </xf>
    <xf numFmtId="0" fontId="6" fillId="0" borderId="21" xfId="0" applyFont="1" applyBorder="1" applyAlignment="1" applyProtection="1">
      <alignment horizontal="center"/>
      <protection locked="0"/>
    </xf>
    <xf numFmtId="164" fontId="5" fillId="0" borderId="21" xfId="0" applyNumberFormat="1" applyFont="1" applyBorder="1" applyAlignment="1" applyProtection="1">
      <alignment horizontal="center"/>
      <protection hidden="1"/>
    </xf>
    <xf numFmtId="164" fontId="34" fillId="0" borderId="14" xfId="0" applyNumberFormat="1" applyFont="1" applyBorder="1" applyAlignment="1" applyProtection="1">
      <alignment horizontal="center"/>
      <protection hidden="1"/>
    </xf>
    <xf numFmtId="0" fontId="5" fillId="0" borderId="43" xfId="0" applyFont="1" applyBorder="1"/>
    <xf numFmtId="0" fontId="0" fillId="0" borderId="44" xfId="0" applyFont="1" applyBorder="1" applyAlignment="1" applyProtection="1">
      <alignment horizontal="center"/>
      <protection locked="0"/>
    </xf>
    <xf numFmtId="0" fontId="0" fillId="0" borderId="45" xfId="0" applyBorder="1"/>
    <xf numFmtId="0" fontId="0" fillId="0" borderId="46" xfId="0" applyBorder="1"/>
    <xf numFmtId="0" fontId="5" fillId="0" borderId="45" xfId="0" applyFont="1" applyBorder="1"/>
    <xf numFmtId="0" fontId="5" fillId="0" borderId="42" xfId="0" applyFont="1" applyBorder="1" applyAlignment="1">
      <alignment horizontal="center"/>
    </xf>
    <xf numFmtId="0" fontId="5" fillId="0" borderId="47" xfId="0" applyFont="1" applyBorder="1"/>
    <xf numFmtId="0" fontId="5" fillId="0" borderId="41" xfId="0" applyFont="1" applyBorder="1" applyProtection="1">
      <protection locked="0"/>
    </xf>
    <xf numFmtId="0" fontId="0" fillId="0" borderId="37" xfId="0" applyBorder="1"/>
    <xf numFmtId="0" fontId="0" fillId="0" borderId="38" xfId="0" applyBorder="1"/>
    <xf numFmtId="0" fontId="5" fillId="0" borderId="35" xfId="0" applyFont="1" applyBorder="1" applyProtection="1">
      <protection locked="0"/>
    </xf>
    <xf numFmtId="0" fontId="18" fillId="2" borderId="4" xfId="0" applyFont="1" applyFill="1" applyBorder="1" applyAlignment="1">
      <alignment horizontal="center"/>
    </xf>
    <xf numFmtId="0" fontId="18" fillId="2" borderId="12" xfId="0" applyFont="1" applyFill="1" applyBorder="1" applyAlignment="1">
      <alignment horizontal="center"/>
    </xf>
    <xf numFmtId="0" fontId="18" fillId="2" borderId="0" xfId="0" applyFont="1" applyFill="1" applyBorder="1" applyAlignment="1">
      <alignment horizontal="center"/>
    </xf>
    <xf numFmtId="0" fontId="5" fillId="0" borderId="25" xfId="0" applyFont="1" applyBorder="1" applyProtection="1">
      <protection locked="0"/>
    </xf>
    <xf numFmtId="0" fontId="9" fillId="0" borderId="26" xfId="0" applyFont="1" applyBorder="1" applyAlignment="1" applyProtection="1">
      <alignment horizontal="center"/>
      <protection locked="0"/>
    </xf>
    <xf numFmtId="0" fontId="5" fillId="0" borderId="26" xfId="0" applyFont="1" applyBorder="1" applyProtection="1">
      <protection locked="0"/>
    </xf>
    <xf numFmtId="164" fontId="5" fillId="0" borderId="26" xfId="0" applyNumberFormat="1" applyFont="1" applyBorder="1" applyProtection="1">
      <protection locked="0"/>
    </xf>
    <xf numFmtId="0" fontId="5" fillId="0" borderId="27" xfId="0" applyFont="1" applyBorder="1" applyProtection="1">
      <protection locked="0"/>
    </xf>
    <xf numFmtId="0" fontId="6" fillId="0" borderId="27" xfId="0" applyFont="1" applyBorder="1" applyAlignment="1" applyProtection="1">
      <alignment horizontal="center"/>
      <protection locked="0"/>
    </xf>
    <xf numFmtId="164" fontId="17" fillId="0" borderId="22" xfId="0" applyNumberFormat="1" applyFont="1" applyBorder="1" applyAlignment="1" applyProtection="1">
      <alignment horizontal="right"/>
      <protection hidden="1"/>
    </xf>
    <xf numFmtId="164" fontId="17" fillId="0" borderId="33" xfId="0" applyNumberFormat="1" applyFont="1" applyBorder="1" applyAlignment="1" applyProtection="1">
      <alignment horizontal="right"/>
      <protection hidden="1"/>
    </xf>
    <xf numFmtId="164" fontId="17" fillId="0" borderId="14" xfId="0" applyNumberFormat="1" applyFont="1" applyBorder="1" applyAlignment="1" applyProtection="1">
      <alignment horizontal="right"/>
      <protection hidden="1"/>
    </xf>
    <xf numFmtId="0" fontId="0" fillId="0" borderId="48" xfId="0" applyBorder="1"/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26" fillId="0" borderId="1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37" xfId="0" applyFont="1" applyBorder="1"/>
    <xf numFmtId="0" fontId="5" fillId="0" borderId="22" xfId="0" applyFont="1" applyBorder="1" applyAlignment="1">
      <alignment horizontal="center"/>
    </xf>
    <xf numFmtId="0" fontId="9" fillId="0" borderId="19" xfId="0" applyFont="1" applyBorder="1"/>
    <xf numFmtId="0" fontId="0" fillId="0" borderId="19" xfId="0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0" fillId="0" borderId="21" xfId="0" applyFont="1" applyBorder="1" applyAlignment="1" applyProtection="1">
      <alignment horizontal="center"/>
    </xf>
    <xf numFmtId="0" fontId="5" fillId="0" borderId="27" xfId="0" applyFont="1" applyBorder="1" applyAlignment="1" applyProtection="1">
      <alignment horizontal="center"/>
      <protection hidden="1"/>
    </xf>
    <xf numFmtId="0" fontId="0" fillId="0" borderId="19" xfId="0" applyFont="1" applyBorder="1" applyAlignment="1" applyProtection="1">
      <alignment horizontal="center"/>
    </xf>
    <xf numFmtId="164" fontId="5" fillId="0" borderId="21" xfId="0" applyNumberFormat="1" applyFont="1" applyBorder="1" applyAlignment="1" applyProtection="1">
      <alignment horizontal="center"/>
      <protection locked="0"/>
    </xf>
    <xf numFmtId="164" fontId="5" fillId="0" borderId="21" xfId="0" applyNumberFormat="1" applyFont="1" applyBorder="1" applyAlignment="1" applyProtection="1">
      <alignment horizontal="right"/>
      <protection locked="0"/>
    </xf>
    <xf numFmtId="164" fontId="5" fillId="0" borderId="21" xfId="0" applyNumberFormat="1" applyFont="1" applyBorder="1" applyAlignment="1" applyProtection="1">
      <alignment horizontal="right"/>
      <protection hidden="1"/>
    </xf>
    <xf numFmtId="0" fontId="14" fillId="0" borderId="27" xfId="0" applyFont="1" applyBorder="1" applyAlignment="1" applyProtection="1">
      <alignment horizontal="center"/>
      <protection hidden="1"/>
    </xf>
    <xf numFmtId="0" fontId="5" fillId="0" borderId="25" xfId="0" applyFont="1" applyBorder="1" applyAlignment="1">
      <alignment horizontal="center"/>
    </xf>
    <xf numFmtId="0" fontId="14" fillId="0" borderId="14" xfId="0" applyFont="1" applyBorder="1" applyAlignment="1" applyProtection="1">
      <alignment horizontal="center"/>
      <protection hidden="1"/>
    </xf>
    <xf numFmtId="0" fontId="5" fillId="9" borderId="0" xfId="0" applyFont="1" applyFill="1" applyBorder="1" applyAlignment="1">
      <alignment horizontal="center"/>
    </xf>
    <xf numFmtId="0" fontId="7" fillId="0" borderId="0" xfId="0" applyFont="1" applyBorder="1" applyProtection="1"/>
    <xf numFmtId="164" fontId="5" fillId="0" borderId="0" xfId="0" applyNumberFormat="1" applyFont="1" applyBorder="1" applyProtection="1"/>
    <xf numFmtId="0" fontId="9" fillId="7" borderId="0" xfId="0" applyFont="1" applyFill="1" applyBorder="1" applyAlignment="1" applyProtection="1">
      <alignment horizontal="center"/>
    </xf>
    <xf numFmtId="0" fontId="7" fillId="9" borderId="0" xfId="0" applyFont="1" applyFill="1" applyBorder="1" applyAlignment="1" applyProtection="1">
      <alignment horizontal="center"/>
    </xf>
    <xf numFmtId="0" fontId="19" fillId="8" borderId="0" xfId="0" applyFont="1" applyFill="1" applyBorder="1" applyAlignment="1">
      <alignment horizontal="center"/>
    </xf>
    <xf numFmtId="164" fontId="0" fillId="0" borderId="0" xfId="0" applyNumberFormat="1" applyBorder="1" applyProtection="1"/>
    <xf numFmtId="164" fontId="14" fillId="0" borderId="0" xfId="0" applyNumberFormat="1" applyFont="1" applyBorder="1" applyAlignment="1" applyProtection="1">
      <alignment horizontal="center"/>
      <protection hidden="1"/>
    </xf>
    <xf numFmtId="0" fontId="5" fillId="0" borderId="2" xfId="0" applyFont="1" applyBorder="1"/>
    <xf numFmtId="0" fontId="14" fillId="0" borderId="14" xfId="0" applyFont="1" applyBorder="1" applyAlignment="1">
      <alignment horizontal="center"/>
    </xf>
    <xf numFmtId="0" fontId="14" fillId="0" borderId="14" xfId="0" applyFont="1" applyBorder="1" applyAlignment="1" applyProtection="1">
      <alignment horizontal="center"/>
      <protection locked="0" hidden="1"/>
    </xf>
    <xf numFmtId="0" fontId="7" fillId="0" borderId="14" xfId="0" applyFont="1" applyBorder="1" applyAlignment="1">
      <alignment horizontal="center"/>
    </xf>
    <xf numFmtId="0" fontId="9" fillId="4" borderId="5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5" fillId="0" borderId="0" xfId="0" applyFont="1" applyBorder="1"/>
    <xf numFmtId="0" fontId="5" fillId="0" borderId="0" xfId="0" applyFont="1" applyBorder="1" applyProtection="1"/>
    <xf numFmtId="0" fontId="21" fillId="2" borderId="9" xfId="0" applyFont="1" applyFill="1" applyBorder="1" applyAlignment="1">
      <alignment horizont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4" xfId="0" applyFont="1" applyBorder="1" applyAlignment="1" applyProtection="1">
      <alignment horizontal="center"/>
    </xf>
    <xf numFmtId="0" fontId="24" fillId="0" borderId="14" xfId="0" applyNumberFormat="1" applyFont="1" applyBorder="1" applyAlignment="1" applyProtection="1">
      <alignment horizontal="center"/>
    </xf>
    <xf numFmtId="0" fontId="5" fillId="0" borderId="0" xfId="0" applyFont="1" applyBorder="1"/>
    <xf numFmtId="0" fontId="21" fillId="2" borderId="9" xfId="0" applyFont="1" applyFill="1" applyBorder="1" applyAlignment="1">
      <alignment horizontal="center"/>
    </xf>
    <xf numFmtId="0" fontId="4" fillId="0" borderId="6" xfId="0" applyFont="1" applyBorder="1" applyAlignment="1" applyProtection="1">
      <alignment horizontal="center"/>
    </xf>
    <xf numFmtId="164" fontId="26" fillId="0" borderId="14" xfId="0" applyNumberFormat="1" applyFont="1" applyBorder="1" applyAlignment="1" applyProtection="1">
      <alignment horizontal="right"/>
      <protection locked="0" hidden="1"/>
    </xf>
    <xf numFmtId="0" fontId="16" fillId="0" borderId="6" xfId="0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5" fillId="0" borderId="1" xfId="0" applyNumberFormat="1" applyFont="1" applyBorder="1" applyAlignment="1" applyProtection="1">
      <alignment horizontal="center"/>
      <protection locked="0" hidden="1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</xf>
    <xf numFmtId="0" fontId="9" fillId="0" borderId="9" xfId="0" applyFont="1" applyBorder="1" applyAlignment="1" applyProtection="1">
      <alignment horizontal="center"/>
    </xf>
    <xf numFmtId="0" fontId="0" fillId="5" borderId="0" xfId="0" applyFill="1" applyProtection="1"/>
    <xf numFmtId="0" fontId="17" fillId="0" borderId="14" xfId="0" applyFont="1" applyBorder="1" applyAlignment="1" applyProtection="1">
      <alignment horizontal="center"/>
      <protection locked="0" hidden="1"/>
    </xf>
    <xf numFmtId="164" fontId="17" fillId="0" borderId="14" xfId="0" applyNumberFormat="1" applyFont="1" applyBorder="1" applyAlignment="1" applyProtection="1">
      <alignment horizontal="right"/>
      <protection locked="0" hidden="1"/>
    </xf>
    <xf numFmtId="0" fontId="17" fillId="0" borderId="22" xfId="0" applyFont="1" applyBorder="1" applyAlignment="1" applyProtection="1">
      <alignment horizontal="center"/>
      <protection locked="0" hidden="1"/>
    </xf>
    <xf numFmtId="164" fontId="17" fillId="0" borderId="33" xfId="0" applyNumberFormat="1" applyFont="1" applyBorder="1" applyAlignment="1" applyProtection="1">
      <alignment horizontal="right"/>
      <protection locked="0" hidden="1"/>
    </xf>
    <xf numFmtId="0" fontId="17" fillId="0" borderId="27" xfId="0" applyFont="1" applyBorder="1" applyAlignment="1" applyProtection="1">
      <alignment horizontal="center"/>
      <protection locked="0" hidden="1"/>
    </xf>
    <xf numFmtId="164" fontId="17" fillId="0" borderId="22" xfId="0" applyNumberFormat="1" applyFont="1" applyBorder="1" applyAlignment="1" applyProtection="1">
      <alignment horizontal="right"/>
      <protection locked="0" hidden="1"/>
    </xf>
    <xf numFmtId="0" fontId="0" fillId="0" borderId="0" xfId="0" applyAlignment="1">
      <alignment vertical="center"/>
    </xf>
    <xf numFmtId="21" fontId="7" fillId="0" borderId="0" xfId="0" applyNumberFormat="1" applyFont="1" applyBorder="1" applyAlignment="1" applyProtection="1">
      <alignment horizontal="center"/>
      <protection locked="0" hidden="1"/>
    </xf>
    <xf numFmtId="20" fontId="7" fillId="0" borderId="0" xfId="0" applyNumberFormat="1" applyFont="1" applyAlignment="1" applyProtection="1">
      <alignment horizontal="center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26" fillId="0" borderId="1" xfId="0" applyFont="1" applyBorder="1" applyAlignment="1">
      <alignment horizontal="center"/>
    </xf>
    <xf numFmtId="0" fontId="5" fillId="0" borderId="14" xfId="0" applyFont="1" applyBorder="1" applyProtection="1">
      <protection hidden="1"/>
    </xf>
    <xf numFmtId="164" fontId="17" fillId="0" borderId="14" xfId="0" applyNumberFormat="1" applyFont="1" applyBorder="1" applyAlignment="1" applyProtection="1">
      <alignment horizontal="center"/>
      <protection locked="0" hidden="1"/>
    </xf>
    <xf numFmtId="0" fontId="35" fillId="5" borderId="6" xfId="0" applyFont="1" applyFill="1" applyBorder="1" applyAlignment="1" applyProtection="1">
      <alignment horizontal="center"/>
    </xf>
    <xf numFmtId="0" fontId="7" fillId="5" borderId="9" xfId="0" applyFont="1" applyFill="1" applyBorder="1" applyAlignment="1" applyProtection="1">
      <alignment horizontal="center"/>
    </xf>
    <xf numFmtId="0" fontId="7" fillId="5" borderId="9" xfId="0" applyFont="1" applyFill="1" applyBorder="1" applyProtection="1"/>
    <xf numFmtId="0" fontId="0" fillId="5" borderId="8" xfId="0" applyFill="1" applyBorder="1" applyProtection="1"/>
    <xf numFmtId="0" fontId="35" fillId="5" borderId="5" xfId="0" applyFont="1" applyFill="1" applyBorder="1" applyAlignment="1" applyProtection="1">
      <alignment horizontal="center"/>
    </xf>
    <xf numFmtId="0" fontId="0" fillId="5" borderId="6" xfId="0" applyFill="1" applyBorder="1" applyProtection="1"/>
    <xf numFmtId="0" fontId="9" fillId="5" borderId="8" xfId="0" applyFont="1" applyFill="1" applyBorder="1" applyAlignment="1" applyProtection="1">
      <alignment horizontal="center"/>
    </xf>
    <xf numFmtId="0" fontId="8" fillId="0" borderId="6" xfId="0" applyFont="1" applyBorder="1" applyAlignment="1" applyProtection="1">
      <alignment horizontal="center"/>
      <protection locked="0"/>
    </xf>
    <xf numFmtId="164" fontId="17" fillId="0" borderId="1" xfId="0" applyNumberFormat="1" applyFont="1" applyBorder="1" applyAlignment="1" applyProtection="1">
      <alignment horizontal="right"/>
      <protection locked="0"/>
    </xf>
    <xf numFmtId="0" fontId="5" fillId="0" borderId="23" xfId="0" applyFont="1" applyBorder="1" applyAlignment="1" applyProtection="1">
      <alignment horizontal="center"/>
    </xf>
    <xf numFmtId="0" fontId="7" fillId="0" borderId="23" xfId="0" applyFont="1" applyBorder="1" applyAlignment="1" applyProtection="1">
      <alignment horizontal="center"/>
      <protection locked="0"/>
    </xf>
    <xf numFmtId="164" fontId="17" fillId="0" borderId="23" xfId="0" applyNumberFormat="1" applyFont="1" applyBorder="1" applyAlignment="1" applyProtection="1">
      <alignment horizontal="right"/>
    </xf>
    <xf numFmtId="0" fontId="5" fillId="0" borderId="16" xfId="0" applyFont="1" applyBorder="1" applyAlignment="1" applyProtection="1">
      <alignment horizontal="center"/>
    </xf>
    <xf numFmtId="0" fontId="7" fillId="0" borderId="16" xfId="0" applyFont="1" applyBorder="1" applyAlignment="1" applyProtection="1">
      <alignment horizontal="center"/>
      <protection locked="0"/>
    </xf>
    <xf numFmtId="0" fontId="17" fillId="0" borderId="16" xfId="0" applyFont="1" applyBorder="1" applyAlignment="1" applyProtection="1">
      <alignment horizontal="center"/>
    </xf>
    <xf numFmtId="164" fontId="17" fillId="0" borderId="16" xfId="0" applyNumberFormat="1" applyFont="1" applyBorder="1" applyAlignment="1" applyProtection="1">
      <alignment horizontal="right"/>
    </xf>
    <xf numFmtId="0" fontId="7" fillId="0" borderId="23" xfId="0" applyFont="1" applyBorder="1" applyAlignment="1" applyProtection="1">
      <alignment horizontal="center"/>
    </xf>
    <xf numFmtId="0" fontId="21" fillId="2" borderId="4" xfId="0" applyFont="1" applyFill="1" applyBorder="1" applyAlignment="1" applyProtection="1">
      <alignment horizontal="center"/>
    </xf>
    <xf numFmtId="0" fontId="22" fillId="2" borderId="4" xfId="0" applyFont="1" applyFill="1" applyBorder="1" applyAlignment="1" applyProtection="1">
      <alignment horizontal="center"/>
    </xf>
    <xf numFmtId="0" fontId="9" fillId="0" borderId="24" xfId="0" applyFont="1" applyBorder="1" applyAlignment="1" applyProtection="1">
      <alignment horizontal="center"/>
    </xf>
    <xf numFmtId="0" fontId="21" fillId="2" borderId="12" xfId="0" applyFont="1" applyFill="1" applyBorder="1" applyAlignment="1">
      <alignment horizontal="center"/>
    </xf>
    <xf numFmtId="0" fontId="22" fillId="2" borderId="12" xfId="0" applyFont="1" applyFill="1" applyBorder="1" applyAlignment="1">
      <alignment horizont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7" fillId="0" borderId="23" xfId="0" applyFont="1" applyBorder="1" applyAlignment="1" applyProtection="1">
      <alignment horizontal="center"/>
      <protection locked="0"/>
    </xf>
    <xf numFmtId="164" fontId="17" fillId="0" borderId="23" xfId="0" applyNumberFormat="1" applyFont="1" applyBorder="1" applyAlignment="1" applyProtection="1">
      <alignment horizontal="right"/>
      <protection locked="0"/>
    </xf>
    <xf numFmtId="20" fontId="0" fillId="0" borderId="0" xfId="0" applyNumberFormat="1" applyFont="1" applyAlignment="1" applyProtection="1">
      <alignment horizontal="center"/>
      <protection locked="0"/>
    </xf>
    <xf numFmtId="0" fontId="0" fillId="0" borderId="0" xfId="0" applyFont="1" applyBorder="1" applyAlignment="1">
      <alignment horizontal="center"/>
    </xf>
    <xf numFmtId="0" fontId="0" fillId="0" borderId="0" xfId="0"/>
    <xf numFmtId="0" fontId="5" fillId="0" borderId="1" xfId="0" applyFont="1" applyBorder="1" applyAlignment="1" applyProtection="1">
      <alignment horizontal="center"/>
    </xf>
    <xf numFmtId="0" fontId="0" fillId="0" borderId="9" xfId="0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6" fillId="0" borderId="0" xfId="0" applyFont="1" applyAlignment="1">
      <alignment horizontal="center"/>
    </xf>
    <xf numFmtId="20" fontId="6" fillId="0" borderId="0" xfId="0" applyNumberFormat="1" applyFont="1" applyAlignment="1" applyProtection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4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7" fillId="0" borderId="0" xfId="0" applyFont="1" applyBorder="1" applyAlignment="1" applyProtection="1">
      <alignment horizontal="center"/>
      <protection locked="0" hidden="1"/>
    </xf>
    <xf numFmtId="164" fontId="5" fillId="0" borderId="1" xfId="0" applyNumberFormat="1" applyFont="1" applyBorder="1" applyAlignment="1" applyProtection="1">
      <alignment horizontal="right"/>
      <protection locked="0" hidden="1"/>
    </xf>
    <xf numFmtId="165" fontId="5" fillId="0" borderId="1" xfId="0" applyNumberFormat="1" applyFont="1" applyBorder="1" applyAlignment="1" applyProtection="1">
      <alignment horizontal="center"/>
      <protection locked="0" hidden="1"/>
    </xf>
    <xf numFmtId="20" fontId="7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/>
    <xf numFmtId="0" fontId="9" fillId="0" borderId="1" xfId="0" applyFont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5" xfId="0" applyFont="1" applyBorder="1" applyAlignment="1">
      <alignment horizontal="center"/>
    </xf>
    <xf numFmtId="0" fontId="6" fillId="0" borderId="6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6" fillId="0" borderId="4" xfId="0" applyFont="1" applyBorder="1" applyAlignment="1" applyProtection="1">
      <alignment horizontal="center"/>
    </xf>
    <xf numFmtId="0" fontId="5" fillId="0" borderId="5" xfId="0" applyFont="1" applyBorder="1"/>
    <xf numFmtId="0" fontId="6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/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Alignment="1">
      <alignment horizontal="center"/>
    </xf>
    <xf numFmtId="0" fontId="0" fillId="0" borderId="0" xfId="0" applyBorder="1" applyProtection="1">
      <protection hidden="1"/>
    </xf>
    <xf numFmtId="0" fontId="0" fillId="0" borderId="0" xfId="0" applyNumberForma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20" fontId="0" fillId="0" borderId="1" xfId="0" applyNumberFormat="1" applyFont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Font="1" applyBorder="1" applyAlignment="1" applyProtection="1">
      <alignment horizontal="center"/>
    </xf>
    <xf numFmtId="0" fontId="16" fillId="2" borderId="9" xfId="0" applyFon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15" fillId="0" borderId="6" xfId="0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5" fillId="0" borderId="5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/>
      <protection locked="0"/>
    </xf>
    <xf numFmtId="0" fontId="16" fillId="0" borderId="6" xfId="0" applyFont="1" applyBorder="1" applyAlignment="1" applyProtection="1">
      <alignment horizontal="center"/>
      <protection locked="0"/>
    </xf>
    <xf numFmtId="20" fontId="0" fillId="0" borderId="5" xfId="0" applyNumberFormat="1" applyFont="1" applyBorder="1" applyAlignment="1" applyProtection="1">
      <alignment horizontal="center"/>
    </xf>
    <xf numFmtId="0" fontId="0" fillId="0" borderId="0" xfId="0" applyProtection="1">
      <protection hidden="1"/>
    </xf>
    <xf numFmtId="0" fontId="15" fillId="0" borderId="9" xfId="0" applyFont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/>
      <protection locked="0" hidden="1"/>
    </xf>
    <xf numFmtId="0" fontId="5" fillId="0" borderId="0" xfId="0" applyFont="1" applyBorder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center"/>
      <protection locked="0" hidden="1"/>
    </xf>
    <xf numFmtId="20" fontId="0" fillId="0" borderId="0" xfId="0" applyNumberFormat="1" applyAlignment="1" applyProtection="1">
      <alignment horizontal="center"/>
      <protection locked="0" hidden="1"/>
    </xf>
    <xf numFmtId="164" fontId="5" fillId="0" borderId="0" xfId="0" applyNumberFormat="1" applyFont="1" applyBorder="1" applyAlignment="1" applyProtection="1">
      <alignment horizontal="right"/>
      <protection locked="0" hidden="1"/>
    </xf>
    <xf numFmtId="0" fontId="0" fillId="0" borderId="0" xfId="0" applyProtection="1">
      <protection locked="0"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0" fontId="0" fillId="0" borderId="0" xfId="0" applyFont="1" applyBorder="1" applyAlignment="1" applyProtection="1">
      <alignment horizontal="center"/>
      <protection hidden="1"/>
    </xf>
    <xf numFmtId="164" fontId="14" fillId="0" borderId="0" xfId="0" applyNumberFormat="1" applyFont="1" applyBorder="1" applyAlignment="1" applyProtection="1">
      <alignment horizontal="center"/>
      <protection hidden="1"/>
    </xf>
    <xf numFmtId="0" fontId="5" fillId="0" borderId="1" xfId="0" applyFont="1" applyBorder="1" applyAlignment="1" applyProtection="1">
      <alignment horizontal="center"/>
      <protection locked="0" hidden="1"/>
    </xf>
    <xf numFmtId="164" fontId="9" fillId="0" borderId="1" xfId="0" applyNumberFormat="1" applyFont="1" applyBorder="1" applyAlignment="1" applyProtection="1">
      <alignment horizontal="center"/>
      <protection locked="0" hidden="1"/>
    </xf>
    <xf numFmtId="164" fontId="9" fillId="0" borderId="8" xfId="0" applyNumberFormat="1" applyFont="1" applyBorder="1" applyAlignment="1" applyProtection="1">
      <alignment horizontal="center"/>
      <protection locked="0" hidden="1"/>
    </xf>
    <xf numFmtId="0" fontId="0" fillId="0" borderId="6" xfId="0" applyBorder="1" applyAlignment="1" applyProtection="1">
      <alignment horizontal="center"/>
      <protection locked="0"/>
    </xf>
    <xf numFmtId="0" fontId="6" fillId="0" borderId="45" xfId="0" applyFont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13" fillId="0" borderId="4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15" fillId="0" borderId="12" xfId="0" applyFont="1" applyBorder="1"/>
    <xf numFmtId="0" fontId="15" fillId="0" borderId="2" xfId="0" applyFont="1" applyBorder="1"/>
    <xf numFmtId="0" fontId="26" fillId="0" borderId="24" xfId="0" applyFont="1" applyBorder="1" applyAlignment="1">
      <alignment horizontal="center"/>
    </xf>
    <xf numFmtId="0" fontId="15" fillId="0" borderId="11" xfId="0" applyFont="1" applyBorder="1"/>
    <xf numFmtId="0" fontId="9" fillId="0" borderId="1" xfId="0" applyNumberFormat="1" applyFont="1" applyBorder="1" applyAlignment="1" applyProtection="1">
      <alignment horizontal="center"/>
      <protection locked="0" hidden="1"/>
    </xf>
    <xf numFmtId="0" fontId="9" fillId="0" borderId="1" xfId="0" applyFont="1" applyBorder="1" applyAlignment="1" applyProtection="1">
      <alignment horizontal="center"/>
      <protection locked="0" hidden="1"/>
    </xf>
    <xf numFmtId="0" fontId="9" fillId="0" borderId="1" xfId="0" applyNumberFormat="1" applyFont="1" applyBorder="1" applyAlignment="1" applyProtection="1">
      <alignment horizontal="right"/>
      <protection locked="0" hidden="1"/>
    </xf>
    <xf numFmtId="0" fontId="9" fillId="0" borderId="1" xfId="0" applyFont="1" applyBorder="1" applyProtection="1">
      <protection locked="0" hidden="1"/>
    </xf>
    <xf numFmtId="0" fontId="17" fillId="0" borderId="1" xfId="0" applyFont="1" applyBorder="1" applyAlignment="1" applyProtection="1">
      <alignment horizontal="center"/>
      <protection locked="0" hidden="1"/>
    </xf>
    <xf numFmtId="0" fontId="5" fillId="0" borderId="9" xfId="0" applyFont="1" applyBorder="1" applyProtection="1"/>
    <xf numFmtId="0" fontId="5" fillId="0" borderId="1" xfId="0" applyFont="1" applyBorder="1" applyProtection="1">
      <protection locked="0" hidden="1"/>
    </xf>
    <xf numFmtId="0" fontId="5" fillId="0" borderId="1" xfId="0" applyNumberFormat="1" applyFont="1" applyBorder="1" applyAlignment="1" applyProtection="1">
      <alignment horizontal="center"/>
    </xf>
    <xf numFmtId="11" fontId="0" fillId="0" borderId="0" xfId="0" applyNumberFormat="1" applyAlignment="1">
      <alignment horizontal="center"/>
    </xf>
    <xf numFmtId="0" fontId="26" fillId="0" borderId="0" xfId="0" applyNumberFormat="1" applyFont="1" applyBorder="1" applyAlignment="1">
      <alignment horizontal="center"/>
    </xf>
    <xf numFmtId="0" fontId="9" fillId="0" borderId="0" xfId="0" applyFont="1" applyBorder="1" applyAlignment="1" applyProtection="1"/>
    <xf numFmtId="0" fontId="0" fillId="11" borderId="0" xfId="0" applyFill="1" applyProtection="1">
      <protection hidden="1"/>
    </xf>
    <xf numFmtId="0" fontId="0" fillId="12" borderId="0" xfId="0" applyFill="1" applyBorder="1" applyAlignment="1" applyProtection="1">
      <alignment horizontal="center"/>
      <protection hidden="1"/>
    </xf>
    <xf numFmtId="0" fontId="0" fillId="12" borderId="0" xfId="0" applyFont="1" applyFill="1" applyBorder="1" applyProtection="1">
      <protection hidden="1"/>
    </xf>
    <xf numFmtId="0" fontId="0" fillId="14" borderId="0" xfId="0" applyFill="1" applyAlignment="1" applyProtection="1">
      <alignment horizontal="center" vertical="top"/>
      <protection hidden="1"/>
    </xf>
    <xf numFmtId="0" fontId="0" fillId="14" borderId="0" xfId="0" applyFill="1" applyAlignment="1" applyProtection="1">
      <alignment horizontal="center"/>
      <protection hidden="1"/>
    </xf>
    <xf numFmtId="0" fontId="0" fillId="14" borderId="0" xfId="0" applyFill="1" applyProtection="1">
      <protection hidden="1"/>
    </xf>
    <xf numFmtId="0" fontId="19" fillId="2" borderId="12" xfId="0" applyFont="1" applyFill="1" applyBorder="1" applyAlignment="1">
      <alignment horizontal="center"/>
    </xf>
    <xf numFmtId="0" fontId="6" fillId="0" borderId="21" xfId="0" applyFont="1" applyBorder="1" applyAlignment="1" applyProtection="1">
      <alignment horizontal="center"/>
    </xf>
    <xf numFmtId="20" fontId="6" fillId="0" borderId="45" xfId="0" applyNumberFormat="1" applyFont="1" applyBorder="1" applyAlignment="1" applyProtection="1">
      <alignment horizontal="center"/>
    </xf>
    <xf numFmtId="0" fontId="5" fillId="0" borderId="1" xfId="0" applyFont="1" applyBorder="1" applyAlignment="1">
      <alignment horizontal="center" vertical="center"/>
    </xf>
    <xf numFmtId="166" fontId="6" fillId="0" borderId="0" xfId="0" applyNumberFormat="1" applyFont="1" applyAlignment="1">
      <alignment horizontal="center"/>
    </xf>
    <xf numFmtId="20" fontId="6" fillId="0" borderId="0" xfId="0" applyNumberFormat="1" applyFont="1" applyAlignment="1" applyProtection="1">
      <alignment horizontal="center" vertical="center"/>
    </xf>
    <xf numFmtId="0" fontId="0" fillId="0" borderId="49" xfId="0" applyBorder="1"/>
    <xf numFmtId="166" fontId="0" fillId="0" borderId="0" xfId="0" applyNumberFormat="1" applyAlignment="1">
      <alignment horizontal="center"/>
    </xf>
    <xf numFmtId="20" fontId="13" fillId="0" borderId="0" xfId="0" applyNumberFormat="1" applyFont="1" applyBorder="1" applyAlignment="1" applyProtection="1">
      <alignment horizontal="center"/>
    </xf>
    <xf numFmtId="166" fontId="6" fillId="0" borderId="12" xfId="0" applyNumberFormat="1" applyFont="1" applyBorder="1" applyAlignment="1">
      <alignment horizontal="center"/>
    </xf>
    <xf numFmtId="20" fontId="6" fillId="0" borderId="0" xfId="0" applyNumberFormat="1" applyFont="1" applyAlignment="1">
      <alignment horizontal="center" vertical="center"/>
    </xf>
    <xf numFmtId="166" fontId="6" fillId="0" borderId="0" xfId="0" applyNumberFormat="1" applyFont="1" applyAlignment="1" applyProtection="1">
      <alignment horizontal="center" vertical="center"/>
    </xf>
    <xf numFmtId="166" fontId="6" fillId="0" borderId="0" xfId="0" applyNumberFormat="1" applyFont="1" applyAlignment="1">
      <alignment horizontal="center" vertical="center"/>
    </xf>
    <xf numFmtId="166" fontId="6" fillId="0" borderId="4" xfId="0" applyNumberFormat="1" applyFont="1" applyBorder="1" applyAlignment="1">
      <alignment horizontal="center" vertical="center"/>
    </xf>
    <xf numFmtId="166" fontId="6" fillId="0" borderId="12" xfId="0" applyNumberFormat="1" applyFont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/>
    </xf>
    <xf numFmtId="166" fontId="0" fillId="4" borderId="0" xfId="0" applyNumberFormat="1" applyFill="1" applyAlignment="1">
      <alignment horizontal="center"/>
    </xf>
    <xf numFmtId="166" fontId="6" fillId="0" borderId="6" xfId="0" applyNumberFormat="1" applyFont="1" applyBorder="1" applyAlignment="1" applyProtection="1">
      <alignment horizontal="center"/>
    </xf>
    <xf numFmtId="166" fontId="0" fillId="0" borderId="1" xfId="0" applyNumberFormat="1" applyFont="1" applyBorder="1" applyAlignment="1" applyProtection="1">
      <alignment horizontal="center"/>
      <protection locked="0"/>
    </xf>
    <xf numFmtId="166" fontId="0" fillId="0" borderId="0" xfId="0" applyNumberFormat="1" applyFont="1" applyAlignment="1">
      <alignment horizontal="center"/>
    </xf>
    <xf numFmtId="166" fontId="0" fillId="0" borderId="0" xfId="0" applyNumberFormat="1"/>
    <xf numFmtId="0" fontId="13" fillId="0" borderId="16" xfId="0" applyFont="1" applyBorder="1" applyAlignment="1" applyProtection="1">
      <alignment horizontal="center"/>
    </xf>
    <xf numFmtId="166" fontId="0" fillId="0" borderId="0" xfId="0" applyNumberFormat="1" applyFont="1" applyAlignment="1" applyProtection="1">
      <alignment horizontal="center"/>
      <protection locked="0"/>
    </xf>
    <xf numFmtId="166" fontId="6" fillId="0" borderId="0" xfId="0" applyNumberFormat="1" applyFont="1" applyAlignment="1" applyProtection="1">
      <alignment horizontal="center"/>
      <protection locked="0"/>
    </xf>
    <xf numFmtId="166" fontId="6" fillId="0" borderId="0" xfId="0" applyNumberFormat="1" applyFont="1" applyBorder="1" applyAlignment="1" applyProtection="1">
      <alignment horizontal="center"/>
      <protection locked="0"/>
    </xf>
    <xf numFmtId="20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0" fontId="6" fillId="4" borderId="0" xfId="0" applyNumberFormat="1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0" fontId="21" fillId="2" borderId="9" xfId="0" applyFont="1" applyFill="1" applyBorder="1" applyAlignment="1" applyProtection="1">
      <alignment horizontal="center" vertical="center"/>
    </xf>
    <xf numFmtId="0" fontId="22" fillId="2" borderId="9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0" fontId="0" fillId="0" borderId="8" xfId="0" applyBorder="1" applyAlignment="1" applyProtection="1">
      <alignment vertical="center"/>
    </xf>
    <xf numFmtId="20" fontId="0" fillId="0" borderId="7" xfId="0" applyNumberFormat="1" applyBorder="1" applyAlignment="1">
      <alignment horizontal="center" vertical="center"/>
    </xf>
    <xf numFmtId="0" fontId="5" fillId="0" borderId="1" xfId="0" applyFont="1" applyBorder="1" applyAlignment="1" applyProtection="1">
      <alignment vertical="center"/>
    </xf>
    <xf numFmtId="0" fontId="21" fillId="2" borderId="9" xfId="0" applyFont="1" applyFill="1" applyBorder="1" applyAlignment="1">
      <alignment horizontal="center" vertical="center"/>
    </xf>
    <xf numFmtId="0" fontId="22" fillId="2" borderId="9" xfId="0" applyFont="1" applyFill="1" applyBorder="1" applyAlignment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</xf>
    <xf numFmtId="0" fontId="0" fillId="0" borderId="9" xfId="0" applyFont="1" applyBorder="1" applyAlignment="1" applyProtection="1">
      <alignment horizontal="center" vertical="center"/>
    </xf>
    <xf numFmtId="0" fontId="0" fillId="0" borderId="6" xfId="0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20" fillId="2" borderId="9" xfId="0" applyFont="1" applyFill="1" applyBorder="1" applyAlignment="1" applyProtection="1">
      <alignment horizontal="center" vertical="center"/>
    </xf>
    <xf numFmtId="0" fontId="19" fillId="2" borderId="9" xfId="0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</xf>
    <xf numFmtId="0" fontId="30" fillId="0" borderId="5" xfId="0" applyFont="1" applyBorder="1" applyAlignment="1" applyProtection="1">
      <alignment horizontal="center" vertical="center"/>
    </xf>
    <xf numFmtId="0" fontId="30" fillId="0" borderId="9" xfId="0" applyFont="1" applyBorder="1" applyAlignment="1" applyProtection="1">
      <alignment horizontal="center" vertical="center"/>
      <protection locked="0"/>
    </xf>
    <xf numFmtId="0" fontId="30" fillId="0" borderId="9" xfId="0" applyFont="1" applyBorder="1" applyAlignment="1">
      <alignment horizontal="center" vertical="center"/>
    </xf>
    <xf numFmtId="0" fontId="30" fillId="0" borderId="9" xfId="0" applyFont="1" applyBorder="1" applyAlignment="1" applyProtection="1">
      <alignment horizontal="center" vertical="center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20" fillId="2" borderId="9" xfId="0" applyFont="1" applyFill="1" applyBorder="1" applyAlignment="1">
      <alignment horizontal="center" vertical="center"/>
    </xf>
    <xf numFmtId="0" fontId="19" fillId="2" borderId="9" xfId="0" applyFont="1" applyFill="1" applyBorder="1" applyAlignment="1">
      <alignment horizontal="center" vertical="center"/>
    </xf>
    <xf numFmtId="0" fontId="26" fillId="0" borderId="1" xfId="0" applyFont="1" applyBorder="1" applyAlignment="1" applyProtection="1">
      <alignment horizontal="center" vertical="center"/>
    </xf>
    <xf numFmtId="20" fontId="8" fillId="0" borderId="0" xfId="0" applyNumberFormat="1" applyFont="1" applyAlignment="1">
      <alignment horizontal="center" vertical="center"/>
    </xf>
    <xf numFmtId="166" fontId="6" fillId="0" borderId="0" xfId="0" applyNumberFormat="1" applyFont="1" applyAlignment="1">
      <alignment vertical="center"/>
    </xf>
    <xf numFmtId="166" fontId="6" fillId="4" borderId="1" xfId="0" applyNumberFormat="1" applyFont="1" applyFill="1" applyBorder="1" applyAlignment="1" applyProtection="1">
      <alignment horizontal="center" vertical="center"/>
    </xf>
    <xf numFmtId="164" fontId="5" fillId="4" borderId="1" xfId="0" applyNumberFormat="1" applyFont="1" applyFill="1" applyBorder="1" applyAlignment="1" applyProtection="1">
      <alignment horizontal="center" vertical="center"/>
      <protection hidden="1"/>
    </xf>
    <xf numFmtId="164" fontId="5" fillId="4" borderId="5" xfId="0" applyNumberFormat="1" applyFont="1" applyFill="1" applyBorder="1" applyAlignment="1" applyProtection="1">
      <alignment horizontal="center" vertical="center"/>
      <protection hidden="1"/>
    </xf>
    <xf numFmtId="0" fontId="5" fillId="4" borderId="0" xfId="0" applyFont="1" applyFill="1" applyBorder="1" applyAlignment="1">
      <alignment vertical="center"/>
    </xf>
    <xf numFmtId="0" fontId="5" fillId="4" borderId="0" xfId="0" applyFont="1" applyFill="1" applyAlignment="1">
      <alignment vertical="center"/>
    </xf>
    <xf numFmtId="0" fontId="8" fillId="4" borderId="1" xfId="0" applyFont="1" applyFill="1" applyBorder="1" applyAlignment="1">
      <alignment vertical="center"/>
    </xf>
    <xf numFmtId="164" fontId="5" fillId="4" borderId="1" xfId="0" applyNumberFormat="1" applyFont="1" applyFill="1" applyBorder="1" applyAlignment="1" applyProtection="1">
      <alignment horizontal="center" vertical="center"/>
      <protection locked="0" hidden="1"/>
    </xf>
    <xf numFmtId="0" fontId="5" fillId="4" borderId="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vertical="center"/>
    </xf>
    <xf numFmtId="0" fontId="5" fillId="4" borderId="19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vertical="center"/>
    </xf>
    <xf numFmtId="0" fontId="6" fillId="4" borderId="5" xfId="0" applyFont="1" applyFill="1" applyBorder="1" applyAlignment="1">
      <alignment horizontal="center" vertical="center"/>
    </xf>
    <xf numFmtId="0" fontId="0" fillId="0" borderId="17" xfId="0" applyBorder="1"/>
    <xf numFmtId="166" fontId="6" fillId="0" borderId="0" xfId="0" applyNumberFormat="1" applyFont="1" applyBorder="1" applyAlignment="1" applyProtection="1">
      <alignment horizontal="center" vertical="center"/>
    </xf>
    <xf numFmtId="0" fontId="5" fillId="0" borderId="21" xfId="0" applyFont="1" applyBorder="1" applyAlignment="1">
      <alignment horizontal="center"/>
    </xf>
    <xf numFmtId="20" fontId="0" fillId="0" borderId="21" xfId="0" applyNumberFormat="1" applyBorder="1" applyAlignment="1">
      <alignment horizontal="center"/>
    </xf>
    <xf numFmtId="0" fontId="0" fillId="0" borderId="0" xfId="0" applyBorder="1" applyAlignment="1">
      <alignment vertical="center"/>
    </xf>
    <xf numFmtId="0" fontId="7" fillId="0" borderId="0" xfId="0" applyFont="1" applyBorder="1" applyAlignment="1">
      <alignment vertical="center"/>
    </xf>
    <xf numFmtId="0" fontId="24" fillId="0" borderId="14" xfId="0" applyFont="1" applyBorder="1" applyAlignment="1" applyProtection="1">
      <alignment horizontal="center"/>
    </xf>
    <xf numFmtId="49" fontId="24" fillId="0" borderId="14" xfId="0" applyNumberFormat="1" applyFont="1" applyBorder="1" applyAlignment="1" applyProtection="1">
      <alignment horizontal="center"/>
    </xf>
    <xf numFmtId="49" fontId="24" fillId="4" borderId="14" xfId="0" applyNumberFormat="1" applyFont="1" applyFill="1" applyBorder="1" applyAlignment="1" applyProtection="1">
      <alignment horizontal="center" shrinkToFit="1"/>
    </xf>
    <xf numFmtId="20" fontId="0" fillId="0" borderId="0" xfId="0" applyNumberFormat="1" applyAlignment="1">
      <alignment horizontal="center"/>
    </xf>
    <xf numFmtId="0" fontId="5" fillId="0" borderId="0" xfId="0" applyFont="1" applyBorder="1"/>
    <xf numFmtId="0" fontId="5" fillId="0" borderId="0" xfId="0" applyFont="1" applyBorder="1" applyProtection="1"/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7" borderId="0" xfId="0" applyFont="1" applyFill="1" applyBorder="1" applyAlignment="1" applyProtection="1">
      <alignment horizontal="center" vertical="center"/>
    </xf>
    <xf numFmtId="0" fontId="0" fillId="0" borderId="12" xfId="0" applyBorder="1" applyAlignment="1" applyProtection="1">
      <alignment horizontal="center"/>
    </xf>
    <xf numFmtId="0" fontId="5" fillId="9" borderId="0" xfId="0" applyFont="1" applyFill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27" xfId="0" applyBorder="1"/>
    <xf numFmtId="164" fontId="34" fillId="0" borderId="0" xfId="0" applyNumberFormat="1" applyFont="1" applyBorder="1" applyAlignment="1" applyProtection="1">
      <alignment horizontal="center"/>
      <protection hidden="1"/>
    </xf>
    <xf numFmtId="20" fontId="0" fillId="0" borderId="0" xfId="0" applyNumberFormat="1"/>
    <xf numFmtId="20" fontId="0" fillId="7" borderId="0" xfId="0" applyNumberFormat="1" applyFill="1"/>
    <xf numFmtId="20" fontId="40" fillId="0" borderId="0" xfId="0" applyNumberFormat="1" applyFont="1" applyFill="1" applyProtection="1">
      <protection locked="0"/>
    </xf>
    <xf numFmtId="20" fontId="40" fillId="0" borderId="0" xfId="0" applyNumberFormat="1" applyFont="1" applyFill="1" applyProtection="1"/>
    <xf numFmtId="20" fontId="41" fillId="0" borderId="0" xfId="0" applyNumberFormat="1" applyFont="1" applyProtection="1"/>
    <xf numFmtId="20" fontId="0" fillId="0" borderId="0" xfId="0" applyNumberFormat="1" applyProtection="1"/>
    <xf numFmtId="166" fontId="6" fillId="7" borderId="55" xfId="0" applyNumberFormat="1" applyFont="1" applyFill="1" applyBorder="1" applyAlignment="1" applyProtection="1">
      <alignment horizontal="center"/>
    </xf>
    <xf numFmtId="0" fontId="6" fillId="11" borderId="56" xfId="0" applyFont="1" applyFill="1" applyBorder="1" applyProtection="1">
      <protection locked="0" hidden="1"/>
    </xf>
    <xf numFmtId="0" fontId="7" fillId="0" borderId="5" xfId="0" applyFont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/>
    </xf>
    <xf numFmtId="0" fontId="6" fillId="7" borderId="54" xfId="0" applyFont="1" applyFill="1" applyBorder="1" applyAlignment="1" applyProtection="1">
      <alignment horizontal="center"/>
      <protection locked="0"/>
    </xf>
    <xf numFmtId="0" fontId="6" fillId="7" borderId="50" xfId="0" applyFont="1" applyFill="1" applyBorder="1" applyAlignment="1" applyProtection="1">
      <alignment horizontal="center"/>
      <protection locked="0"/>
    </xf>
    <xf numFmtId="20" fontId="0" fillId="0" borderId="18" xfId="0" applyNumberFormat="1" applyBorder="1" applyAlignment="1">
      <alignment horizontal="center"/>
    </xf>
    <xf numFmtId="0" fontId="0" fillId="4" borderId="49" xfId="0" applyFill="1" applyBorder="1"/>
    <xf numFmtId="0" fontId="0" fillId="4" borderId="18" xfId="0" applyFill="1" applyBorder="1" applyAlignment="1">
      <alignment horizontal="center"/>
    </xf>
    <xf numFmtId="0" fontId="0" fillId="4" borderId="18" xfId="0" applyFill="1" applyBorder="1"/>
    <xf numFmtId="0" fontId="5" fillId="4" borderId="18" xfId="0" applyFont="1" applyFill="1" applyBorder="1" applyAlignment="1">
      <alignment horizontal="center"/>
    </xf>
    <xf numFmtId="0" fontId="0" fillId="0" borderId="16" xfId="0" applyBorder="1" applyProtection="1">
      <protection locked="0" hidden="1"/>
    </xf>
    <xf numFmtId="0" fontId="4" fillId="0" borderId="0" xfId="0" applyFont="1" applyBorder="1" applyAlignment="1" applyProtection="1">
      <alignment horizontal="center"/>
    </xf>
    <xf numFmtId="0" fontId="5" fillId="0" borderId="0" xfId="0" applyFont="1" applyBorder="1"/>
    <xf numFmtId="0" fontId="5" fillId="0" borderId="0" xfId="0" applyFont="1" applyBorder="1" applyProtection="1"/>
    <xf numFmtId="0" fontId="0" fillId="0" borderId="0" xfId="0" applyFont="1" applyBorder="1" applyAlignment="1">
      <alignment horizontal="center"/>
    </xf>
    <xf numFmtId="0" fontId="5" fillId="0" borderId="0" xfId="0" applyFont="1" applyBorder="1"/>
    <xf numFmtId="0" fontId="5" fillId="0" borderId="25" xfId="0" applyFont="1" applyBorder="1" applyAlignment="1">
      <alignment horizontal="center"/>
    </xf>
    <xf numFmtId="49" fontId="26" fillId="0" borderId="14" xfId="0" applyNumberFormat="1" applyFont="1" applyBorder="1" applyAlignment="1" applyProtection="1">
      <alignment horizontal="center" textRotation="255"/>
    </xf>
    <xf numFmtId="0" fontId="10" fillId="0" borderId="14" xfId="0" applyFont="1" applyBorder="1" applyAlignment="1" applyProtection="1">
      <alignment horizontal="center" textRotation="255"/>
    </xf>
    <xf numFmtId="0" fontId="5" fillId="0" borderId="14" xfId="0" applyFont="1" applyBorder="1" applyProtection="1"/>
    <xf numFmtId="0" fontId="5" fillId="0" borderId="14" xfId="0" applyFont="1" applyBorder="1" applyProtection="1">
      <protection locked="0"/>
    </xf>
    <xf numFmtId="49" fontId="24" fillId="0" borderId="14" xfId="0" applyNumberFormat="1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5" fillId="0" borderId="16" xfId="0" applyFont="1" applyBorder="1"/>
    <xf numFmtId="0" fontId="7" fillId="0" borderId="0" xfId="0" applyFont="1" applyBorder="1" applyAlignment="1" applyProtection="1">
      <alignment horizontal="left"/>
      <protection locked="0" hidden="1"/>
    </xf>
    <xf numFmtId="0" fontId="0" fillId="0" borderId="0" xfId="0" applyFont="1" applyBorder="1" applyAlignment="1">
      <alignment horizontal="right" vertical="center"/>
    </xf>
    <xf numFmtId="20" fontId="6" fillId="0" borderId="0" xfId="0" applyNumberFormat="1" applyFont="1" applyBorder="1" applyAlignment="1" applyProtection="1">
      <alignment horizontal="center" vertical="center"/>
    </xf>
    <xf numFmtId="0" fontId="0" fillId="0" borderId="14" xfId="0" applyFont="1" applyBorder="1"/>
    <xf numFmtId="0" fontId="0" fillId="0" borderId="14" xfId="0" applyBorder="1"/>
    <xf numFmtId="49" fontId="24" fillId="0" borderId="31" xfId="0" applyNumberFormat="1" applyFont="1" applyBorder="1" applyAlignment="1" applyProtection="1">
      <alignment horizontal="center"/>
      <protection locked="0"/>
    </xf>
    <xf numFmtId="0" fontId="7" fillId="0" borderId="31" xfId="0" applyFont="1" applyBorder="1" applyAlignment="1" applyProtection="1">
      <alignment horizontal="center"/>
      <protection locked="0"/>
    </xf>
    <xf numFmtId="20" fontId="0" fillId="0" borderId="16" xfId="0" applyNumberFormat="1" applyBorder="1" applyAlignment="1" applyProtection="1">
      <alignment horizontal="left"/>
      <protection locked="0"/>
    </xf>
    <xf numFmtId="0" fontId="7" fillId="0" borderId="16" xfId="0" applyFont="1" applyBorder="1" applyProtection="1">
      <protection locked="0"/>
    </xf>
    <xf numFmtId="164" fontId="5" fillId="0" borderId="16" xfId="0" applyNumberFormat="1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27" xfId="0" applyFont="1" applyBorder="1" applyProtection="1"/>
    <xf numFmtId="0" fontId="5" fillId="0" borderId="17" xfId="0" applyFont="1" applyBorder="1" applyProtection="1"/>
    <xf numFmtId="0" fontId="0" fillId="0" borderId="19" xfId="0" applyFont="1" applyBorder="1" applyProtection="1">
      <protection locked="0"/>
    </xf>
    <xf numFmtId="0" fontId="7" fillId="0" borderId="25" xfId="0" applyFont="1" applyBorder="1" applyAlignment="1" applyProtection="1">
      <alignment horizontal="center"/>
      <protection locked="0"/>
    </xf>
    <xf numFmtId="0" fontId="7" fillId="0" borderId="15" xfId="0" applyFont="1" applyBorder="1" applyAlignment="1" applyProtection="1">
      <alignment horizontal="center"/>
      <protection locked="0"/>
    </xf>
    <xf numFmtId="0" fontId="0" fillId="0" borderId="18" xfId="0" applyBorder="1" applyProtection="1">
      <protection locked="0"/>
    </xf>
    <xf numFmtId="0" fontId="7" fillId="0" borderId="14" xfId="0" applyFont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/>
    </xf>
    <xf numFmtId="0" fontId="20" fillId="2" borderId="26" xfId="0" applyFont="1" applyFill="1" applyBorder="1" applyAlignment="1" applyProtection="1">
      <alignment horizontal="center"/>
    </xf>
    <xf numFmtId="0" fontId="19" fillId="2" borderId="26" xfId="0" applyFont="1" applyFill="1" applyBorder="1" applyAlignment="1" applyProtection="1">
      <alignment horizontal="center"/>
    </xf>
    <xf numFmtId="0" fontId="7" fillId="0" borderId="27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6" xfId="0" applyBorder="1" applyAlignment="1" applyProtection="1">
      <alignment horizontal="center"/>
      <protection locked="0"/>
    </xf>
    <xf numFmtId="0" fontId="0" fillId="0" borderId="26" xfId="0" applyBorder="1" applyAlignment="1" applyProtection="1">
      <alignment horizontal="center"/>
    </xf>
    <xf numFmtId="0" fontId="0" fillId="0" borderId="27" xfId="0" applyFont="1" applyBorder="1" applyAlignment="1" applyProtection="1">
      <alignment horizontal="center"/>
    </xf>
    <xf numFmtId="0" fontId="7" fillId="0" borderId="26" xfId="0" applyFont="1" applyBorder="1" applyAlignment="1" applyProtection="1">
      <alignment horizontal="center"/>
    </xf>
    <xf numFmtId="0" fontId="5" fillId="0" borderId="25" xfId="0" applyFont="1" applyBorder="1" applyProtection="1"/>
    <xf numFmtId="0" fontId="21" fillId="2" borderId="26" xfId="0" applyFont="1" applyFill="1" applyBorder="1" applyAlignment="1" applyProtection="1">
      <alignment horizontal="center"/>
    </xf>
    <xf numFmtId="0" fontId="22" fillId="2" borderId="26" xfId="0" applyFont="1" applyFill="1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0" fontId="5" fillId="0" borderId="0" xfId="0" applyFont="1" applyBorder="1"/>
    <xf numFmtId="0" fontId="5" fillId="0" borderId="0" xfId="0" applyFont="1" applyBorder="1" applyProtection="1"/>
    <xf numFmtId="0" fontId="5" fillId="0" borderId="25" xfId="0" applyFont="1" applyBorder="1" applyProtection="1">
      <protection hidden="1"/>
    </xf>
    <xf numFmtId="0" fontId="0" fillId="0" borderId="14" xfId="0" applyFont="1" applyBorder="1" applyAlignment="1" applyProtection="1">
      <alignment horizontal="center"/>
    </xf>
    <xf numFmtId="164" fontId="5" fillId="0" borderId="0" xfId="0" applyNumberFormat="1" applyFont="1" applyBorder="1" applyAlignment="1" applyProtection="1">
      <alignment horizontal="right"/>
    </xf>
    <xf numFmtId="0" fontId="0" fillId="0" borderId="21" xfId="0" applyBorder="1" applyAlignment="1">
      <alignment horizontal="center"/>
    </xf>
    <xf numFmtId="0" fontId="0" fillId="0" borderId="22" xfId="0" applyBorder="1"/>
    <xf numFmtId="0" fontId="0" fillId="0" borderId="14" xfId="0" applyBorder="1" applyAlignment="1">
      <alignment horizontal="center"/>
    </xf>
    <xf numFmtId="20" fontId="6" fillId="0" borderId="16" xfId="0" applyNumberFormat="1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</xf>
    <xf numFmtId="0" fontId="0" fillId="0" borderId="32" xfId="0" applyBorder="1"/>
    <xf numFmtId="49" fontId="43" fillId="0" borderId="0" xfId="0" applyNumberFormat="1" applyFont="1" applyAlignment="1">
      <alignment horizontal="center"/>
    </xf>
    <xf numFmtId="0" fontId="0" fillId="15" borderId="0" xfId="0" applyFill="1"/>
    <xf numFmtId="49" fontId="0" fillId="0" borderId="0" xfId="0" applyNumberFormat="1"/>
    <xf numFmtId="20" fontId="0" fillId="16" borderId="0" xfId="0" applyNumberFormat="1" applyFill="1" applyBorder="1" applyAlignment="1" applyProtection="1">
      <alignment horizontal="center" vertical="center"/>
      <protection locked="0" hidden="1"/>
    </xf>
    <xf numFmtId="20" fontId="0" fillId="17" borderId="0" xfId="0" applyNumberFormat="1" applyFill="1"/>
    <xf numFmtId="166" fontId="0" fillId="17" borderId="0" xfId="0" quotePrefix="1" applyNumberFormat="1" applyFill="1" applyAlignment="1">
      <alignment horizontal="center" vertical="center"/>
    </xf>
    <xf numFmtId="166" fontId="0" fillId="17" borderId="0" xfId="0" applyNumberFormat="1" applyFill="1" applyAlignment="1">
      <alignment horizontal="center" vertical="center"/>
    </xf>
    <xf numFmtId="49" fontId="0" fillId="11" borderId="0" xfId="0" applyNumberFormat="1" applyFill="1" applyAlignment="1" applyProtection="1">
      <alignment horizontal="center" vertical="center"/>
      <protection locked="0"/>
    </xf>
    <xf numFmtId="0" fontId="0" fillId="17" borderId="0" xfId="0" applyFill="1" applyAlignment="1">
      <alignment horizontal="center" vertical="center"/>
    </xf>
    <xf numFmtId="0" fontId="0" fillId="17" borderId="14" xfId="0" applyFill="1" applyBorder="1" applyAlignment="1">
      <alignment horizontal="center" vertical="center"/>
    </xf>
    <xf numFmtId="0" fontId="0" fillId="17" borderId="0" xfId="0" applyFill="1"/>
    <xf numFmtId="20" fontId="0" fillId="17" borderId="14" xfId="0" applyNumberFormat="1" applyFill="1" applyBorder="1"/>
    <xf numFmtId="49" fontId="0" fillId="17" borderId="32" xfId="0" applyNumberFormat="1" applyFill="1" applyBorder="1" applyAlignment="1">
      <alignment horizontal="center" vertical="center"/>
    </xf>
    <xf numFmtId="49" fontId="0" fillId="7" borderId="14" xfId="0" applyNumberFormat="1" applyFill="1" applyBorder="1" applyAlignment="1" applyProtection="1">
      <alignment horizontal="center" vertical="center"/>
      <protection locked="0"/>
    </xf>
    <xf numFmtId="49" fontId="0" fillId="17" borderId="18" xfId="0" applyNumberFormat="1" applyFill="1" applyBorder="1" applyAlignment="1">
      <alignment horizontal="center" vertical="center"/>
    </xf>
    <xf numFmtId="0" fontId="0" fillId="17" borderId="19" xfId="0" applyFill="1" applyBorder="1" applyAlignment="1">
      <alignment horizontal="center" vertical="center"/>
    </xf>
    <xf numFmtId="0" fontId="0" fillId="7" borderId="14" xfId="0" applyFill="1" applyBorder="1" applyAlignment="1" applyProtection="1">
      <alignment horizontal="center" vertical="center"/>
      <protection locked="0"/>
    </xf>
    <xf numFmtId="49" fontId="0" fillId="17" borderId="0" xfId="0" applyNumberFormat="1" applyFill="1" applyAlignment="1">
      <alignment horizontal="center" vertical="center"/>
    </xf>
    <xf numFmtId="0" fontId="0" fillId="17" borderId="58" xfId="0" applyFill="1" applyBorder="1" applyAlignment="1">
      <alignment horizontal="center" vertical="center"/>
    </xf>
    <xf numFmtId="49" fontId="7" fillId="0" borderId="14" xfId="0" applyNumberFormat="1" applyFont="1" applyBorder="1" applyAlignment="1" applyProtection="1">
      <alignment horizontal="center"/>
    </xf>
    <xf numFmtId="49" fontId="7" fillId="0" borderId="5" xfId="0" applyNumberFormat="1" applyFont="1" applyBorder="1" applyAlignment="1" applyProtection="1">
      <alignment horizontal="center"/>
      <protection locked="0"/>
    </xf>
    <xf numFmtId="49" fontId="7" fillId="0" borderId="5" xfId="0" applyNumberFormat="1" applyFont="1" applyBorder="1" applyAlignment="1" applyProtection="1">
      <alignment horizontal="center"/>
    </xf>
    <xf numFmtId="49" fontId="7" fillId="4" borderId="6" xfId="0" applyNumberFormat="1" applyFont="1" applyFill="1" applyBorder="1" applyAlignment="1" applyProtection="1">
      <alignment horizontal="center" vertical="center"/>
    </xf>
    <xf numFmtId="49" fontId="0" fillId="0" borderId="5" xfId="0" applyNumberFormat="1" applyFont="1" applyBorder="1" applyAlignment="1" applyProtection="1">
      <alignment horizontal="center"/>
    </xf>
    <xf numFmtId="49" fontId="0" fillId="0" borderId="25" xfId="0" applyNumberFormat="1" applyFont="1" applyBorder="1" applyAlignment="1" applyProtection="1">
      <alignment horizontal="center"/>
    </xf>
    <xf numFmtId="49" fontId="0" fillId="0" borderId="1" xfId="0" applyNumberFormat="1" applyFont="1" applyBorder="1" applyAlignment="1" applyProtection="1">
      <alignment horizontal="center"/>
    </xf>
    <xf numFmtId="49" fontId="0" fillId="0" borderId="26" xfId="0" applyNumberFormat="1" applyFont="1" applyBorder="1" applyAlignment="1" applyProtection="1">
      <alignment horizontal="center"/>
    </xf>
    <xf numFmtId="49" fontId="0" fillId="0" borderId="36" xfId="0" applyNumberFormat="1" applyFont="1" applyBorder="1" applyAlignment="1" applyProtection="1">
      <alignment horizontal="center"/>
    </xf>
    <xf numFmtId="49" fontId="0" fillId="0" borderId="14" xfId="0" applyNumberFormat="1" applyFont="1" applyBorder="1" applyAlignment="1" applyProtection="1">
      <alignment horizontal="center"/>
    </xf>
    <xf numFmtId="49" fontId="7" fillId="0" borderId="33" xfId="0" applyNumberFormat="1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/>
    </xf>
    <xf numFmtId="49" fontId="7" fillId="0" borderId="14" xfId="0" applyNumberFormat="1" applyFont="1" applyBorder="1" applyAlignment="1" applyProtection="1">
      <alignment horizontal="center"/>
      <protection locked="0"/>
    </xf>
    <xf numFmtId="49" fontId="7" fillId="4" borderId="6" xfId="0" applyNumberFormat="1" applyFont="1" applyFill="1" applyBorder="1" applyAlignment="1" applyProtection="1">
      <alignment horizontal="center" vertical="center"/>
      <protection locked="0"/>
    </xf>
    <xf numFmtId="49" fontId="0" fillId="0" borderId="5" xfId="0" applyNumberFormat="1" applyFont="1" applyBorder="1" applyAlignment="1" applyProtection="1">
      <alignment horizontal="center"/>
      <protection locked="0"/>
    </xf>
    <xf numFmtId="49" fontId="0" fillId="0" borderId="25" xfId="0" applyNumberFormat="1" applyFont="1" applyBorder="1" applyAlignment="1" applyProtection="1">
      <alignment horizontal="center"/>
      <protection locked="0"/>
    </xf>
    <xf numFmtId="49" fontId="0" fillId="0" borderId="1" xfId="0" applyNumberFormat="1" applyFont="1" applyBorder="1" applyAlignment="1" applyProtection="1">
      <alignment horizontal="center"/>
      <protection locked="0"/>
    </xf>
    <xf numFmtId="0" fontId="0" fillId="13" borderId="58" xfId="0" applyFill="1" applyBorder="1" applyAlignment="1" applyProtection="1">
      <alignment horizontal="right"/>
    </xf>
    <xf numFmtId="0" fontId="6" fillId="7" borderId="59" xfId="0" applyFont="1" applyFill="1" applyBorder="1" applyAlignment="1" applyProtection="1">
      <alignment horizontal="center" vertical="center"/>
      <protection locked="0"/>
    </xf>
    <xf numFmtId="0" fontId="0" fillId="13" borderId="0" xfId="0" applyFill="1" applyBorder="1" applyAlignment="1" applyProtection="1">
      <alignment horizontal="right"/>
    </xf>
    <xf numFmtId="0" fontId="6" fillId="7" borderId="60" xfId="0" applyFont="1" applyFill="1" applyBorder="1" applyAlignment="1" applyProtection="1">
      <alignment horizontal="center" vertical="center"/>
      <protection locked="0"/>
    </xf>
    <xf numFmtId="0" fontId="0" fillId="7" borderId="60" xfId="0" applyFill="1" applyBorder="1" applyAlignment="1" applyProtection="1">
      <alignment horizontal="center" vertical="center"/>
      <protection locked="0"/>
    </xf>
    <xf numFmtId="0" fontId="0" fillId="7" borderId="61" xfId="0" applyFill="1" applyBorder="1" applyAlignment="1" applyProtection="1">
      <alignment horizontal="center" vertical="center"/>
      <protection locked="0"/>
    </xf>
    <xf numFmtId="0" fontId="0" fillId="13" borderId="0" xfId="0" applyFill="1" applyAlignment="1" applyProtection="1">
      <alignment horizontal="right"/>
      <protection hidden="1"/>
    </xf>
    <xf numFmtId="0" fontId="0" fillId="19" borderId="0" xfId="0" applyFill="1" applyProtection="1">
      <protection hidden="1"/>
    </xf>
    <xf numFmtId="0" fontId="0" fillId="19" borderId="0" xfId="0" applyFill="1" applyAlignment="1" applyProtection="1">
      <alignment horizontal="center"/>
      <protection hidden="1"/>
    </xf>
    <xf numFmtId="0" fontId="0" fillId="0" borderId="27" xfId="0" applyFont="1" applyBorder="1" applyAlignment="1" applyProtection="1">
      <alignment horizontal="center"/>
    </xf>
    <xf numFmtId="0" fontId="0" fillId="0" borderId="22" xfId="0" applyFont="1" applyBorder="1" applyAlignment="1" applyProtection="1">
      <alignment horizontal="center"/>
    </xf>
    <xf numFmtId="165" fontId="5" fillId="0" borderId="14" xfId="0" applyNumberFormat="1" applyFont="1" applyBorder="1" applyAlignment="1" applyProtection="1">
      <alignment horizontal="center"/>
      <protection locked="0" hidden="1"/>
    </xf>
    <xf numFmtId="49" fontId="0" fillId="0" borderId="26" xfId="0" applyNumberFormat="1" applyFont="1" applyBorder="1" applyAlignment="1" applyProtection="1">
      <alignment horizontal="center"/>
      <protection locked="0"/>
    </xf>
    <xf numFmtId="164" fontId="5" fillId="0" borderId="33" xfId="0" applyNumberFormat="1" applyFont="1" applyBorder="1" applyAlignment="1" applyProtection="1">
      <alignment horizontal="center"/>
      <protection locked="0" hidden="1"/>
    </xf>
    <xf numFmtId="164" fontId="5" fillId="0" borderId="22" xfId="0" applyNumberFormat="1" applyFont="1" applyBorder="1" applyAlignment="1" applyProtection="1">
      <alignment horizontal="center"/>
      <protection locked="0" hidden="1"/>
    </xf>
    <xf numFmtId="164" fontId="5" fillId="0" borderId="14" xfId="0" applyNumberFormat="1" applyFont="1" applyBorder="1" applyAlignment="1" applyProtection="1">
      <alignment horizontal="center"/>
      <protection locked="0" hidden="1"/>
    </xf>
    <xf numFmtId="49" fontId="0" fillId="0" borderId="36" xfId="0" applyNumberFormat="1" applyFont="1" applyBorder="1" applyAlignment="1" applyProtection="1">
      <alignment horizontal="center"/>
      <protection locked="0"/>
    </xf>
    <xf numFmtId="164" fontId="5" fillId="0" borderId="27" xfId="0" applyNumberFormat="1" applyFont="1" applyBorder="1" applyAlignment="1" applyProtection="1">
      <alignment horizontal="center"/>
      <protection locked="0" hidden="1"/>
    </xf>
    <xf numFmtId="49" fontId="0" fillId="0" borderId="14" xfId="0" applyNumberFormat="1" applyFont="1" applyBorder="1" applyAlignment="1" applyProtection="1">
      <alignment horizontal="center"/>
      <protection locked="0"/>
    </xf>
    <xf numFmtId="49" fontId="7" fillId="0" borderId="33" xfId="0" applyNumberFormat="1" applyFont="1" applyBorder="1" applyAlignment="1" applyProtection="1">
      <alignment horizontal="center"/>
      <protection locked="0"/>
    </xf>
    <xf numFmtId="21" fontId="0" fillId="0" borderId="0" xfId="0" applyNumberFormat="1" applyProtection="1">
      <protection locked="0" hidden="1"/>
    </xf>
    <xf numFmtId="0" fontId="21" fillId="2" borderId="19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7" fillId="0" borderId="27" xfId="0" applyFont="1" applyBorder="1" applyAlignment="1">
      <alignment horizontal="center" vertical="center"/>
    </xf>
    <xf numFmtId="0" fontId="20" fillId="2" borderId="27" xfId="0" applyFont="1" applyFill="1" applyBorder="1" applyAlignment="1" applyProtection="1">
      <alignment horizontal="center"/>
    </xf>
    <xf numFmtId="0" fontId="0" fillId="0" borderId="37" xfId="0" applyBorder="1" applyAlignment="1" applyProtection="1">
      <alignment horizontal="center"/>
      <protection locked="0"/>
    </xf>
    <xf numFmtId="0" fontId="0" fillId="0" borderId="63" xfId="0" applyFont="1" applyBorder="1" applyAlignment="1" applyProtection="1">
      <alignment horizontal="center"/>
      <protection locked="0"/>
    </xf>
    <xf numFmtId="0" fontId="20" fillId="2" borderId="26" xfId="0" applyFont="1" applyFill="1" applyBorder="1" applyAlignment="1">
      <alignment horizontal="center"/>
    </xf>
    <xf numFmtId="0" fontId="19" fillId="2" borderId="26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4" fillId="0" borderId="21" xfId="0" applyFont="1" applyBorder="1" applyAlignment="1" applyProtection="1">
      <alignment horizontal="center"/>
      <protection locked="0"/>
    </xf>
    <xf numFmtId="0" fontId="9" fillId="0" borderId="31" xfId="0" applyFont="1" applyBorder="1" applyAlignment="1">
      <alignment horizontal="center"/>
    </xf>
    <xf numFmtId="0" fontId="21" fillId="2" borderId="25" xfId="0" applyFont="1" applyFill="1" applyBorder="1" applyAlignment="1">
      <alignment horizontal="center"/>
    </xf>
    <xf numFmtId="0" fontId="22" fillId="2" borderId="26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9" fillId="0" borderId="12" xfId="0" applyFont="1" applyBorder="1" applyAlignment="1" applyProtection="1">
      <alignment horizontal="center"/>
    </xf>
    <xf numFmtId="0" fontId="21" fillId="2" borderId="26" xfId="0" applyFont="1" applyFill="1" applyBorder="1" applyAlignment="1">
      <alignment horizontal="center"/>
    </xf>
    <xf numFmtId="0" fontId="9" fillId="0" borderId="36" xfId="0" applyFont="1" applyBorder="1" applyAlignment="1">
      <alignment horizontal="center"/>
    </xf>
    <xf numFmtId="20" fontId="0" fillId="0" borderId="19" xfId="0" applyNumberFormat="1" applyBorder="1" applyAlignment="1">
      <alignment horizontal="center"/>
    </xf>
    <xf numFmtId="0" fontId="4" fillId="0" borderId="64" xfId="0" applyFont="1" applyBorder="1" applyAlignment="1" applyProtection="1">
      <alignment horizontal="center"/>
      <protection locked="0"/>
    </xf>
    <xf numFmtId="49" fontId="26" fillId="0" borderId="62" xfId="0" applyNumberFormat="1" applyFont="1" applyBorder="1" applyAlignment="1" applyProtection="1">
      <alignment horizontal="center" textRotation="255"/>
    </xf>
    <xf numFmtId="0" fontId="10" fillId="0" borderId="36" xfId="0" applyFont="1" applyBorder="1" applyAlignment="1" applyProtection="1">
      <alignment horizontal="center" textRotation="255"/>
    </xf>
    <xf numFmtId="49" fontId="24" fillId="0" borderId="27" xfId="0" applyNumberFormat="1" applyFont="1" applyBorder="1" applyAlignment="1" applyProtection="1">
      <alignment horizontal="center"/>
    </xf>
    <xf numFmtId="164" fontId="26" fillId="0" borderId="33" xfId="0" applyNumberFormat="1" applyFont="1" applyBorder="1" applyAlignment="1" applyProtection="1">
      <alignment horizontal="right"/>
      <protection hidden="1"/>
    </xf>
    <xf numFmtId="0" fontId="0" fillId="0" borderId="27" xfId="0" applyFont="1" applyBorder="1" applyAlignment="1" applyProtection="1">
      <alignment horizontal="center" vertical="center"/>
    </xf>
    <xf numFmtId="0" fontId="0" fillId="0" borderId="25" xfId="0" applyFont="1" applyBorder="1" applyAlignment="1" applyProtection="1">
      <alignment horizontal="center"/>
      <protection locked="0"/>
    </xf>
    <xf numFmtId="0" fontId="0" fillId="0" borderId="66" xfId="0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20" fillId="2" borderId="20" xfId="0" applyFont="1" applyFill="1" applyBorder="1" applyAlignment="1">
      <alignment horizontal="center"/>
    </xf>
    <xf numFmtId="0" fontId="19" fillId="2" borderId="21" xfId="0" applyFont="1" applyFill="1" applyBorder="1" applyAlignment="1">
      <alignment horizontal="center"/>
    </xf>
    <xf numFmtId="0" fontId="20" fillId="2" borderId="22" xfId="0" applyFont="1" applyFill="1" applyBorder="1" applyAlignment="1">
      <alignment horizontal="center"/>
    </xf>
    <xf numFmtId="0" fontId="20" fillId="2" borderId="25" xfId="0" applyFont="1" applyFill="1" applyBorder="1" applyAlignment="1">
      <alignment horizontal="center"/>
    </xf>
    <xf numFmtId="0" fontId="0" fillId="0" borderId="33" xfId="0" applyBorder="1"/>
    <xf numFmtId="0" fontId="0" fillId="0" borderId="25" xfId="0" applyBorder="1" applyAlignment="1">
      <alignment horizontal="center"/>
    </xf>
    <xf numFmtId="0" fontId="0" fillId="5" borderId="32" xfId="0" applyFill="1" applyBorder="1"/>
    <xf numFmtId="0" fontId="0" fillId="0" borderId="21" xfId="0" applyBorder="1" applyAlignment="1" applyProtection="1">
      <alignment horizontal="center"/>
      <protection locked="0"/>
    </xf>
    <xf numFmtId="0" fontId="22" fillId="2" borderId="21" xfId="0" applyFont="1" applyFill="1" applyBorder="1" applyAlignment="1">
      <alignment horizontal="center"/>
    </xf>
    <xf numFmtId="0" fontId="0" fillId="0" borderId="14" xfId="0" applyBorder="1" applyAlignment="1" applyProtection="1">
      <alignment horizontal="center"/>
    </xf>
    <xf numFmtId="0" fontId="21" fillId="2" borderId="27" xfId="0" applyFont="1" applyFill="1" applyBorder="1" applyAlignment="1">
      <alignment horizontal="center"/>
    </xf>
    <xf numFmtId="0" fontId="0" fillId="5" borderId="26" xfId="0" applyFill="1" applyBorder="1"/>
    <xf numFmtId="0" fontId="0" fillId="0" borderId="15" xfId="0" applyFont="1" applyBorder="1" applyAlignment="1" applyProtection="1">
      <alignment horizontal="center"/>
      <protection locked="0"/>
    </xf>
    <xf numFmtId="0" fontId="9" fillId="0" borderId="17" xfId="0" applyFont="1" applyBorder="1" applyAlignment="1">
      <alignment horizontal="center"/>
    </xf>
    <xf numFmtId="0" fontId="0" fillId="5" borderId="17" xfId="0" applyFill="1" applyBorder="1"/>
    <xf numFmtId="0" fontId="9" fillId="0" borderId="33" xfId="0" applyFont="1" applyBorder="1" applyAlignment="1">
      <alignment horizontal="center"/>
    </xf>
    <xf numFmtId="0" fontId="0" fillId="4" borderId="21" xfId="0" applyFill="1" applyBorder="1"/>
    <xf numFmtId="0" fontId="17" fillId="0" borderId="21" xfId="0" applyFont="1" applyBorder="1" applyAlignment="1">
      <alignment horizontal="center"/>
    </xf>
    <xf numFmtId="0" fontId="17" fillId="0" borderId="21" xfId="0" applyFont="1" applyBorder="1" applyAlignment="1">
      <alignment horizontal="right"/>
    </xf>
    <xf numFmtId="0" fontId="9" fillId="0" borderId="19" xfId="0" applyFont="1" applyFill="1" applyBorder="1" applyAlignment="1">
      <alignment horizontal="center"/>
    </xf>
    <xf numFmtId="0" fontId="9" fillId="4" borderId="22" xfId="0" applyFont="1" applyFill="1" applyBorder="1" applyAlignment="1">
      <alignment horizontal="center"/>
    </xf>
    <xf numFmtId="20" fontId="13" fillId="0" borderId="19" xfId="0" applyNumberFormat="1" applyFont="1" applyBorder="1" applyAlignment="1">
      <alignment horizontal="center"/>
    </xf>
    <xf numFmtId="166" fontId="6" fillId="0" borderId="19" xfId="0" applyNumberFormat="1" applyFont="1" applyBorder="1" applyAlignment="1" applyProtection="1">
      <alignment horizontal="center" vertical="center"/>
    </xf>
    <xf numFmtId="166" fontId="6" fillId="0" borderId="19" xfId="0" applyNumberFormat="1" applyFont="1" applyBorder="1" applyAlignment="1">
      <alignment horizontal="center" vertical="center"/>
    </xf>
    <xf numFmtId="166" fontId="6" fillId="0" borderId="19" xfId="0" applyNumberFormat="1" applyFont="1" applyBorder="1" applyAlignment="1">
      <alignment vertical="center"/>
    </xf>
    <xf numFmtId="0" fontId="0" fillId="0" borderId="21" xfId="0" applyFont="1" applyBorder="1" applyProtection="1">
      <protection locked="0"/>
    </xf>
    <xf numFmtId="0" fontId="5" fillId="0" borderId="31" xfId="0" applyFont="1" applyBorder="1" applyProtection="1"/>
    <xf numFmtId="0" fontId="5" fillId="0" borderId="32" xfId="0" applyFont="1" applyBorder="1" applyProtection="1"/>
    <xf numFmtId="49" fontId="26" fillId="0" borderId="31" xfId="0" applyNumberFormat="1" applyFont="1" applyBorder="1" applyAlignment="1" applyProtection="1">
      <alignment horizontal="center" textRotation="255"/>
    </xf>
    <xf numFmtId="0" fontId="10" fillId="0" borderId="31" xfId="0" applyFont="1" applyBorder="1" applyAlignment="1" applyProtection="1">
      <alignment horizontal="center" textRotation="255"/>
    </xf>
    <xf numFmtId="0" fontId="5" fillId="0" borderId="18" xfId="0" applyFont="1" applyBorder="1" applyProtection="1"/>
    <xf numFmtId="0" fontId="5" fillId="0" borderId="40" xfId="0" applyFont="1" applyBorder="1"/>
    <xf numFmtId="0" fontId="0" fillId="0" borderId="65" xfId="0" applyFont="1" applyBorder="1" applyAlignment="1" applyProtection="1">
      <alignment horizontal="center"/>
      <protection locked="0"/>
    </xf>
    <xf numFmtId="0" fontId="0" fillId="0" borderId="67" xfId="0" applyBorder="1"/>
    <xf numFmtId="0" fontId="5" fillId="0" borderId="22" xfId="0" applyFont="1" applyBorder="1" applyProtection="1">
      <protection locked="0"/>
    </xf>
    <xf numFmtId="0" fontId="5" fillId="0" borderId="66" xfId="0" applyFont="1" applyBorder="1"/>
    <xf numFmtId="0" fontId="0" fillId="0" borderId="26" xfId="0" applyBorder="1"/>
    <xf numFmtId="0" fontId="0" fillId="0" borderId="64" xfId="0" applyBorder="1"/>
    <xf numFmtId="0" fontId="5" fillId="0" borderId="26" xfId="0" applyFont="1" applyBorder="1"/>
    <xf numFmtId="0" fontId="0" fillId="0" borderId="33" xfId="0" applyFont="1" applyBorder="1" applyAlignment="1" applyProtection="1">
      <alignment horizontal="center"/>
      <protection locked="0"/>
    </xf>
    <xf numFmtId="166" fontId="48" fillId="0" borderId="0" xfId="0" applyNumberFormat="1" applyFont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0" fillId="11" borderId="27" xfId="0" applyFont="1" applyFill="1" applyBorder="1" applyAlignment="1" applyProtection="1">
      <alignment horizontal="center"/>
    </xf>
    <xf numFmtId="0" fontId="0" fillId="11" borderId="14" xfId="0" applyFont="1" applyFill="1" applyBorder="1" applyAlignment="1" applyProtection="1">
      <alignment horizontal="center"/>
    </xf>
    <xf numFmtId="0" fontId="0" fillId="0" borderId="14" xfId="0" applyFont="1" applyBorder="1" applyAlignment="1" applyProtection="1">
      <alignment horizontal="center"/>
      <protection locked="0"/>
    </xf>
    <xf numFmtId="0" fontId="0" fillId="11" borderId="27" xfId="0" applyFont="1" applyFill="1" applyBorder="1" applyAlignment="1" applyProtection="1">
      <alignment horizontal="center"/>
    </xf>
    <xf numFmtId="0" fontId="0" fillId="11" borderId="14" xfId="0" applyFont="1" applyFill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9" fillId="0" borderId="12" xfId="0" applyFont="1" applyBorder="1" applyAlignment="1">
      <alignment horizontal="center"/>
    </xf>
    <xf numFmtId="0" fontId="20" fillId="2" borderId="21" xfId="0" applyFont="1" applyFill="1" applyBorder="1" applyAlignment="1">
      <alignment horizontal="center"/>
    </xf>
    <xf numFmtId="0" fontId="9" fillId="7" borderId="16" xfId="0" applyFont="1" applyFill="1" applyBorder="1" applyAlignment="1">
      <alignment horizontal="center"/>
    </xf>
    <xf numFmtId="0" fontId="0" fillId="7" borderId="16" xfId="0" applyFill="1" applyBorder="1" applyAlignment="1" applyProtection="1">
      <alignment horizontal="center"/>
    </xf>
    <xf numFmtId="0" fontId="0" fillId="7" borderId="16" xfId="0" applyFont="1" applyFill="1" applyBorder="1" applyAlignment="1" applyProtection="1">
      <alignment horizontal="center"/>
      <protection locked="0"/>
    </xf>
    <xf numFmtId="0" fontId="20" fillId="8" borderId="16" xfId="0" applyFont="1" applyFill="1" applyBorder="1" applyAlignment="1">
      <alignment horizontal="center"/>
    </xf>
    <xf numFmtId="0" fontId="19" fillId="8" borderId="16" xfId="0" applyFont="1" applyFill="1" applyBorder="1" applyAlignment="1">
      <alignment horizontal="center"/>
    </xf>
    <xf numFmtId="0" fontId="0" fillId="7" borderId="26" xfId="0" applyFont="1" applyFill="1" applyBorder="1" applyAlignment="1" applyProtection="1">
      <alignment horizontal="center"/>
      <protection locked="0"/>
    </xf>
    <xf numFmtId="0" fontId="21" fillId="8" borderId="26" xfId="0" applyFont="1" applyFill="1" applyBorder="1" applyAlignment="1">
      <alignment horizontal="center"/>
    </xf>
    <xf numFmtId="0" fontId="22" fillId="8" borderId="26" xfId="0" applyFont="1" applyFill="1" applyBorder="1" applyAlignment="1">
      <alignment horizontal="center"/>
    </xf>
    <xf numFmtId="0" fontId="0" fillId="5" borderId="21" xfId="0" applyFill="1" applyBorder="1"/>
    <xf numFmtId="0" fontId="0" fillId="5" borderId="0" xfId="0" applyFill="1" applyBorder="1" applyProtection="1"/>
    <xf numFmtId="0" fontId="0" fillId="5" borderId="22" xfId="0" applyFill="1" applyBorder="1"/>
    <xf numFmtId="0" fontId="9" fillId="7" borderId="14" xfId="0" applyFont="1" applyFill="1" applyBorder="1" applyAlignment="1">
      <alignment horizontal="center"/>
    </xf>
    <xf numFmtId="0" fontId="0" fillId="7" borderId="26" xfId="0" applyFill="1" applyBorder="1" applyAlignment="1" applyProtection="1">
      <alignment horizontal="center"/>
    </xf>
    <xf numFmtId="0" fontId="0" fillId="0" borderId="31" xfId="0" applyBorder="1" applyAlignment="1">
      <alignment horizontal="center"/>
    </xf>
    <xf numFmtId="0" fontId="0" fillId="7" borderId="17" xfId="0" applyFill="1" applyBorder="1"/>
    <xf numFmtId="0" fontId="0" fillId="9" borderId="19" xfId="0" applyFill="1" applyBorder="1"/>
    <xf numFmtId="0" fontId="0" fillId="7" borderId="19" xfId="0" applyFill="1" applyBorder="1"/>
    <xf numFmtId="20" fontId="0" fillId="4" borderId="20" xfId="0" applyNumberForma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0" fillId="0" borderId="68" xfId="0" applyBorder="1"/>
    <xf numFmtId="0" fontId="0" fillId="0" borderId="19" xfId="0" applyFont="1" applyBorder="1"/>
    <xf numFmtId="0" fontId="0" fillId="0" borderId="69" xfId="0" applyBorder="1"/>
    <xf numFmtId="0" fontId="0" fillId="0" borderId="27" xfId="0" applyBorder="1" applyAlignment="1" applyProtection="1">
      <alignment horizontal="center"/>
    </xf>
    <xf numFmtId="1" fontId="17" fillId="0" borderId="27" xfId="0" applyNumberFormat="1" applyFont="1" applyBorder="1" applyAlignment="1" applyProtection="1">
      <alignment horizontal="center"/>
      <protection locked="0" hidden="1"/>
    </xf>
    <xf numFmtId="0" fontId="0" fillId="0" borderId="33" xfId="0" applyBorder="1" applyAlignment="1" applyProtection="1">
      <alignment horizontal="center"/>
    </xf>
    <xf numFmtId="0" fontId="0" fillId="5" borderId="14" xfId="0" applyFill="1" applyBorder="1"/>
    <xf numFmtId="0" fontId="0" fillId="5" borderId="26" xfId="0" applyFill="1" applyBorder="1" applyProtection="1"/>
    <xf numFmtId="49" fontId="24" fillId="0" borderId="27" xfId="0" applyNumberFormat="1" applyFont="1" applyBorder="1" applyAlignment="1" applyProtection="1">
      <alignment horizontal="center"/>
      <protection locked="0"/>
    </xf>
    <xf numFmtId="165" fontId="5" fillId="0" borderId="27" xfId="0" applyNumberFormat="1" applyFont="1" applyBorder="1" applyAlignment="1" applyProtection="1">
      <alignment horizontal="center"/>
      <protection locked="0" hidden="1"/>
    </xf>
    <xf numFmtId="164" fontId="26" fillId="0" borderId="33" xfId="0" applyNumberFormat="1" applyFont="1" applyBorder="1" applyAlignment="1" applyProtection="1">
      <alignment horizontal="right"/>
      <protection locked="0" hidden="1"/>
    </xf>
    <xf numFmtId="165" fontId="5" fillId="0" borderId="22" xfId="0" applyNumberFormat="1" applyFont="1" applyBorder="1" applyAlignment="1" applyProtection="1">
      <alignment horizontal="center"/>
      <protection locked="0" hidden="1"/>
    </xf>
    <xf numFmtId="0" fontId="0" fillId="0" borderId="27" xfId="0" applyFont="1" applyBorder="1" applyAlignment="1" applyProtection="1">
      <alignment horizontal="center"/>
    </xf>
    <xf numFmtId="0" fontId="0" fillId="0" borderId="31" xfId="0" applyFont="1" applyBorder="1" applyAlignment="1" applyProtection="1">
      <alignment horizontal="center"/>
      <protection locked="0"/>
    </xf>
    <xf numFmtId="0" fontId="9" fillId="0" borderId="25" xfId="0" applyFont="1" applyBorder="1" applyAlignment="1">
      <alignment horizontal="center"/>
    </xf>
    <xf numFmtId="0" fontId="9" fillId="0" borderId="27" xfId="0" applyFont="1" applyBorder="1" applyAlignment="1">
      <alignment horizontal="center"/>
    </xf>
    <xf numFmtId="0" fontId="0" fillId="7" borderId="19" xfId="0" applyFill="1" applyBorder="1" applyProtection="1">
      <protection locked="0"/>
    </xf>
    <xf numFmtId="0" fontId="9" fillId="0" borderId="41" xfId="0" applyFont="1" applyBorder="1" applyAlignment="1">
      <alignment horizontal="center"/>
    </xf>
    <xf numFmtId="0" fontId="5" fillId="2" borderId="21" xfId="0" applyFont="1" applyFill="1" applyBorder="1" applyAlignment="1">
      <alignment horizontal="right"/>
    </xf>
    <xf numFmtId="0" fontId="5" fillId="2" borderId="21" xfId="0" applyFont="1" applyFill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6" fillId="2" borderId="12" xfId="0" applyFont="1" applyFill="1" applyBorder="1" applyAlignment="1">
      <alignment horizontal="center"/>
    </xf>
    <xf numFmtId="0" fontId="5" fillId="0" borderId="23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</xf>
    <xf numFmtId="0" fontId="16" fillId="2" borderId="4" xfId="0" applyFont="1" applyFill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0" fillId="0" borderId="24" xfId="0" applyBorder="1" applyAlignment="1" applyProtection="1">
      <alignment horizontal="center"/>
    </xf>
    <xf numFmtId="0" fontId="5" fillId="7" borderId="25" xfId="0" applyFont="1" applyFill="1" applyBorder="1" applyAlignment="1" applyProtection="1">
      <alignment horizontal="center"/>
      <protection locked="0"/>
    </xf>
    <xf numFmtId="0" fontId="0" fillId="7" borderId="26" xfId="0" applyFont="1" applyFill="1" applyBorder="1" applyAlignment="1" applyProtection="1">
      <alignment horizontal="center"/>
    </xf>
    <xf numFmtId="0" fontId="16" fillId="8" borderId="26" xfId="0" applyFont="1" applyFill="1" applyBorder="1" applyAlignment="1">
      <alignment horizontal="center"/>
    </xf>
    <xf numFmtId="0" fontId="5" fillId="7" borderId="27" xfId="0" applyFont="1" applyFill="1" applyBorder="1" applyAlignment="1" applyProtection="1">
      <alignment horizontal="center"/>
      <protection locked="0"/>
    </xf>
    <xf numFmtId="0" fontId="0" fillId="0" borderId="1" xfId="0" applyNumberFormat="1" applyFont="1" applyBorder="1" applyAlignment="1" applyProtection="1">
      <alignment horizontal="center"/>
    </xf>
    <xf numFmtId="0" fontId="5" fillId="0" borderId="23" xfId="0" applyFont="1" applyBorder="1"/>
    <xf numFmtId="0" fontId="21" fillId="2" borderId="4" xfId="0" applyFont="1" applyFill="1" applyBorder="1" applyAlignment="1">
      <alignment horizontal="center"/>
    </xf>
    <xf numFmtId="0" fontId="22" fillId="2" borderId="4" xfId="0" applyFont="1" applyFill="1" applyBorder="1" applyAlignment="1">
      <alignment horizontal="center"/>
    </xf>
    <xf numFmtId="0" fontId="0" fillId="0" borderId="23" xfId="0" applyBorder="1"/>
    <xf numFmtId="0" fontId="5" fillId="7" borderId="25" xfId="0" applyFont="1" applyFill="1" applyBorder="1"/>
    <xf numFmtId="0" fontId="0" fillId="7" borderId="27" xfId="0" applyFill="1" applyBorder="1"/>
    <xf numFmtId="0" fontId="0" fillId="0" borderId="7" xfId="0" applyBorder="1" applyProtection="1"/>
    <xf numFmtId="0" fontId="0" fillId="0" borderId="27" xfId="0" applyBorder="1" applyProtection="1"/>
    <xf numFmtId="20" fontId="0" fillId="0" borderId="7" xfId="0" applyNumberFormat="1" applyBorder="1" applyAlignment="1" applyProtection="1">
      <alignment horizontal="center"/>
    </xf>
    <xf numFmtId="0" fontId="5" fillId="7" borderId="25" xfId="0" applyFont="1" applyFill="1" applyBorder="1" applyProtection="1"/>
    <xf numFmtId="0" fontId="21" fillId="8" borderId="26" xfId="0" applyFont="1" applyFill="1" applyBorder="1" applyAlignment="1" applyProtection="1">
      <alignment horizontal="center"/>
    </xf>
    <xf numFmtId="0" fontId="22" fillId="8" borderId="26" xfId="0" applyFont="1" applyFill="1" applyBorder="1" applyAlignment="1" applyProtection="1">
      <alignment horizontal="center"/>
    </xf>
    <xf numFmtId="0" fontId="0" fillId="7" borderId="27" xfId="0" applyFill="1" applyBorder="1" applyProtection="1"/>
    <xf numFmtId="0" fontId="0" fillId="4" borderId="8" xfId="0" applyFill="1" applyBorder="1" applyProtection="1"/>
    <xf numFmtId="0" fontId="0" fillId="4" borderId="0" xfId="0" applyFill="1" applyProtection="1"/>
    <xf numFmtId="0" fontId="23" fillId="2" borderId="12" xfId="0" applyFont="1" applyFill="1" applyBorder="1" applyAlignment="1">
      <alignment horizontal="center"/>
    </xf>
    <xf numFmtId="0" fontId="4" fillId="0" borderId="5" xfId="0" applyFont="1" applyBorder="1" applyAlignment="1" applyProtection="1">
      <alignment horizontal="center"/>
      <protection locked="0"/>
    </xf>
    <xf numFmtId="0" fontId="23" fillId="2" borderId="4" xfId="0" applyFont="1" applyFill="1" applyBorder="1" applyAlignment="1">
      <alignment horizontal="center"/>
    </xf>
    <xf numFmtId="0" fontId="9" fillId="0" borderId="23" xfId="0" applyFont="1" applyBorder="1" applyAlignment="1" applyProtection="1">
      <alignment horizontal="center"/>
    </xf>
    <xf numFmtId="0" fontId="7" fillId="7" borderId="26" xfId="0" applyFont="1" applyFill="1" applyBorder="1" applyAlignment="1" applyProtection="1">
      <alignment horizontal="center"/>
    </xf>
    <xf numFmtId="0" fontId="23" fillId="8" borderId="26" xfId="0" applyFont="1" applyFill="1" applyBorder="1" applyAlignment="1">
      <alignment horizontal="center"/>
    </xf>
    <xf numFmtId="0" fontId="9" fillId="7" borderId="27" xfId="0" applyFont="1" applyFill="1" applyBorder="1" applyAlignment="1" applyProtection="1">
      <alignment horizontal="center"/>
    </xf>
    <xf numFmtId="0" fontId="21" fillId="2" borderId="0" xfId="0" applyFont="1" applyFill="1" applyBorder="1" applyAlignment="1">
      <alignment horizontal="center"/>
    </xf>
    <xf numFmtId="0" fontId="17" fillId="0" borderId="8" xfId="0" applyFont="1" applyBorder="1" applyAlignment="1">
      <alignment horizontal="center"/>
    </xf>
    <xf numFmtId="0" fontId="17" fillId="0" borderId="7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15" fillId="2" borderId="4" xfId="0" applyFont="1" applyFill="1" applyBorder="1" applyAlignment="1">
      <alignment horizontal="center"/>
    </xf>
    <xf numFmtId="0" fontId="15" fillId="2" borderId="4" xfId="0" applyFont="1" applyFill="1" applyBorder="1" applyAlignment="1">
      <alignment horizontal="right"/>
    </xf>
    <xf numFmtId="0" fontId="17" fillId="0" borderId="5" xfId="0" applyFont="1" applyBorder="1" applyAlignment="1">
      <alignment horizontal="center"/>
    </xf>
    <xf numFmtId="0" fontId="0" fillId="0" borderId="1" xfId="0" applyFont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0" borderId="1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5" fillId="0" borderId="14" xfId="0" applyFont="1" applyBorder="1" applyAlignment="1">
      <alignment horizontal="center"/>
    </xf>
    <xf numFmtId="0" fontId="0" fillId="0" borderId="27" xfId="0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164" fontId="17" fillId="0" borderId="1" xfId="0" applyNumberFormat="1" applyFont="1" applyBorder="1" applyAlignment="1" applyProtection="1">
      <alignment horizontal="center"/>
      <protection locked="0" hidden="1"/>
    </xf>
    <xf numFmtId="164" fontId="17" fillId="0" borderId="1" xfId="0" applyNumberFormat="1" applyFont="1" applyBorder="1" applyAlignment="1" applyProtection="1">
      <alignment horizontal="right"/>
      <protection locked="0" hidden="1"/>
    </xf>
    <xf numFmtId="0" fontId="0" fillId="0" borderId="27" xfId="0" applyBorder="1"/>
    <xf numFmtId="0" fontId="20" fillId="2" borderId="26" xfId="0" applyFont="1" applyFill="1" applyBorder="1" applyAlignment="1">
      <alignment horizontal="center"/>
    </xf>
    <xf numFmtId="0" fontId="19" fillId="2" borderId="26" xfId="0" applyFont="1" applyFill="1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0" fillId="0" borderId="33" xfId="0" applyFont="1" applyBorder="1" applyAlignment="1" applyProtection="1">
      <alignment horizontal="center"/>
      <protection locked="0"/>
    </xf>
    <xf numFmtId="0" fontId="0" fillId="11" borderId="27" xfId="0" applyFont="1" applyFill="1" applyBorder="1" applyAlignment="1" applyProtection="1">
      <alignment horizontal="center"/>
    </xf>
    <xf numFmtId="0" fontId="0" fillId="7" borderId="26" xfId="0" applyFont="1" applyFill="1" applyBorder="1" applyAlignment="1" applyProtection="1">
      <alignment horizontal="center"/>
      <protection locked="0"/>
    </xf>
    <xf numFmtId="0" fontId="0" fillId="0" borderId="31" xfId="0" applyFont="1" applyBorder="1" applyAlignment="1" applyProtection="1">
      <alignment horizontal="center"/>
      <protection locked="0"/>
    </xf>
    <xf numFmtId="0" fontId="0" fillId="0" borderId="23" xfId="0" applyFont="1" applyBorder="1" applyAlignment="1" applyProtection="1">
      <alignment horizontal="center"/>
    </xf>
    <xf numFmtId="0" fontId="5" fillId="0" borderId="24" xfId="0" applyFont="1" applyBorder="1" applyAlignment="1">
      <alignment horizontal="center"/>
    </xf>
    <xf numFmtId="0" fontId="0" fillId="7" borderId="26" xfId="0" applyFont="1" applyFill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  <protection locked="0"/>
    </xf>
    <xf numFmtId="0" fontId="0" fillId="0" borderId="24" xfId="0" applyFont="1" applyBorder="1" applyAlignment="1" applyProtection="1">
      <alignment horizontal="center"/>
    </xf>
    <xf numFmtId="0" fontId="15" fillId="2" borderId="12" xfId="0" applyFont="1" applyFill="1" applyBorder="1" applyAlignment="1">
      <alignment horizontal="right"/>
    </xf>
    <xf numFmtId="0" fontId="15" fillId="2" borderId="12" xfId="0" applyFont="1" applyFill="1" applyBorder="1" applyAlignment="1">
      <alignment horizontal="center"/>
    </xf>
    <xf numFmtId="0" fontId="5" fillId="7" borderId="25" xfId="0" applyFont="1" applyFill="1" applyBorder="1" applyAlignment="1">
      <alignment horizontal="center"/>
    </xf>
    <xf numFmtId="0" fontId="15" fillId="8" borderId="26" xfId="0" applyFont="1" applyFill="1" applyBorder="1" applyAlignment="1">
      <alignment horizontal="right"/>
    </xf>
    <xf numFmtId="0" fontId="15" fillId="8" borderId="26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9" fillId="5" borderId="25" xfId="0" applyFont="1" applyFill="1" applyBorder="1" applyAlignment="1">
      <alignment horizontal="center"/>
    </xf>
    <xf numFmtId="0" fontId="7" fillId="5" borderId="26" xfId="0" applyFont="1" applyFill="1" applyBorder="1" applyAlignment="1" applyProtection="1">
      <alignment horizontal="center"/>
    </xf>
    <xf numFmtId="0" fontId="0" fillId="5" borderId="26" xfId="0" applyFont="1" applyFill="1" applyBorder="1" applyAlignment="1" applyProtection="1">
      <alignment horizontal="center"/>
      <protection locked="0"/>
    </xf>
    <xf numFmtId="0" fontId="0" fillId="5" borderId="26" xfId="0" applyFont="1" applyFill="1" applyBorder="1" applyAlignment="1">
      <alignment horizontal="center"/>
    </xf>
    <xf numFmtId="0" fontId="9" fillId="5" borderId="27" xfId="0" applyFont="1" applyFill="1" applyBorder="1" applyAlignment="1">
      <alignment horizontal="center"/>
    </xf>
    <xf numFmtId="0" fontId="9" fillId="0" borderId="10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0" fillId="0" borderId="32" xfId="0" applyFont="1" applyBorder="1" applyAlignment="1" applyProtection="1">
      <alignment horizontal="center"/>
      <protection locked="0"/>
    </xf>
    <xf numFmtId="0" fontId="9" fillId="7" borderId="25" xfId="0" applyFont="1" applyFill="1" applyBorder="1" applyAlignment="1" applyProtection="1">
      <alignment horizontal="center"/>
    </xf>
    <xf numFmtId="0" fontId="9" fillId="7" borderId="16" xfId="0" applyFont="1" applyFill="1" applyBorder="1" applyAlignment="1" applyProtection="1">
      <alignment horizontal="center"/>
    </xf>
    <xf numFmtId="0" fontId="7" fillId="7" borderId="16" xfId="0" applyFont="1" applyFill="1" applyBorder="1" applyAlignment="1" applyProtection="1">
      <alignment horizontal="center"/>
    </xf>
    <xf numFmtId="0" fontId="21" fillId="8" borderId="16" xfId="0" applyFont="1" applyFill="1" applyBorder="1" applyAlignment="1" applyProtection="1">
      <alignment horizontal="center"/>
    </xf>
    <xf numFmtId="0" fontId="22" fillId="8" borderId="16" xfId="0" applyFont="1" applyFill="1" applyBorder="1" applyAlignment="1" applyProtection="1">
      <alignment horizontal="center"/>
    </xf>
    <xf numFmtId="0" fontId="5" fillId="0" borderId="70" xfId="0" applyFont="1" applyBorder="1" applyAlignment="1" applyProtection="1">
      <alignment horizontal="center"/>
    </xf>
    <xf numFmtId="0" fontId="0" fillId="0" borderId="44" xfId="0" applyFont="1" applyBorder="1" applyAlignment="1" applyProtection="1">
      <alignment horizontal="center"/>
    </xf>
    <xf numFmtId="0" fontId="0" fillId="0" borderId="45" xfId="0" applyBorder="1" applyAlignment="1" applyProtection="1">
      <alignment horizontal="center"/>
      <protection locked="0"/>
    </xf>
    <xf numFmtId="0" fontId="0" fillId="0" borderId="45" xfId="0" applyBorder="1" applyAlignment="1" applyProtection="1">
      <alignment horizontal="center"/>
    </xf>
    <xf numFmtId="0" fontId="0" fillId="0" borderId="45" xfId="0" applyFont="1" applyBorder="1" applyAlignment="1" applyProtection="1">
      <alignment horizontal="center"/>
    </xf>
    <xf numFmtId="0" fontId="0" fillId="0" borderId="46" xfId="0" applyBorder="1" applyProtection="1"/>
    <xf numFmtId="0" fontId="9" fillId="0" borderId="71" xfId="0" applyFont="1" applyBorder="1" applyAlignment="1" applyProtection="1">
      <alignment horizontal="center"/>
    </xf>
    <xf numFmtId="0" fontId="7" fillId="0" borderId="71" xfId="0" applyFont="1" applyBorder="1" applyAlignment="1" applyProtection="1">
      <alignment horizontal="center"/>
    </xf>
    <xf numFmtId="0" fontId="21" fillId="2" borderId="37" xfId="0" applyFont="1" applyFill="1" applyBorder="1" applyAlignment="1" applyProtection="1">
      <alignment horizontal="center"/>
    </xf>
    <xf numFmtId="0" fontId="22" fillId="2" borderId="37" xfId="0" applyFont="1" applyFill="1" applyBorder="1" applyAlignment="1" applyProtection="1">
      <alignment horizontal="center"/>
    </xf>
    <xf numFmtId="20" fontId="6" fillId="0" borderId="18" xfId="0" applyNumberFormat="1" applyFont="1" applyBorder="1" applyAlignment="1" applyProtection="1">
      <alignment horizontal="center"/>
      <protection locked="0"/>
    </xf>
    <xf numFmtId="0" fontId="7" fillId="0" borderId="72" xfId="0" applyFont="1" applyBorder="1" applyAlignment="1" applyProtection="1">
      <alignment horizontal="center"/>
    </xf>
    <xf numFmtId="0" fontId="7" fillId="0" borderId="73" xfId="0" applyFont="1" applyBorder="1" applyAlignment="1" applyProtection="1">
      <alignment horizontal="center"/>
    </xf>
    <xf numFmtId="20" fontId="6" fillId="0" borderId="37" xfId="0" applyNumberFormat="1" applyFont="1" applyBorder="1" applyAlignment="1" applyProtection="1">
      <alignment horizontal="center"/>
      <protection locked="0"/>
    </xf>
    <xf numFmtId="0" fontId="7" fillId="0" borderId="42" xfId="0" applyFont="1" applyBorder="1" applyAlignment="1" applyProtection="1">
      <alignment horizontal="center"/>
    </xf>
    <xf numFmtId="0" fontId="7" fillId="0" borderId="41" xfId="0" applyFont="1" applyBorder="1" applyAlignment="1" applyProtection="1">
      <alignment horizontal="center"/>
    </xf>
    <xf numFmtId="0" fontId="7" fillId="0" borderId="35" xfId="0" applyFont="1" applyBorder="1" applyAlignment="1" applyProtection="1">
      <alignment horizontal="center"/>
    </xf>
    <xf numFmtId="0" fontId="5" fillId="0" borderId="74" xfId="0" applyFont="1" applyBorder="1" applyAlignment="1" applyProtection="1">
      <alignment horizontal="center"/>
    </xf>
    <xf numFmtId="0" fontId="5" fillId="0" borderId="75" xfId="0" applyFont="1" applyBorder="1" applyAlignment="1" applyProtection="1">
      <alignment horizontal="center"/>
    </xf>
    <xf numFmtId="0" fontId="5" fillId="0" borderId="76" xfId="0" applyFont="1" applyBorder="1" applyAlignment="1" applyProtection="1">
      <alignment horizontal="center"/>
    </xf>
    <xf numFmtId="49" fontId="7" fillId="0" borderId="1" xfId="0" applyNumberFormat="1" applyFont="1" applyBorder="1" applyAlignment="1" applyProtection="1">
      <alignment horizontal="center"/>
      <protection locked="0"/>
    </xf>
    <xf numFmtId="0" fontId="5" fillId="0" borderId="14" xfId="0" applyFont="1" applyBorder="1" applyAlignment="1">
      <alignment horizontal="center"/>
    </xf>
    <xf numFmtId="0" fontId="0" fillId="0" borderId="27" xfId="0" applyFont="1" applyBorder="1" applyAlignment="1" applyProtection="1">
      <alignment horizontal="center"/>
      <protection locked="0"/>
    </xf>
    <xf numFmtId="0" fontId="0" fillId="0" borderId="14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 vertical="center"/>
    </xf>
    <xf numFmtId="49" fontId="24" fillId="0" borderId="1" xfId="0" applyNumberFormat="1" applyFont="1" applyBorder="1" applyAlignment="1" applyProtection="1">
      <alignment horizontal="center"/>
      <protection locked="0"/>
    </xf>
    <xf numFmtId="164" fontId="5" fillId="0" borderId="1" xfId="0" applyNumberFormat="1" applyFont="1" applyBorder="1" applyAlignment="1" applyProtection="1">
      <alignment horizontal="right"/>
      <protection locked="0" hidden="1"/>
    </xf>
    <xf numFmtId="165" fontId="5" fillId="0" borderId="1" xfId="0" applyNumberFormat="1" applyFont="1" applyBorder="1" applyAlignment="1" applyProtection="1">
      <alignment horizontal="center"/>
      <protection locked="0" hidden="1"/>
    </xf>
    <xf numFmtId="0" fontId="0" fillId="0" borderId="27" xfId="0" applyBorder="1"/>
    <xf numFmtId="0" fontId="20" fillId="2" borderId="26" xfId="0" applyFont="1" applyFill="1" applyBorder="1" applyAlignment="1">
      <alignment horizontal="center"/>
    </xf>
    <xf numFmtId="0" fontId="19" fillId="2" borderId="26" xfId="0" applyFont="1" applyFill="1" applyBorder="1" applyAlignment="1">
      <alignment horizontal="center"/>
    </xf>
    <xf numFmtId="0" fontId="20" fillId="2" borderId="27" xfId="0" applyFont="1" applyFill="1" applyBorder="1" applyAlignment="1">
      <alignment horizontal="center"/>
    </xf>
    <xf numFmtId="0" fontId="0" fillId="11" borderId="27" xfId="0" applyFont="1" applyFill="1" applyBorder="1" applyAlignment="1" applyProtection="1">
      <alignment horizontal="center"/>
    </xf>
    <xf numFmtId="0" fontId="14" fillId="0" borderId="7" xfId="0" applyFont="1" applyBorder="1" applyAlignment="1">
      <alignment horizontal="left"/>
    </xf>
    <xf numFmtId="0" fontId="0" fillId="11" borderId="1" xfId="0" applyFill="1" applyBorder="1" applyAlignment="1">
      <alignment horizontal="center"/>
    </xf>
    <xf numFmtId="20" fontId="0" fillId="0" borderId="0" xfId="0" applyNumberFormat="1" applyAlignment="1">
      <alignment horizontal="center"/>
    </xf>
    <xf numFmtId="0" fontId="0" fillId="11" borderId="9" xfId="0" applyFill="1" applyBorder="1" applyAlignment="1" applyProtection="1">
      <alignment horizontal="center"/>
    </xf>
    <xf numFmtId="0" fontId="0" fillId="0" borderId="45" xfId="0" applyBorder="1" applyAlignment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27" xfId="0" applyFont="1" applyBorder="1" applyAlignment="1" applyProtection="1">
      <alignment horizontal="center"/>
    </xf>
    <xf numFmtId="20" fontId="0" fillId="0" borderId="0" xfId="0" applyNumberFormat="1" applyAlignment="1">
      <alignment horizontal="center"/>
    </xf>
    <xf numFmtId="0" fontId="21" fillId="2" borderId="9" xfId="0" applyFont="1" applyFill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0" fillId="11" borderId="6" xfId="0" applyFill="1" applyBorder="1" applyAlignment="1" applyProtection="1">
      <alignment horizontal="center"/>
    </xf>
    <xf numFmtId="0" fontId="5" fillId="0" borderId="24" xfId="0" applyFont="1" applyBorder="1" applyAlignment="1" applyProtection="1">
      <alignment horizontal="center"/>
    </xf>
    <xf numFmtId="0" fontId="5" fillId="0" borderId="71" xfId="0" applyFont="1" applyBorder="1" applyAlignment="1" applyProtection="1">
      <alignment horizontal="center"/>
      <protection locked="0"/>
    </xf>
    <xf numFmtId="0" fontId="0" fillId="0" borderId="71" xfId="0" applyFont="1" applyBorder="1" applyAlignment="1" applyProtection="1">
      <alignment horizontal="center"/>
    </xf>
    <xf numFmtId="0" fontId="15" fillId="2" borderId="37" xfId="0" applyFont="1" applyFill="1" applyBorder="1" applyAlignment="1">
      <alignment horizontal="center"/>
    </xf>
    <xf numFmtId="164" fontId="5" fillId="4" borderId="5" xfId="0" applyNumberFormat="1" applyFont="1" applyFill="1" applyBorder="1" applyAlignment="1" applyProtection="1">
      <alignment horizontal="center" vertical="center"/>
      <protection locked="0" hidden="1"/>
    </xf>
    <xf numFmtId="0" fontId="0" fillId="4" borderId="18" xfId="0" applyFont="1" applyFill="1" applyBorder="1" applyAlignment="1">
      <alignment horizontal="center"/>
    </xf>
    <xf numFmtId="166" fontId="6" fillId="0" borderId="70" xfId="0" applyNumberFormat="1" applyFont="1" applyBorder="1" applyAlignment="1" applyProtection="1">
      <alignment horizontal="center" vertical="center"/>
    </xf>
    <xf numFmtId="20" fontId="0" fillId="20" borderId="0" xfId="0" applyNumberFormat="1" applyFill="1" applyAlignment="1">
      <alignment horizontal="center" vertical="center"/>
    </xf>
    <xf numFmtId="49" fontId="0" fillId="7" borderId="0" xfId="0" applyNumberFormat="1" applyFill="1" applyAlignment="1">
      <alignment horizontal="center" vertical="center"/>
    </xf>
    <xf numFmtId="49" fontId="0" fillId="21" borderId="58" xfId="0" applyNumberFormat="1" applyFill="1" applyBorder="1" applyAlignment="1" applyProtection="1">
      <alignment horizontal="center" vertical="center"/>
      <protection locked="0"/>
    </xf>
    <xf numFmtId="0" fontId="0" fillId="20" borderId="0" xfId="0" applyFill="1" applyAlignment="1">
      <alignment horizontal="center" vertical="center"/>
    </xf>
    <xf numFmtId="167" fontId="17" fillId="0" borderId="14" xfId="0" applyNumberFormat="1" applyFont="1" applyBorder="1" applyAlignment="1" applyProtection="1">
      <alignment horizontal="center"/>
      <protection hidden="1"/>
    </xf>
    <xf numFmtId="167" fontId="17" fillId="0" borderId="22" xfId="0" applyNumberFormat="1" applyFont="1" applyBorder="1" applyAlignment="1" applyProtection="1">
      <alignment horizontal="center"/>
      <protection hidden="1"/>
    </xf>
    <xf numFmtId="167" fontId="17" fillId="0" borderId="27" xfId="0" applyNumberFormat="1" applyFont="1" applyBorder="1" applyAlignment="1" applyProtection="1">
      <alignment horizontal="center"/>
      <protection hidden="1"/>
    </xf>
    <xf numFmtId="167" fontId="5" fillId="0" borderId="0" xfId="0" applyNumberFormat="1" applyFont="1" applyBorder="1" applyAlignment="1" applyProtection="1">
      <alignment horizontal="center"/>
      <protection hidden="1"/>
    </xf>
    <xf numFmtId="49" fontId="0" fillId="23" borderId="14" xfId="0" applyNumberFormat="1" applyFill="1" applyBorder="1" applyProtection="1"/>
    <xf numFmtId="49" fontId="0" fillId="23" borderId="14" xfId="0" applyNumberFormat="1" applyFill="1" applyBorder="1"/>
    <xf numFmtId="49" fontId="0" fillId="10" borderId="14" xfId="0" applyNumberFormat="1" applyFill="1" applyBorder="1" applyProtection="1"/>
    <xf numFmtId="49" fontId="0" fillId="24" borderId="14" xfId="0" applyNumberFormat="1" applyFill="1" applyBorder="1" applyProtection="1"/>
    <xf numFmtId="49" fontId="0" fillId="25" borderId="14" xfId="0" applyNumberFormat="1" applyFill="1" applyBorder="1" applyProtection="1"/>
    <xf numFmtId="49" fontId="0" fillId="26" borderId="14" xfId="0" applyNumberFormat="1" applyFill="1" applyBorder="1" applyProtection="1"/>
    <xf numFmtId="0" fontId="0" fillId="7" borderId="14" xfId="0" applyFill="1" applyBorder="1" applyAlignment="1" applyProtection="1">
      <alignment horizontal="center" vertical="center"/>
      <protection locked="0"/>
    </xf>
    <xf numFmtId="0" fontId="39" fillId="10" borderId="0" xfId="0" applyFont="1" applyFill="1" applyAlignment="1" applyProtection="1">
      <alignment horizontal="left" vertical="center"/>
      <protection hidden="1"/>
    </xf>
    <xf numFmtId="0" fontId="0" fillId="7" borderId="51" xfId="0" applyFill="1" applyBorder="1" applyAlignment="1" applyProtection="1">
      <alignment horizontal="center" vertical="center"/>
      <protection locked="0"/>
    </xf>
    <xf numFmtId="0" fontId="0" fillId="7" borderId="52" xfId="0" applyFill="1" applyBorder="1" applyAlignment="1" applyProtection="1">
      <alignment horizontal="center" vertical="center"/>
      <protection locked="0"/>
    </xf>
    <xf numFmtId="0" fontId="0" fillId="7" borderId="53" xfId="0" applyFill="1" applyBorder="1" applyAlignment="1" applyProtection="1">
      <alignment horizontal="center" vertical="center"/>
      <protection locked="0"/>
    </xf>
    <xf numFmtId="0" fontId="0" fillId="11" borderId="0" xfId="0" applyFill="1" applyAlignment="1" applyProtection="1">
      <alignment horizontal="center" vertical="center"/>
      <protection hidden="1"/>
    </xf>
    <xf numFmtId="0" fontId="0" fillId="13" borderId="0" xfId="0" applyFont="1" applyFill="1" applyBorder="1" applyAlignment="1" applyProtection="1">
      <alignment horizontal="center" vertical="center"/>
      <protection hidden="1"/>
    </xf>
    <xf numFmtId="0" fontId="0" fillId="18" borderId="28" xfId="0" applyFill="1" applyBorder="1" applyAlignment="1">
      <alignment horizontal="center" vertical="center"/>
    </xf>
    <xf numFmtId="0" fontId="0" fillId="18" borderId="29" xfId="0" applyFill="1" applyBorder="1" applyAlignment="1">
      <alignment horizontal="center" vertical="center"/>
    </xf>
    <xf numFmtId="0" fontId="0" fillId="18" borderId="30" xfId="0" applyFill="1" applyBorder="1" applyAlignment="1">
      <alignment horizontal="center" vertical="center"/>
    </xf>
    <xf numFmtId="0" fontId="0" fillId="18" borderId="51" xfId="0" applyFill="1" applyBorder="1" applyAlignment="1" applyProtection="1">
      <alignment horizontal="center" vertical="center"/>
      <protection hidden="1"/>
    </xf>
    <xf numFmtId="0" fontId="0" fillId="18" borderId="52" xfId="0" applyFill="1" applyBorder="1" applyAlignment="1" applyProtection="1">
      <alignment horizontal="center" vertical="center"/>
      <protection hidden="1"/>
    </xf>
    <xf numFmtId="0" fontId="0" fillId="18" borderId="53" xfId="0" applyFill="1" applyBorder="1" applyAlignment="1" applyProtection="1">
      <alignment horizontal="center" vertical="center"/>
      <protection hidden="1"/>
    </xf>
    <xf numFmtId="0" fontId="21" fillId="2" borderId="14" xfId="0" applyFont="1" applyFill="1" applyBorder="1" applyAlignment="1">
      <alignment horizontal="center"/>
    </xf>
    <xf numFmtId="0" fontId="4" fillId="0" borderId="14" xfId="0" applyFont="1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25" xfId="0" applyFont="1" applyBorder="1" applyAlignment="1" applyProtection="1">
      <alignment horizontal="center"/>
    </xf>
    <xf numFmtId="0" fontId="0" fillId="0" borderId="26" xfId="0" applyFont="1" applyBorder="1" applyAlignment="1" applyProtection="1">
      <alignment horizontal="center"/>
    </xf>
    <xf numFmtId="0" fontId="0" fillId="0" borderId="27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4" fillId="0" borderId="17" xfId="0" applyFont="1" applyBorder="1" applyAlignment="1" applyProtection="1">
      <alignment horizontal="center"/>
    </xf>
    <xf numFmtId="0" fontId="4" fillId="0" borderId="18" xfId="0" applyFont="1" applyBorder="1" applyAlignment="1" applyProtection="1">
      <alignment horizontal="center"/>
    </xf>
    <xf numFmtId="0" fontId="4" fillId="0" borderId="19" xfId="0" applyFont="1" applyBorder="1" applyAlignment="1" applyProtection="1">
      <alignment horizontal="center"/>
    </xf>
    <xf numFmtId="0" fontId="5" fillId="0" borderId="25" xfId="0" applyFont="1" applyBorder="1" applyAlignment="1" applyProtection="1">
      <alignment horizontal="center"/>
    </xf>
    <xf numFmtId="0" fontId="5" fillId="0" borderId="26" xfId="0" applyFont="1" applyBorder="1" applyAlignment="1" applyProtection="1">
      <alignment horizontal="center"/>
    </xf>
    <xf numFmtId="0" fontId="5" fillId="0" borderId="27" xfId="0" applyFont="1" applyBorder="1" applyAlignment="1" applyProtection="1">
      <alignment horizontal="center"/>
    </xf>
    <xf numFmtId="0" fontId="5" fillId="0" borderId="15" xfId="0" applyFont="1" applyBorder="1" applyAlignment="1" applyProtection="1">
      <alignment horizontal="center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22" fillId="2" borderId="25" xfId="0" applyFont="1" applyFill="1" applyBorder="1" applyAlignment="1" applyProtection="1">
      <alignment horizontal="center"/>
    </xf>
    <xf numFmtId="0" fontId="22" fillId="2" borderId="26" xfId="0" applyFont="1" applyFill="1" applyBorder="1" applyAlignment="1" applyProtection="1">
      <alignment horizontal="center"/>
    </xf>
    <xf numFmtId="0" fontId="22" fillId="2" borderId="27" xfId="0" applyFont="1" applyFill="1" applyBorder="1" applyAlignment="1" applyProtection="1">
      <alignment horizontal="center"/>
    </xf>
    <xf numFmtId="0" fontId="21" fillId="2" borderId="15" xfId="0" applyFont="1" applyFill="1" applyBorder="1" applyAlignment="1">
      <alignment horizontal="center"/>
    </xf>
    <xf numFmtId="0" fontId="21" fillId="2" borderId="16" xfId="0" applyFont="1" applyFill="1" applyBorder="1" applyAlignment="1">
      <alignment horizontal="center"/>
    </xf>
    <xf numFmtId="0" fontId="21" fillId="2" borderId="17" xfId="0" applyFont="1" applyFill="1" applyBorder="1" applyAlignment="1">
      <alignment horizontal="center"/>
    </xf>
    <xf numFmtId="0" fontId="21" fillId="2" borderId="18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1" fillId="2" borderId="19" xfId="0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/>
    </xf>
    <xf numFmtId="0" fontId="21" fillId="2" borderId="21" xfId="0" applyFont="1" applyFill="1" applyBorder="1" applyAlignment="1">
      <alignment horizontal="center"/>
    </xf>
    <xf numFmtId="0" fontId="21" fillId="2" borderId="22" xfId="0" applyFont="1" applyFill="1" applyBorder="1" applyAlignment="1">
      <alignment horizontal="center"/>
    </xf>
    <xf numFmtId="0" fontId="4" fillId="0" borderId="66" xfId="0" applyFont="1" applyBorder="1" applyAlignment="1" applyProtection="1">
      <alignment horizontal="center"/>
    </xf>
    <xf numFmtId="0" fontId="4" fillId="0" borderId="36" xfId="0" applyFont="1" applyBorder="1" applyAlignment="1" applyProtection="1">
      <alignment horizontal="center"/>
    </xf>
    <xf numFmtId="0" fontId="4" fillId="0" borderId="57" xfId="0" applyFont="1" applyBorder="1" applyAlignment="1" applyProtection="1">
      <alignment horizontal="center"/>
    </xf>
    <xf numFmtId="0" fontId="38" fillId="22" borderId="0" xfId="0" applyFont="1" applyFill="1" applyAlignment="1">
      <alignment horizontal="center"/>
    </xf>
    <xf numFmtId="20" fontId="0" fillId="4" borderId="0" xfId="0" applyNumberFormat="1" applyFill="1" applyBorder="1" applyAlignment="1" applyProtection="1">
      <alignment horizontal="center"/>
    </xf>
    <xf numFmtId="20" fontId="0" fillId="4" borderId="0" xfId="0" applyNumberFormat="1" applyFill="1" applyBorder="1" applyAlignment="1" applyProtection="1">
      <alignment horizontal="center"/>
      <protection locked="0"/>
    </xf>
    <xf numFmtId="20" fontId="0" fillId="0" borderId="0" xfId="0" applyNumberFormat="1" applyFont="1" applyAlignment="1" applyProtection="1">
      <alignment horizontal="center" vertical="center"/>
      <protection locked="0"/>
    </xf>
    <xf numFmtId="0" fontId="5" fillId="2" borderId="9" xfId="0" applyFont="1" applyFill="1" applyBorder="1" applyAlignment="1">
      <alignment horizontal="center"/>
    </xf>
    <xf numFmtId="0" fontId="38" fillId="0" borderId="0" xfId="0" applyFont="1" applyAlignment="1">
      <alignment horizontal="center"/>
    </xf>
    <xf numFmtId="0" fontId="4" fillId="0" borderId="1" xfId="0" applyFont="1" applyBorder="1" applyAlignment="1" applyProtection="1">
      <alignment horizontal="center"/>
    </xf>
    <xf numFmtId="0" fontId="4" fillId="0" borderId="23" xfId="0" applyFont="1" applyBorder="1" applyAlignment="1" applyProtection="1">
      <alignment horizontal="center"/>
    </xf>
    <xf numFmtId="20" fontId="0" fillId="0" borderId="0" xfId="0" applyNumberFormat="1" applyFont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0" fontId="9" fillId="0" borderId="0" xfId="0" applyFont="1" applyAlignment="1" applyProtection="1">
      <alignment horizontal="center"/>
    </xf>
    <xf numFmtId="20" fontId="9" fillId="0" borderId="0" xfId="0" applyNumberFormat="1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</xf>
    <xf numFmtId="0" fontId="5" fillId="0" borderId="0" xfId="0" applyFont="1" applyBorder="1"/>
    <xf numFmtId="0" fontId="4" fillId="0" borderId="5" xfId="0" applyFont="1" applyBorder="1" applyAlignment="1" applyProtection="1">
      <alignment horizontal="center"/>
    </xf>
    <xf numFmtId="0" fontId="5" fillId="0" borderId="0" xfId="0" applyFont="1" applyBorder="1" applyProtection="1"/>
    <xf numFmtId="0" fontId="21" fillId="2" borderId="1" xfId="0" applyFont="1" applyFill="1" applyBorder="1" applyAlignment="1">
      <alignment horizontal="center"/>
    </xf>
    <xf numFmtId="0" fontId="21" fillId="2" borderId="9" xfId="0" applyFont="1" applyFill="1" applyBorder="1" applyAlignment="1">
      <alignment horizontal="center"/>
    </xf>
    <xf numFmtId="0" fontId="4" fillId="0" borderId="6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9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5" fillId="0" borderId="5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0" borderId="5" xfId="0" applyFont="1" applyBorder="1" applyAlignment="1" applyProtection="1">
      <alignment horizontal="center" vertical="center"/>
    </xf>
    <xf numFmtId="0" fontId="5" fillId="0" borderId="9" xfId="0" applyFont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center"/>
      <protection locked="0"/>
    </xf>
    <xf numFmtId="0" fontId="5" fillId="0" borderId="25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0" fillId="0" borderId="5" xfId="0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6" xfId="0" applyFont="1" applyBorder="1" applyAlignment="1" applyProtection="1">
      <alignment horizontal="center"/>
      <protection locked="0"/>
    </xf>
    <xf numFmtId="0" fontId="5" fillId="0" borderId="5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165" fontId="5" fillId="0" borderId="14" xfId="0" applyNumberFormat="1" applyFont="1" applyBorder="1" applyAlignment="1" applyProtection="1">
      <alignment horizontal="center"/>
      <protection hidden="1"/>
    </xf>
    <xf numFmtId="165" fontId="5" fillId="0" borderId="27" xfId="0" applyNumberFormat="1" applyFont="1" applyBorder="1" applyAlignment="1" applyProtection="1">
      <alignment horizontal="center"/>
      <protection hidden="1"/>
    </xf>
    <xf numFmtId="165" fontId="5" fillId="0" borderId="22" xfId="0" applyNumberFormat="1" applyFont="1" applyBorder="1" applyAlignment="1" applyProtection="1">
      <alignment horizontal="center"/>
      <protection hidden="1"/>
    </xf>
    <xf numFmtId="165" fontId="5" fillId="4" borderId="1" xfId="0" applyNumberFormat="1" applyFont="1" applyFill="1" applyBorder="1" applyAlignment="1" applyProtection="1">
      <alignment horizontal="center" vertical="center"/>
      <protection hidden="1"/>
    </xf>
    <xf numFmtId="165" fontId="5" fillId="0" borderId="0" xfId="0" applyNumberFormat="1" applyFont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/>
      <protection hidden="1"/>
    </xf>
    <xf numFmtId="165" fontId="5" fillId="0" borderId="33" xfId="0" applyNumberFormat="1" applyFont="1" applyBorder="1" applyAlignment="1" applyProtection="1">
      <alignment horizontal="center"/>
      <protection hidden="1"/>
    </xf>
    <xf numFmtId="165" fontId="17" fillId="0" borderId="14" xfId="0" applyNumberFormat="1" applyFont="1" applyBorder="1" applyAlignment="1" applyProtection="1">
      <alignment horizontal="center"/>
      <protection hidden="1"/>
    </xf>
    <xf numFmtId="165" fontId="17" fillId="0" borderId="22" xfId="0" applyNumberFormat="1" applyFont="1" applyBorder="1" applyAlignment="1" applyProtection="1">
      <alignment horizontal="center"/>
      <protection hidden="1"/>
    </xf>
    <xf numFmtId="165" fontId="17" fillId="0" borderId="27" xfId="0" applyNumberFormat="1" applyFont="1" applyBorder="1" applyAlignment="1" applyProtection="1">
      <alignment horizontal="center"/>
      <protection hidden="1"/>
    </xf>
    <xf numFmtId="165" fontId="5" fillId="0" borderId="7" xfId="0" applyNumberFormat="1" applyFont="1" applyBorder="1" applyAlignment="1" applyProtection="1">
      <alignment horizontal="center"/>
      <protection hidden="1"/>
    </xf>
    <xf numFmtId="165" fontId="17" fillId="0" borderId="1" xfId="0" applyNumberFormat="1" applyFont="1" applyBorder="1" applyAlignment="1" applyProtection="1">
      <alignment horizontal="center"/>
      <protection hidden="1"/>
    </xf>
    <xf numFmtId="165" fontId="17" fillId="0" borderId="1" xfId="0" applyNumberFormat="1" applyFont="1" applyBorder="1" applyAlignment="1" applyProtection="1">
      <alignment horizontal="center"/>
    </xf>
    <xf numFmtId="165" fontId="5" fillId="0" borderId="1" xfId="0" applyNumberFormat="1" applyFont="1" applyBorder="1" applyAlignment="1" applyProtection="1">
      <alignment horizontal="center"/>
    </xf>
    <xf numFmtId="165" fontId="17" fillId="0" borderId="23" xfId="0" applyNumberFormat="1" applyFont="1" applyBorder="1" applyAlignment="1" applyProtection="1">
      <alignment horizontal="center"/>
    </xf>
    <xf numFmtId="165" fontId="9" fillId="0" borderId="1" xfId="0" applyNumberFormat="1" applyFont="1" applyBorder="1" applyAlignment="1" applyProtection="1">
      <alignment horizontal="center"/>
      <protection hidden="1"/>
    </xf>
    <xf numFmtId="165" fontId="9" fillId="0" borderId="1" xfId="0" applyNumberFormat="1" applyFont="1" applyBorder="1" applyProtection="1">
      <protection hidden="1"/>
    </xf>
    <xf numFmtId="165" fontId="5" fillId="0" borderId="1" xfId="0" applyNumberFormat="1" applyFont="1" applyBorder="1" applyProtection="1">
      <protection hidden="1"/>
    </xf>
  </cellXfs>
  <cellStyles count="4">
    <cellStyle name="EXECO" xfId="1"/>
    <cellStyle name="FAUX" xfId="2"/>
    <cellStyle name="Normal" xfId="0" builtinId="0"/>
    <cellStyle name="VRAI" xfId="3"/>
  </cellStyles>
  <dxfs count="1226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numFmt numFmtId="0" formatCode="General"/>
      <fill>
        <patternFill>
          <bgColor theme="0"/>
        </patternFill>
      </fill>
    </dxf>
    <dxf>
      <numFmt numFmtId="0" formatCode="General"/>
      <fill>
        <patternFill>
          <bgColor theme="0"/>
        </patternFill>
      </fill>
    </dxf>
    <dxf>
      <numFmt numFmtId="0" formatCode="General"/>
      <fill>
        <patternFill>
          <bgColor theme="0"/>
        </patternFill>
      </fill>
    </dxf>
    <dxf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b val="0"/>
        <condense val="0"/>
        <extend val="0"/>
        <sz val="2"/>
        <color indexed="11"/>
      </font>
      <fill>
        <patternFill patternType="solid">
          <fgColor indexed="49"/>
          <bgColor indexed="11"/>
        </patternFill>
      </fill>
    </dxf>
    <dxf>
      <font>
        <b val="0"/>
        <condense val="0"/>
        <extend val="0"/>
        <sz val="2"/>
        <color indexed="27"/>
      </font>
      <fill>
        <patternFill patternType="solid">
          <fgColor indexed="26"/>
          <bgColor indexed="27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ont>
        <color theme="0"/>
      </font>
      <numFmt numFmtId="0" formatCode="General"/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16" fmlaLink="Feuil1!$A$1" fmlaRange="Feuil1!$B$16:$B$735" noThreeD="1" sel="117" val="109"/>
</file>

<file path=xl/ctrlProps/ctrlProp4.xml><?xml version="1.0" encoding="utf-8"?>
<formControlPr xmlns="http://schemas.microsoft.com/office/spreadsheetml/2009/9/main" objectType="Drop" dropStyle="combo" dx="16" fmlaLink="Feuil1!$D$1" fmlaRange="Feuil1!$D$16:$D$76" noThreeD="1" sel="11" val="10"/>
</file>

<file path=xl/ctrlProps/ctrlProp5.xml><?xml version="1.0" encoding="utf-8"?>
<formControlPr xmlns="http://schemas.microsoft.com/office/spreadsheetml/2009/9/main" objectType="Drop" dropStyle="combo" dx="16" fmlaLink="Feuil1!$F$1" fmlaRange="Feuil1!$G$16:$G$735" noThreeD="1" sel="169" val="167"/>
</file>

<file path=xl/ctrlProps/ctrlProp6.xml><?xml version="1.0" encoding="utf-8"?>
<formControlPr xmlns="http://schemas.microsoft.com/office/spreadsheetml/2009/9/main" objectType="Drop" dropStyle="combo" dx="16" fmlaLink="Feuil1!$I$1" fmlaRange="Feuil1!$I$16:$I$76" noThreeD="1" sel="11" val="10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2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3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4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4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1.xml><?xml version="1.0" encoding="utf-8"?>
<formControlPr xmlns="http://schemas.microsoft.com/office/spreadsheetml/2009/9/main" objectType="Drop" dropLines="14" dropStyle="combo" dx="16" fmlaRange="ACCUEIL!$I$3:$I$15" noThreeD="1" sel="0" val="0"/>
</file>

<file path=xl/ctrlProps/ctrlProp5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7.xml><?xml version="1.0" encoding="utf-8"?>
<formControlPr xmlns="http://schemas.microsoft.com/office/spreadsheetml/2009/9/main" objectType="Drop" dropLines="14" dropStyle="combo" dx="16" fmlaRange="ACCUEIL!$I$3:$I$15" noThreeD="1" sel="2" val="0"/>
</file>

<file path=xl/ctrlProps/ctrlProp5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5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6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7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8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9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0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0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0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0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1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2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3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4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4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4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5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8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69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0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1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2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3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4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5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6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7.xml><?xml version="1.0" encoding="utf-8"?>
<formControlPr xmlns="http://schemas.microsoft.com/office/spreadsheetml/2009/9/main" objectType="Drop" dropLines="14" dropStyle="combo" dx="16" fmlaRange="ACCUEIL!$I$3:$I$15" noThreeD="1" sel="13" val="0"/>
</file>

<file path=xl/ctrlProps/ctrlProp178.xml><?xml version="1.0" encoding="utf-8"?>
<formControlPr xmlns="http://schemas.microsoft.com/office/spreadsheetml/2009/9/main" objectType="Button" lockText="1"/>
</file>

<file path=xl/ctrlProps/ctrlProp179.xml><?xml version="1.0" encoding="utf-8"?>
<formControlPr xmlns="http://schemas.microsoft.com/office/spreadsheetml/2009/9/main" objectType="Button" lockText="1"/>
</file>

<file path=xl/ctrlProps/ctrlProp180.xml><?xml version="1.0" encoding="utf-8"?>
<formControlPr xmlns="http://schemas.microsoft.com/office/spreadsheetml/2009/9/main" objectType="Button" lockText="1"/>
</file>

<file path=xl/ctrlProps/ctrlProp181.xml><?xml version="1.0" encoding="utf-8"?>
<formControlPr xmlns="http://schemas.microsoft.com/office/spreadsheetml/2009/9/main" objectType="Button" lockText="1"/>
</file>

<file path=xl/ctrlProps/ctrlProp182.xml><?xml version="1.0" encoding="utf-8"?>
<formControlPr xmlns="http://schemas.microsoft.com/office/spreadsheetml/2009/9/main" objectType="Button" lockText="1"/>
</file>

<file path=xl/ctrlProps/ctrlProp183.xml><?xml version="1.0" encoding="utf-8"?>
<formControlPr xmlns="http://schemas.microsoft.com/office/spreadsheetml/2009/9/main" objectType="Button" lockText="1"/>
</file>

<file path=xl/ctrlProps/ctrlProp184.xml><?xml version="1.0" encoding="utf-8"?>
<formControlPr xmlns="http://schemas.microsoft.com/office/spreadsheetml/2009/9/main" objectType="Button" lockText="1"/>
</file>

<file path=xl/ctrlProps/ctrlProp185.xml><?xml version="1.0" encoding="utf-8"?>
<formControlPr xmlns="http://schemas.microsoft.com/office/spreadsheetml/2009/9/main" objectType="Button" lockText="1"/>
</file>

<file path=xl/ctrlProps/ctrlProp186.xml><?xml version="1.0" encoding="utf-8"?>
<formControlPr xmlns="http://schemas.microsoft.com/office/spreadsheetml/2009/9/main" objectType="Button" lockText="1"/>
</file>

<file path=xl/ctrlProps/ctrlProp187.xml><?xml version="1.0" encoding="utf-8"?>
<formControlPr xmlns="http://schemas.microsoft.com/office/spreadsheetml/2009/9/main" objectType="Button" lockText="1"/>
</file>

<file path=xl/ctrlProps/ctrlProp188.xml><?xml version="1.0" encoding="utf-8"?>
<formControlPr xmlns="http://schemas.microsoft.com/office/spreadsheetml/2009/9/main" objectType="Button" lockText="1"/>
</file>

<file path=xl/ctrlProps/ctrlProp189.xml><?xml version="1.0" encoding="utf-8"?>
<formControlPr xmlns="http://schemas.microsoft.com/office/spreadsheetml/2009/9/main" objectType="Button" lockText="1"/>
</file>

<file path=xl/ctrlProps/ctrlProp190.xml><?xml version="1.0" encoding="utf-8"?>
<formControlPr xmlns="http://schemas.microsoft.com/office/spreadsheetml/2009/9/main" objectType="Button" lockText="1"/>
</file>

<file path=xl/ctrlProps/ctrlProp191.xml><?xml version="1.0" encoding="utf-8"?>
<formControlPr xmlns="http://schemas.microsoft.com/office/spreadsheetml/2009/9/main" objectType="Button" lockText="1"/>
</file>

<file path=xl/ctrlProps/ctrlProp192.xml><?xml version="1.0" encoding="utf-8"?>
<formControlPr xmlns="http://schemas.microsoft.com/office/spreadsheetml/2009/9/main" objectType="Button" lockText="1"/>
</file>

<file path=xl/ctrlProps/ctrlProp193.xml><?xml version="1.0" encoding="utf-8"?>
<formControlPr xmlns="http://schemas.microsoft.com/office/spreadsheetml/2009/9/main" objectType="Button" lockText="1"/>
</file>

<file path=xl/ctrlProps/ctrlProp194.xml><?xml version="1.0" encoding="utf-8"?>
<formControlPr xmlns="http://schemas.microsoft.com/office/spreadsheetml/2009/9/main" objectType="Button" lockText="1"/>
</file>

<file path=xl/ctrlProps/ctrlProp195.xml><?xml version="1.0" encoding="utf-8"?>
<formControlPr xmlns="http://schemas.microsoft.com/office/spreadsheetml/2009/9/main" objectType="Button" lockText="1"/>
</file>

<file path=xl/ctrlProps/ctrlProp196.xml><?xml version="1.0" encoding="utf-8"?>
<formControlPr xmlns="http://schemas.microsoft.com/office/spreadsheetml/2009/9/main" objectType="Button" lockText="1"/>
</file>

<file path=xl/ctrlProps/ctrlProp197.xml><?xml version="1.0" encoding="utf-8"?>
<formControlPr xmlns="http://schemas.microsoft.com/office/spreadsheetml/2009/9/main" objectType="Button" lockText="1"/>
</file>

<file path=xl/ctrlProps/ctrlProp198.xml><?xml version="1.0" encoding="utf-8"?>
<formControlPr xmlns="http://schemas.microsoft.com/office/spreadsheetml/2009/9/main" objectType="Button" lockText="1"/>
</file>

<file path=xl/ctrlProps/ctrlProp199.xml><?xml version="1.0" encoding="utf-8"?>
<formControlPr xmlns="http://schemas.microsoft.com/office/spreadsheetml/2009/9/main" objectType="Button" lockText="1"/>
</file>

<file path=xl/ctrlProps/ctrlProp200.xml><?xml version="1.0" encoding="utf-8"?>
<formControlPr xmlns="http://schemas.microsoft.com/office/spreadsheetml/2009/9/main" objectType="Button" lockText="1"/>
</file>

<file path=xl/ctrlProps/ctrlProp201.xml><?xml version="1.0" encoding="utf-8"?>
<formControlPr xmlns="http://schemas.microsoft.com/office/spreadsheetml/2009/9/main" objectType="Button" lockText="1"/>
</file>

<file path=xl/ctrlProps/ctrlProp202.xml><?xml version="1.0" encoding="utf-8"?>
<formControlPr xmlns="http://schemas.microsoft.com/office/spreadsheetml/2009/9/main" objectType="Button" lockText="1"/>
</file>

<file path=xl/ctrlProps/ctrlProp203.xml><?xml version="1.0" encoding="utf-8"?>
<formControlPr xmlns="http://schemas.microsoft.com/office/spreadsheetml/2009/9/main" objectType="Button" lockText="1"/>
</file>

<file path=xl/ctrlProps/ctrlProp204.xml><?xml version="1.0" encoding="utf-8"?>
<formControlPr xmlns="http://schemas.microsoft.com/office/spreadsheetml/2009/9/main" objectType="Button" lockText="1"/>
</file>

<file path=xl/ctrlProps/ctrlProp205.xml><?xml version="1.0" encoding="utf-8"?>
<formControlPr xmlns="http://schemas.microsoft.com/office/spreadsheetml/2009/9/main" objectType="Button" lockText="1"/>
</file>

<file path=xl/ctrlProps/ctrlProp206.xml><?xml version="1.0" encoding="utf-8"?>
<formControlPr xmlns="http://schemas.microsoft.com/office/spreadsheetml/2009/9/main" objectType="Button" lockText="1"/>
</file>

<file path=xl/ctrlProps/ctrlProp207.xml><?xml version="1.0" encoding="utf-8"?>
<formControlPr xmlns="http://schemas.microsoft.com/office/spreadsheetml/2009/9/main" objectType="Button" lockText="1"/>
</file>

<file path=xl/ctrlProps/ctrlProp208.xml><?xml version="1.0" encoding="utf-8"?>
<formControlPr xmlns="http://schemas.microsoft.com/office/spreadsheetml/2009/9/main" objectType="Button" lockText="1"/>
</file>

<file path=xl/ctrlProps/ctrlProp209.xml><?xml version="1.0" encoding="utf-8"?>
<formControlPr xmlns="http://schemas.microsoft.com/office/spreadsheetml/2009/9/main" objectType="Button" lockText="1"/>
</file>

<file path=xl/ctrlProps/ctrlProp210.xml><?xml version="1.0" encoding="utf-8"?>
<formControlPr xmlns="http://schemas.microsoft.com/office/spreadsheetml/2009/9/main" objectType="Button" lockText="1"/>
</file>

<file path=xl/ctrlProps/ctrlProp211.xml><?xml version="1.0" encoding="utf-8"?>
<formControlPr xmlns="http://schemas.microsoft.com/office/spreadsheetml/2009/9/main" objectType="Button" lockText="1"/>
</file>

<file path=xl/ctrlProps/ctrlProp212.xml><?xml version="1.0" encoding="utf-8"?>
<formControlPr xmlns="http://schemas.microsoft.com/office/spreadsheetml/2009/9/main" objectType="Button" lockText="1"/>
</file>

<file path=xl/ctrlProps/ctrlProp213.xml><?xml version="1.0" encoding="utf-8"?>
<formControlPr xmlns="http://schemas.microsoft.com/office/spreadsheetml/2009/9/main" objectType="Button" lockText="1"/>
</file>

<file path=xl/ctrlProps/ctrlProp214.xml><?xml version="1.0" encoding="utf-8"?>
<formControlPr xmlns="http://schemas.microsoft.com/office/spreadsheetml/2009/9/main" objectType="Button" lockText="1"/>
</file>

<file path=xl/ctrlProps/ctrlProp215.xml><?xml version="1.0" encoding="utf-8"?>
<formControlPr xmlns="http://schemas.microsoft.com/office/spreadsheetml/2009/9/main" objectType="Button" lockText="1"/>
</file>

<file path=xl/ctrlProps/ctrlProp216.xml><?xml version="1.0" encoding="utf-8"?>
<formControlPr xmlns="http://schemas.microsoft.com/office/spreadsheetml/2009/9/main" objectType="Button" lockText="1"/>
</file>

<file path=xl/ctrlProps/ctrlProp217.xml><?xml version="1.0" encoding="utf-8"?>
<formControlPr xmlns="http://schemas.microsoft.com/office/spreadsheetml/2009/9/main" objectType="Button" lockText="1"/>
</file>

<file path=xl/ctrlProps/ctrlProp218.xml><?xml version="1.0" encoding="utf-8"?>
<formControlPr xmlns="http://schemas.microsoft.com/office/spreadsheetml/2009/9/main" objectType="Button" lockText="1"/>
</file>

<file path=xl/ctrlProps/ctrlProp219.xml><?xml version="1.0" encoding="utf-8"?>
<formControlPr xmlns="http://schemas.microsoft.com/office/spreadsheetml/2009/9/main" objectType="Button" lockText="1"/>
</file>

<file path=xl/ctrlProps/ctrlProp220.xml><?xml version="1.0" encoding="utf-8"?>
<formControlPr xmlns="http://schemas.microsoft.com/office/spreadsheetml/2009/9/main" objectType="Button" lockText="1"/>
</file>

<file path=xl/ctrlProps/ctrlProp221.xml><?xml version="1.0" encoding="utf-8"?>
<formControlPr xmlns="http://schemas.microsoft.com/office/spreadsheetml/2009/9/main" objectType="Button" lockText="1"/>
</file>

<file path=xl/ctrlProps/ctrlProp222.xml><?xml version="1.0" encoding="utf-8"?>
<formControlPr xmlns="http://schemas.microsoft.com/office/spreadsheetml/2009/9/main" objectType="Button" lockText="1"/>
</file>

<file path=xl/ctrlProps/ctrlProp223.xml><?xml version="1.0" encoding="utf-8"?>
<formControlPr xmlns="http://schemas.microsoft.com/office/spreadsheetml/2009/9/main" objectType="Button" lockText="1"/>
</file>

<file path=xl/ctrlProps/ctrlProp224.xml><?xml version="1.0" encoding="utf-8"?>
<formControlPr xmlns="http://schemas.microsoft.com/office/spreadsheetml/2009/9/main" objectType="Button" lockText="1"/>
</file>

<file path=xl/ctrlProps/ctrlProp225.xml><?xml version="1.0" encoding="utf-8"?>
<formControlPr xmlns="http://schemas.microsoft.com/office/spreadsheetml/2009/9/main" objectType="Button" lockText="1"/>
</file>

<file path=xl/ctrlProps/ctrlProp226.xml><?xml version="1.0" encoding="utf-8"?>
<formControlPr xmlns="http://schemas.microsoft.com/office/spreadsheetml/2009/9/main" objectType="Button" lockText="1"/>
</file>

<file path=xl/ctrlProps/ctrlProp227.xml><?xml version="1.0" encoding="utf-8"?>
<formControlPr xmlns="http://schemas.microsoft.com/office/spreadsheetml/2009/9/main" objectType="Button" lockText="1"/>
</file>

<file path=xl/ctrlProps/ctrlProp228.xml><?xml version="1.0" encoding="utf-8"?>
<formControlPr xmlns="http://schemas.microsoft.com/office/spreadsheetml/2009/9/main" objectType="Button" lockText="1"/>
</file>

<file path=xl/ctrlProps/ctrlProp229.xml><?xml version="1.0" encoding="utf-8"?>
<formControlPr xmlns="http://schemas.microsoft.com/office/spreadsheetml/2009/9/main" objectType="Button" lockText="1"/>
</file>

<file path=xl/ctrlProps/ctrlProp230.xml><?xml version="1.0" encoding="utf-8"?>
<formControlPr xmlns="http://schemas.microsoft.com/office/spreadsheetml/2009/9/main" objectType="Button" lockText="1"/>
</file>

<file path=xl/ctrlProps/ctrlProp231.xml><?xml version="1.0" encoding="utf-8"?>
<formControlPr xmlns="http://schemas.microsoft.com/office/spreadsheetml/2009/9/main" objectType="Button" lockText="1"/>
</file>

<file path=xl/ctrlProps/ctrlProp232.xml><?xml version="1.0" encoding="utf-8"?>
<formControlPr xmlns="http://schemas.microsoft.com/office/spreadsheetml/2009/9/main" objectType="Button" lockText="1"/>
</file>

<file path=xl/ctrlProps/ctrlProp233.xml><?xml version="1.0" encoding="utf-8"?>
<formControlPr xmlns="http://schemas.microsoft.com/office/spreadsheetml/2009/9/main" objectType="Button" lockText="1"/>
</file>

<file path=xl/ctrlProps/ctrlProp234.xml><?xml version="1.0" encoding="utf-8"?>
<formControlPr xmlns="http://schemas.microsoft.com/office/spreadsheetml/2009/9/main" objectType="Button" lockText="1"/>
</file>

<file path=xl/ctrlProps/ctrlProp235.xml><?xml version="1.0" encoding="utf-8"?>
<formControlPr xmlns="http://schemas.microsoft.com/office/spreadsheetml/2009/9/main" objectType="Button" lockText="1"/>
</file>

<file path=xl/ctrlProps/ctrlProp236.xml><?xml version="1.0" encoding="utf-8"?>
<formControlPr xmlns="http://schemas.microsoft.com/office/spreadsheetml/2009/9/main" objectType="Button" lockText="1"/>
</file>

<file path=xl/ctrlProps/ctrlProp237.xml><?xml version="1.0" encoding="utf-8"?>
<formControlPr xmlns="http://schemas.microsoft.com/office/spreadsheetml/2009/9/main" objectType="Button" lockText="1"/>
</file>

<file path=xl/ctrlProps/ctrlProp238.xml><?xml version="1.0" encoding="utf-8"?>
<formControlPr xmlns="http://schemas.microsoft.com/office/spreadsheetml/2009/9/main" objectType="Button" lockText="1"/>
</file>

<file path=xl/ctrlProps/ctrlProp239.xml><?xml version="1.0" encoding="utf-8"?>
<formControlPr xmlns="http://schemas.microsoft.com/office/spreadsheetml/2009/9/main" objectType="Button" lockText="1"/>
</file>

<file path=xl/ctrlProps/ctrlProp240.xml><?xml version="1.0" encoding="utf-8"?>
<formControlPr xmlns="http://schemas.microsoft.com/office/spreadsheetml/2009/9/main" objectType="Button" lockText="1"/>
</file>

<file path=xl/ctrlProps/ctrlProp241.xml><?xml version="1.0" encoding="utf-8"?>
<formControlPr xmlns="http://schemas.microsoft.com/office/spreadsheetml/2009/9/main" objectType="Button" lockText="1"/>
</file>

<file path=xl/ctrlProps/ctrlProp242.xml><?xml version="1.0" encoding="utf-8"?>
<formControlPr xmlns="http://schemas.microsoft.com/office/spreadsheetml/2009/9/main" objectType="Button" lockText="1"/>
</file>

<file path=xl/ctrlProps/ctrlProp243.xml><?xml version="1.0" encoding="utf-8"?>
<formControlPr xmlns="http://schemas.microsoft.com/office/spreadsheetml/2009/9/main" objectType="Button" lockText="1"/>
</file>

<file path=xl/ctrlProps/ctrlProp244.xml><?xml version="1.0" encoding="utf-8"?>
<formControlPr xmlns="http://schemas.microsoft.com/office/spreadsheetml/2009/9/main" objectType="Button" lockText="1"/>
</file>

<file path=xl/ctrlProps/ctrlProp245.xml><?xml version="1.0" encoding="utf-8"?>
<formControlPr xmlns="http://schemas.microsoft.com/office/spreadsheetml/2009/9/main" objectType="Button" lockText="1"/>
</file>

<file path=xl/ctrlProps/ctrlProp246.xml><?xml version="1.0" encoding="utf-8"?>
<formControlPr xmlns="http://schemas.microsoft.com/office/spreadsheetml/2009/9/main" objectType="Button" lockText="1"/>
</file>

<file path=xl/ctrlProps/ctrlProp24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jpeg"/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457200</xdr:colOff>
          <xdr:row>3</xdr:row>
          <xdr:rowOff>133350</xdr:rowOff>
        </xdr:from>
        <xdr:to>
          <xdr:col>2</xdr:col>
          <xdr:colOff>266700</xdr:colOff>
          <xdr:row>6</xdr:row>
          <xdr:rowOff>9525</xdr:rowOff>
        </xdr:to>
        <xdr:sp macro="" textlink="">
          <xdr:nvSpPr>
            <xdr:cNvPr id="129026" name="Button 2" hidden="1">
              <a:extLst>
                <a:ext uri="{63B3BB69-23CF-44E3-9099-C40C66FF867C}">
                  <a14:compatExt spid="_x0000_s129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Distribuer</a:t>
              </a:r>
            </a:p>
          </xdr:txBody>
        </xdr:sp>
        <xdr:clientData fPrintsWithSheet="0"/>
      </xdr:twoCellAnchor>
    </mc:Choice>
    <mc:Fallback/>
  </mc:AlternateContent>
  <xdr:oneCellAnchor>
    <xdr:from>
      <xdr:col>7</xdr:col>
      <xdr:colOff>228600</xdr:colOff>
      <xdr:row>4</xdr:row>
      <xdr:rowOff>76200</xdr:rowOff>
    </xdr:from>
    <xdr:ext cx="76200" cy="200025"/>
    <xdr:sp macro="" textlink="">
      <xdr:nvSpPr>
        <xdr:cNvPr id="6" name="Text Box 2"/>
        <xdr:cNvSpPr txBox="1">
          <a:spLocks noChangeArrowheads="1"/>
        </xdr:cNvSpPr>
      </xdr:nvSpPr>
      <xdr:spPr bwMode="auto">
        <a:xfrm>
          <a:off x="3971925" y="7239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321131</xdr:colOff>
      <xdr:row>15</xdr:row>
      <xdr:rowOff>17404</xdr:rowOff>
    </xdr:from>
    <xdr:ext cx="1826078" cy="1686662"/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1131" y="3208279"/>
          <a:ext cx="1826078" cy="1686662"/>
        </a:xfrm>
        <a:prstGeom prst="rect">
          <a:avLst/>
        </a:prstGeom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171450</xdr:colOff>
          <xdr:row>15</xdr:row>
          <xdr:rowOff>114300</xdr:rowOff>
        </xdr:from>
        <xdr:to>
          <xdr:col>3</xdr:col>
          <xdr:colOff>628650</xdr:colOff>
          <xdr:row>18</xdr:row>
          <xdr:rowOff>114300</xdr:rowOff>
        </xdr:to>
        <xdr:sp macro="" textlink="">
          <xdr:nvSpPr>
            <xdr:cNvPr id="68609" name="Button 1" hidden="1">
              <a:extLst>
                <a:ext uri="{63B3BB69-23CF-44E3-9099-C40C66FF867C}">
                  <a14:compatExt spid="_x0000_s68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5</xdr:row>
          <xdr:rowOff>19050</xdr:rowOff>
        </xdr:from>
        <xdr:to>
          <xdr:col>2</xdr:col>
          <xdr:colOff>0</xdr:colOff>
          <xdr:row>5</xdr:row>
          <xdr:rowOff>257175</xdr:rowOff>
        </xdr:to>
        <xdr:sp macro="" textlink="">
          <xdr:nvSpPr>
            <xdr:cNvPr id="68610" name="Drop Down 2" hidden="1">
              <a:extLst>
                <a:ext uri="{63B3BB69-23CF-44E3-9099-C40C66FF867C}">
                  <a14:compatExt spid="_x0000_s68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9525</xdr:colOff>
          <xdr:row>6</xdr:row>
          <xdr:rowOff>28575</xdr:rowOff>
        </xdr:from>
        <xdr:to>
          <xdr:col>1</xdr:col>
          <xdr:colOff>781050</xdr:colOff>
          <xdr:row>6</xdr:row>
          <xdr:rowOff>247650</xdr:rowOff>
        </xdr:to>
        <xdr:sp macro="" textlink="">
          <xdr:nvSpPr>
            <xdr:cNvPr id="68611" name="Drop Down 3" hidden="1">
              <a:extLst>
                <a:ext uri="{63B3BB69-23CF-44E3-9099-C40C66FF867C}">
                  <a14:compatExt spid="_x0000_s68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8</xdr:row>
          <xdr:rowOff>0</xdr:rowOff>
        </xdr:from>
        <xdr:to>
          <xdr:col>1</xdr:col>
          <xdr:colOff>781050</xdr:colOff>
          <xdr:row>8</xdr:row>
          <xdr:rowOff>247650</xdr:rowOff>
        </xdr:to>
        <xdr:sp macro="" textlink="">
          <xdr:nvSpPr>
            <xdr:cNvPr id="68613" name="Drop Down 5" hidden="1">
              <a:extLst>
                <a:ext uri="{63B3BB69-23CF-44E3-9099-C40C66FF867C}">
                  <a14:compatExt spid="_x0000_s68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9</xdr:row>
          <xdr:rowOff>0</xdr:rowOff>
        </xdr:from>
        <xdr:to>
          <xdr:col>1</xdr:col>
          <xdr:colOff>781050</xdr:colOff>
          <xdr:row>9</xdr:row>
          <xdr:rowOff>247650</xdr:rowOff>
        </xdr:to>
        <xdr:sp macro="" textlink="">
          <xdr:nvSpPr>
            <xdr:cNvPr id="68614" name="Drop Down 6" hidden="1">
              <a:extLst>
                <a:ext uri="{63B3BB69-23CF-44E3-9099-C40C66FF867C}">
                  <a14:compatExt spid="_x0000_s68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19</xdr:row>
          <xdr:rowOff>95250</xdr:rowOff>
        </xdr:from>
        <xdr:to>
          <xdr:col>2</xdr:col>
          <xdr:colOff>1524000</xdr:colOff>
          <xdr:row>20</xdr:row>
          <xdr:rowOff>95250</xdr:rowOff>
        </xdr:to>
        <xdr:sp macro="" textlink="">
          <xdr:nvSpPr>
            <xdr:cNvPr id="68615" name="Button 7" hidden="1">
              <a:extLst>
                <a:ext uri="{63B3BB69-23CF-44E3-9099-C40C66FF867C}">
                  <a14:compatExt spid="_x0000_s68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21</xdr:row>
          <xdr:rowOff>0</xdr:rowOff>
        </xdr:from>
        <xdr:to>
          <xdr:col>3</xdr:col>
          <xdr:colOff>438150</xdr:colOff>
          <xdr:row>22</xdr:row>
          <xdr:rowOff>19050</xdr:rowOff>
        </xdr:to>
        <xdr:sp macro="" textlink="">
          <xdr:nvSpPr>
            <xdr:cNvPr id="68616" name="Button 8" hidden="1">
              <a:extLst>
                <a:ext uri="{63B3BB69-23CF-44E3-9099-C40C66FF867C}">
                  <a14:compatExt spid="_x0000_s68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22</xdr:row>
          <xdr:rowOff>123825</xdr:rowOff>
        </xdr:from>
        <xdr:to>
          <xdr:col>2</xdr:col>
          <xdr:colOff>1524000</xdr:colOff>
          <xdr:row>23</xdr:row>
          <xdr:rowOff>104775</xdr:rowOff>
        </xdr:to>
        <xdr:sp macro="" textlink="">
          <xdr:nvSpPr>
            <xdr:cNvPr id="68617" name="Button 9" hidden="1">
              <a:extLst>
                <a:ext uri="{63B3BB69-23CF-44E3-9099-C40C66FF867C}">
                  <a14:compatExt spid="_x0000_s68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95250</xdr:colOff>
          <xdr:row>24</xdr:row>
          <xdr:rowOff>47625</xdr:rowOff>
        </xdr:from>
        <xdr:to>
          <xdr:col>2</xdr:col>
          <xdr:colOff>1533525</xdr:colOff>
          <xdr:row>25</xdr:row>
          <xdr:rowOff>66675</xdr:rowOff>
        </xdr:to>
        <xdr:sp macro="" textlink="">
          <xdr:nvSpPr>
            <xdr:cNvPr id="68618" name="Button 10" hidden="1">
              <a:extLst>
                <a:ext uri="{63B3BB69-23CF-44E3-9099-C40C66FF867C}">
                  <a14:compatExt spid="_x0000_s68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</xdr:row>
          <xdr:rowOff>95250</xdr:rowOff>
        </xdr:from>
        <xdr:to>
          <xdr:col>5</xdr:col>
          <xdr:colOff>1247775</xdr:colOff>
          <xdr:row>3</xdr:row>
          <xdr:rowOff>9525</xdr:rowOff>
        </xdr:to>
        <xdr:sp macro="" textlink="">
          <xdr:nvSpPr>
            <xdr:cNvPr id="68619" name="Button 11" hidden="1">
              <a:extLst>
                <a:ext uri="{63B3BB69-23CF-44E3-9099-C40C66FF867C}">
                  <a14:compatExt spid="_x0000_s68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TIRAGE</a:t>
              </a: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849313</xdr:colOff>
      <xdr:row>0</xdr:row>
      <xdr:rowOff>103188</xdr:rowOff>
    </xdr:from>
    <xdr:to>
      <xdr:col>3</xdr:col>
      <xdr:colOff>2270125</xdr:colOff>
      <xdr:row>2</xdr:row>
      <xdr:rowOff>127000</xdr:rowOff>
    </xdr:to>
    <xdr:sp macro="" textlink="Feuil1!L6">
      <xdr:nvSpPr>
        <xdr:cNvPr id="3" name="Rectangle à coins arrondis 2"/>
        <xdr:cNvSpPr/>
      </xdr:nvSpPr>
      <xdr:spPr bwMode="auto">
        <a:xfrm>
          <a:off x="4865688" y="103188"/>
          <a:ext cx="1420812" cy="341312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7C42942-AB7B-4E27-B659-13206C9AB483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 b="1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0</xdr:row>
          <xdr:rowOff>85725</xdr:rowOff>
        </xdr:from>
        <xdr:to>
          <xdr:col>3</xdr:col>
          <xdr:colOff>171450</xdr:colOff>
          <xdr:row>1</xdr:row>
          <xdr:rowOff>104775</xdr:rowOff>
        </xdr:to>
        <xdr:sp macro="" textlink="">
          <xdr:nvSpPr>
            <xdr:cNvPr id="68622" name="Button 14" hidden="1">
              <a:extLst>
                <a:ext uri="{63B3BB69-23CF-44E3-9099-C40C66FF867C}">
                  <a14:compatExt spid="_x0000_s68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0</xdr:row>
          <xdr:rowOff>95250</xdr:rowOff>
        </xdr:from>
        <xdr:to>
          <xdr:col>3</xdr:col>
          <xdr:colOff>762000</xdr:colOff>
          <xdr:row>1</xdr:row>
          <xdr:rowOff>114300</xdr:rowOff>
        </xdr:to>
        <xdr:sp macro="" textlink="">
          <xdr:nvSpPr>
            <xdr:cNvPr id="68623" name="Button 15" hidden="1">
              <a:extLst>
                <a:ext uri="{63B3BB69-23CF-44E3-9099-C40C66FF867C}">
                  <a14:compatExt spid="_x0000_s68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99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1209675</xdr:colOff>
          <xdr:row>1</xdr:row>
          <xdr:rowOff>142875</xdr:rowOff>
        </xdr:from>
        <xdr:to>
          <xdr:col>3</xdr:col>
          <xdr:colOff>171450</xdr:colOff>
          <xdr:row>3</xdr:row>
          <xdr:rowOff>0</xdr:rowOff>
        </xdr:to>
        <xdr:sp macro="" textlink="">
          <xdr:nvSpPr>
            <xdr:cNvPr id="68624" name="Button 16" hidden="1">
              <a:extLst>
                <a:ext uri="{63B3BB69-23CF-44E3-9099-C40C66FF867C}">
                  <a14:compatExt spid="_x0000_s68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1</xdr:row>
          <xdr:rowOff>142875</xdr:rowOff>
        </xdr:from>
        <xdr:to>
          <xdr:col>3</xdr:col>
          <xdr:colOff>771525</xdr:colOff>
          <xdr:row>3</xdr:row>
          <xdr:rowOff>0</xdr:rowOff>
        </xdr:to>
        <xdr:sp macro="" textlink="">
          <xdr:nvSpPr>
            <xdr:cNvPr id="68625" name="Button 17" hidden="1">
              <a:extLst>
                <a:ext uri="{63B3BB69-23CF-44E3-9099-C40C66FF867C}">
                  <a14:compatExt spid="_x0000_s68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 editAs="oneCell">
    <xdr:from>
      <xdr:col>2</xdr:col>
      <xdr:colOff>571501</xdr:colOff>
      <xdr:row>0</xdr:row>
      <xdr:rowOff>47624</xdr:rowOff>
    </xdr:from>
    <xdr:to>
      <xdr:col>2</xdr:col>
      <xdr:colOff>1095375</xdr:colOff>
      <xdr:row>2</xdr:row>
      <xdr:rowOff>139401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6" y="47624"/>
          <a:ext cx="523874" cy="40927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76200</xdr:colOff>
          <xdr:row>15</xdr:row>
          <xdr:rowOff>76200</xdr:rowOff>
        </xdr:from>
        <xdr:to>
          <xdr:col>8</xdr:col>
          <xdr:colOff>1228725</xdr:colOff>
          <xdr:row>16</xdr:row>
          <xdr:rowOff>142875</xdr:rowOff>
        </xdr:to>
        <xdr:sp macro="" textlink="">
          <xdr:nvSpPr>
            <xdr:cNvPr id="68626" name="OptionButton1" hidden="1">
              <a:extLst>
                <a:ext uri="{63B3BB69-23CF-44E3-9099-C40C66FF867C}">
                  <a14:compatExt spid="_x0000_s68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17</xdr:row>
          <xdr:rowOff>28575</xdr:rowOff>
        </xdr:from>
        <xdr:to>
          <xdr:col>8</xdr:col>
          <xdr:colOff>1238250</xdr:colOff>
          <xdr:row>18</xdr:row>
          <xdr:rowOff>123825</xdr:rowOff>
        </xdr:to>
        <xdr:sp macro="" textlink="">
          <xdr:nvSpPr>
            <xdr:cNvPr id="68627" name="OptionButton2" hidden="1">
              <a:extLst>
                <a:ext uri="{63B3BB69-23CF-44E3-9099-C40C66FF867C}">
                  <a14:compatExt spid="_x0000_s68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19</xdr:row>
          <xdr:rowOff>57150</xdr:rowOff>
        </xdr:from>
        <xdr:to>
          <xdr:col>8</xdr:col>
          <xdr:colOff>1276350</xdr:colOff>
          <xdr:row>20</xdr:row>
          <xdr:rowOff>133350</xdr:rowOff>
        </xdr:to>
        <xdr:sp macro="" textlink="">
          <xdr:nvSpPr>
            <xdr:cNvPr id="68630" name="OptionButton5" hidden="1">
              <a:extLst>
                <a:ext uri="{63B3BB69-23CF-44E3-9099-C40C66FF867C}">
                  <a14:compatExt spid="_x0000_s68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19050</xdr:colOff>
          <xdr:row>22</xdr:row>
          <xdr:rowOff>85725</xdr:rowOff>
        </xdr:from>
        <xdr:to>
          <xdr:col>9</xdr:col>
          <xdr:colOff>933450</xdr:colOff>
          <xdr:row>22</xdr:row>
          <xdr:rowOff>342900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poule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28575</xdr:colOff>
          <xdr:row>24</xdr:row>
          <xdr:rowOff>9525</xdr:rowOff>
        </xdr:from>
        <xdr:to>
          <xdr:col>9</xdr:col>
          <xdr:colOff>304800</xdr:colOff>
          <xdr:row>25</xdr:row>
          <xdr:rowOff>104775</xdr:rowOff>
        </xdr:to>
        <xdr:sp macro="" textlink="">
          <xdr:nvSpPr>
            <xdr:cNvPr id="23554" name="Butto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57150</xdr:colOff>
          <xdr:row>22</xdr:row>
          <xdr:rowOff>133350</xdr:rowOff>
        </xdr:from>
        <xdr:to>
          <xdr:col>21</xdr:col>
          <xdr:colOff>1000125</xdr:colOff>
          <xdr:row>22</xdr:row>
          <xdr:rowOff>435428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poule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57150</xdr:colOff>
          <xdr:row>23</xdr:row>
          <xdr:rowOff>171450</xdr:rowOff>
        </xdr:from>
        <xdr:to>
          <xdr:col>21</xdr:col>
          <xdr:colOff>247650</xdr:colOff>
          <xdr:row>25</xdr:row>
          <xdr:rowOff>133350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76200</xdr:colOff>
          <xdr:row>4</xdr:row>
          <xdr:rowOff>152400</xdr:rowOff>
        </xdr:from>
        <xdr:to>
          <xdr:col>9</xdr:col>
          <xdr:colOff>1257300</xdr:colOff>
          <xdr:row>4</xdr:row>
          <xdr:rowOff>381000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1828800</xdr:colOff>
          <xdr:row>28</xdr:row>
          <xdr:rowOff>161925</xdr:rowOff>
        </xdr:from>
        <xdr:to>
          <xdr:col>15</xdr:col>
          <xdr:colOff>19050</xdr:colOff>
          <xdr:row>29</xdr:row>
          <xdr:rowOff>200025</xdr:rowOff>
        </xdr:to>
        <xdr:sp macro="" textlink="">
          <xdr:nvSpPr>
            <xdr:cNvPr id="23558" name="Button 6" hidden="1">
              <a:extLst>
                <a:ext uri="{63B3BB69-23CF-44E3-9099-C40C66FF867C}">
                  <a14:compatExt spid="_x0000_s2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47625</xdr:rowOff>
        </xdr:from>
        <xdr:to>
          <xdr:col>2</xdr:col>
          <xdr:colOff>114300</xdr:colOff>
          <xdr:row>12</xdr:row>
          <xdr:rowOff>266700</xdr:rowOff>
        </xdr:to>
        <xdr:sp macro="" textlink="">
          <xdr:nvSpPr>
            <xdr:cNvPr id="23559" name="Drop Down 7" hidden="1">
              <a:extLst>
                <a:ext uri="{63B3BB69-23CF-44E3-9099-C40C66FF867C}">
                  <a14:compatExt spid="_x0000_s2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47625</xdr:rowOff>
        </xdr:from>
        <xdr:to>
          <xdr:col>2</xdr:col>
          <xdr:colOff>114300</xdr:colOff>
          <xdr:row>13</xdr:row>
          <xdr:rowOff>266700</xdr:rowOff>
        </xdr:to>
        <xdr:sp macro="" textlink="">
          <xdr:nvSpPr>
            <xdr:cNvPr id="23560" name="Drop Down 8" hidden="1">
              <a:extLst>
                <a:ext uri="{63B3BB69-23CF-44E3-9099-C40C66FF867C}">
                  <a14:compatExt spid="_x0000_s2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47625</xdr:rowOff>
        </xdr:from>
        <xdr:to>
          <xdr:col>2</xdr:col>
          <xdr:colOff>104775</xdr:colOff>
          <xdr:row>14</xdr:row>
          <xdr:rowOff>266700</xdr:rowOff>
        </xdr:to>
        <xdr:sp macro="" textlink="">
          <xdr:nvSpPr>
            <xdr:cNvPr id="23561" name="Drop Down 9" hidden="1">
              <a:extLst>
                <a:ext uri="{63B3BB69-23CF-44E3-9099-C40C66FF867C}">
                  <a14:compatExt spid="_x0000_s2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47625</xdr:rowOff>
        </xdr:from>
        <xdr:to>
          <xdr:col>2</xdr:col>
          <xdr:colOff>104775</xdr:colOff>
          <xdr:row>15</xdr:row>
          <xdr:rowOff>266700</xdr:rowOff>
        </xdr:to>
        <xdr:sp macro="" textlink="">
          <xdr:nvSpPr>
            <xdr:cNvPr id="23563" name="Drop Down 11" hidden="1">
              <a:extLst>
                <a:ext uri="{63B3BB69-23CF-44E3-9099-C40C66FF867C}">
                  <a14:compatExt spid="_x0000_s2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47625</xdr:rowOff>
        </xdr:from>
        <xdr:to>
          <xdr:col>2</xdr:col>
          <xdr:colOff>104775</xdr:colOff>
          <xdr:row>16</xdr:row>
          <xdr:rowOff>266700</xdr:rowOff>
        </xdr:to>
        <xdr:sp macro="" textlink="">
          <xdr:nvSpPr>
            <xdr:cNvPr id="23564" name="Drop Down 12" hidden="1">
              <a:extLst>
                <a:ext uri="{63B3BB69-23CF-44E3-9099-C40C66FF867C}">
                  <a14:compatExt spid="_x0000_s2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47625</xdr:rowOff>
        </xdr:from>
        <xdr:to>
          <xdr:col>2</xdr:col>
          <xdr:colOff>95250</xdr:colOff>
          <xdr:row>17</xdr:row>
          <xdr:rowOff>266700</xdr:rowOff>
        </xdr:to>
        <xdr:sp macro="" textlink="">
          <xdr:nvSpPr>
            <xdr:cNvPr id="23565" name="Drop Down 13" hidden="1">
              <a:extLst>
                <a:ext uri="{63B3BB69-23CF-44E3-9099-C40C66FF867C}">
                  <a14:compatExt spid="_x0000_s2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47625</xdr:rowOff>
        </xdr:from>
        <xdr:to>
          <xdr:col>25</xdr:col>
          <xdr:colOff>885825</xdr:colOff>
          <xdr:row>12</xdr:row>
          <xdr:rowOff>266700</xdr:rowOff>
        </xdr:to>
        <xdr:sp macro="" textlink="">
          <xdr:nvSpPr>
            <xdr:cNvPr id="23566" name="Drop Down 14" hidden="1">
              <a:extLst>
                <a:ext uri="{63B3BB69-23CF-44E3-9099-C40C66FF867C}">
                  <a14:compatExt spid="_x0000_s2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47625</xdr:rowOff>
        </xdr:from>
        <xdr:to>
          <xdr:col>25</xdr:col>
          <xdr:colOff>895350</xdr:colOff>
          <xdr:row>13</xdr:row>
          <xdr:rowOff>266700</xdr:rowOff>
        </xdr:to>
        <xdr:sp macro="" textlink="">
          <xdr:nvSpPr>
            <xdr:cNvPr id="23567" name="Drop Down 15" hidden="1">
              <a:extLst>
                <a:ext uri="{63B3BB69-23CF-44E3-9099-C40C66FF867C}">
                  <a14:compatExt spid="_x0000_s2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47625</xdr:rowOff>
        </xdr:from>
        <xdr:to>
          <xdr:col>25</xdr:col>
          <xdr:colOff>914400</xdr:colOff>
          <xdr:row>14</xdr:row>
          <xdr:rowOff>266700</xdr:rowOff>
        </xdr:to>
        <xdr:sp macro="" textlink="">
          <xdr:nvSpPr>
            <xdr:cNvPr id="23568" name="Drop Down 16" hidden="1">
              <a:extLst>
                <a:ext uri="{63B3BB69-23CF-44E3-9099-C40C66FF867C}">
                  <a14:compatExt spid="_x0000_s2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47625</xdr:rowOff>
        </xdr:from>
        <xdr:to>
          <xdr:col>25</xdr:col>
          <xdr:colOff>914400</xdr:colOff>
          <xdr:row>15</xdr:row>
          <xdr:rowOff>266700</xdr:rowOff>
        </xdr:to>
        <xdr:sp macro="" textlink="">
          <xdr:nvSpPr>
            <xdr:cNvPr id="23569" name="Drop Down 17" hidden="1">
              <a:extLst>
                <a:ext uri="{63B3BB69-23CF-44E3-9099-C40C66FF867C}">
                  <a14:compatExt spid="_x0000_s2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47625</xdr:rowOff>
        </xdr:from>
        <xdr:to>
          <xdr:col>25</xdr:col>
          <xdr:colOff>914400</xdr:colOff>
          <xdr:row>16</xdr:row>
          <xdr:rowOff>266700</xdr:rowOff>
        </xdr:to>
        <xdr:sp macro="" textlink="">
          <xdr:nvSpPr>
            <xdr:cNvPr id="23570" name="Drop Down 18" hidden="1">
              <a:extLst>
                <a:ext uri="{63B3BB69-23CF-44E3-9099-C40C66FF867C}">
                  <a14:compatExt spid="_x0000_s2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47625</xdr:rowOff>
        </xdr:from>
        <xdr:to>
          <xdr:col>25</xdr:col>
          <xdr:colOff>895350</xdr:colOff>
          <xdr:row>17</xdr:row>
          <xdr:rowOff>266700</xdr:rowOff>
        </xdr:to>
        <xdr:sp macro="" textlink="">
          <xdr:nvSpPr>
            <xdr:cNvPr id="23571" name="Drop Down 19" hidden="1">
              <a:extLst>
                <a:ext uri="{63B3BB69-23CF-44E3-9099-C40C66FF867C}">
                  <a14:compatExt spid="_x0000_s2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39</xdr:row>
          <xdr:rowOff>47625</xdr:rowOff>
        </xdr:from>
        <xdr:to>
          <xdr:col>1</xdr:col>
          <xdr:colOff>104775</xdr:colOff>
          <xdr:row>39</xdr:row>
          <xdr:rowOff>266700</xdr:rowOff>
        </xdr:to>
        <xdr:sp macro="" textlink="">
          <xdr:nvSpPr>
            <xdr:cNvPr id="23573" name="Drop Down 21" hidden="1">
              <a:extLst>
                <a:ext uri="{63B3BB69-23CF-44E3-9099-C40C66FF867C}">
                  <a14:compatExt spid="_x0000_s2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41</xdr:row>
          <xdr:rowOff>47625</xdr:rowOff>
        </xdr:from>
        <xdr:to>
          <xdr:col>1</xdr:col>
          <xdr:colOff>104775</xdr:colOff>
          <xdr:row>41</xdr:row>
          <xdr:rowOff>266700</xdr:rowOff>
        </xdr:to>
        <xdr:sp macro="" textlink="">
          <xdr:nvSpPr>
            <xdr:cNvPr id="23575" name="Drop Down 23" hidden="1">
              <a:extLst>
                <a:ext uri="{63B3BB69-23CF-44E3-9099-C40C66FF867C}">
                  <a14:compatExt spid="_x0000_s2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47625</xdr:rowOff>
        </xdr:from>
        <xdr:to>
          <xdr:col>1</xdr:col>
          <xdr:colOff>104775</xdr:colOff>
          <xdr:row>44</xdr:row>
          <xdr:rowOff>266700</xdr:rowOff>
        </xdr:to>
        <xdr:sp macro="" textlink="">
          <xdr:nvSpPr>
            <xdr:cNvPr id="23576" name="Drop Down 24" hidden="1">
              <a:extLst>
                <a:ext uri="{63B3BB69-23CF-44E3-9099-C40C66FF867C}">
                  <a14:compatExt spid="_x0000_s2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47625</xdr:rowOff>
        </xdr:from>
        <xdr:to>
          <xdr:col>1</xdr:col>
          <xdr:colOff>104775</xdr:colOff>
          <xdr:row>47</xdr:row>
          <xdr:rowOff>266700</xdr:rowOff>
        </xdr:to>
        <xdr:sp macro="" textlink="">
          <xdr:nvSpPr>
            <xdr:cNvPr id="23577" name="Drop Down 25" hidden="1">
              <a:extLst>
                <a:ext uri="{63B3BB69-23CF-44E3-9099-C40C66FF867C}">
                  <a14:compatExt spid="_x0000_s2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47625</xdr:rowOff>
        </xdr:from>
        <xdr:to>
          <xdr:col>25</xdr:col>
          <xdr:colOff>838200</xdr:colOff>
          <xdr:row>39</xdr:row>
          <xdr:rowOff>266700</xdr:rowOff>
        </xdr:to>
        <xdr:sp macro="" textlink="">
          <xdr:nvSpPr>
            <xdr:cNvPr id="23579" name="Drop Down 27" hidden="1">
              <a:extLst>
                <a:ext uri="{63B3BB69-23CF-44E3-9099-C40C66FF867C}">
                  <a14:compatExt spid="_x0000_s2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47625</xdr:rowOff>
        </xdr:from>
        <xdr:to>
          <xdr:col>25</xdr:col>
          <xdr:colOff>838200</xdr:colOff>
          <xdr:row>41</xdr:row>
          <xdr:rowOff>266700</xdr:rowOff>
        </xdr:to>
        <xdr:sp macro="" textlink="">
          <xdr:nvSpPr>
            <xdr:cNvPr id="23581" name="Drop Down 29" hidden="1">
              <a:extLst>
                <a:ext uri="{63B3BB69-23CF-44E3-9099-C40C66FF867C}">
                  <a14:compatExt spid="_x0000_s2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47625</xdr:rowOff>
        </xdr:from>
        <xdr:to>
          <xdr:col>25</xdr:col>
          <xdr:colOff>847725</xdr:colOff>
          <xdr:row>44</xdr:row>
          <xdr:rowOff>266700</xdr:rowOff>
        </xdr:to>
        <xdr:sp macro="" textlink="">
          <xdr:nvSpPr>
            <xdr:cNvPr id="23582" name="Drop Down 30" hidden="1">
              <a:extLst>
                <a:ext uri="{63B3BB69-23CF-44E3-9099-C40C66FF867C}">
                  <a14:compatExt spid="_x0000_s2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47625</xdr:rowOff>
        </xdr:from>
        <xdr:to>
          <xdr:col>25</xdr:col>
          <xdr:colOff>847725</xdr:colOff>
          <xdr:row>47</xdr:row>
          <xdr:rowOff>266700</xdr:rowOff>
        </xdr:to>
        <xdr:sp macro="" textlink="">
          <xdr:nvSpPr>
            <xdr:cNvPr id="23583" name="Drop Down 31" hidden="1">
              <a:extLst>
                <a:ext uri="{63B3BB69-23CF-44E3-9099-C40C66FF867C}">
                  <a14:compatExt spid="_x0000_s2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76200</xdr:colOff>
          <xdr:row>22</xdr:row>
          <xdr:rowOff>66675</xdr:rowOff>
        </xdr:from>
        <xdr:to>
          <xdr:col>9</xdr:col>
          <xdr:colOff>923925</xdr:colOff>
          <xdr:row>22</xdr:row>
          <xdr:rowOff>400050</xdr:rowOff>
        </xdr:to>
        <xdr:sp macro="" textlink="">
          <xdr:nvSpPr>
            <xdr:cNvPr id="99329" name="Button 1" hidden="1">
              <a:extLst>
                <a:ext uri="{63B3BB69-23CF-44E3-9099-C40C66FF867C}">
                  <a14:compatExt spid="_x0000_s99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poule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85725</xdr:colOff>
          <xdr:row>23</xdr:row>
          <xdr:rowOff>38100</xdr:rowOff>
        </xdr:from>
        <xdr:to>
          <xdr:col>9</xdr:col>
          <xdr:colOff>466725</xdr:colOff>
          <xdr:row>23</xdr:row>
          <xdr:rowOff>238125</xdr:rowOff>
        </xdr:to>
        <xdr:sp macro="" textlink="">
          <xdr:nvSpPr>
            <xdr:cNvPr id="99330" name="Button 2" hidden="1">
              <a:extLst>
                <a:ext uri="{63B3BB69-23CF-44E3-9099-C40C66FF867C}">
                  <a14:compatExt spid="_x0000_s99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1409700</xdr:colOff>
          <xdr:row>22</xdr:row>
          <xdr:rowOff>28575</xdr:rowOff>
        </xdr:from>
        <xdr:to>
          <xdr:col>12</xdr:col>
          <xdr:colOff>200025</xdr:colOff>
          <xdr:row>22</xdr:row>
          <xdr:rowOff>381000</xdr:rowOff>
        </xdr:to>
        <xdr:sp macro="" textlink="">
          <xdr:nvSpPr>
            <xdr:cNvPr id="99331" name="Button 3" hidden="1">
              <a:extLst>
                <a:ext uri="{63B3BB69-23CF-44E3-9099-C40C66FF867C}">
                  <a14:compatExt spid="_x0000_s99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poule B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1895475</xdr:colOff>
          <xdr:row>22</xdr:row>
          <xdr:rowOff>428625</xdr:rowOff>
        </xdr:from>
        <xdr:to>
          <xdr:col>12</xdr:col>
          <xdr:colOff>200025</xdr:colOff>
          <xdr:row>23</xdr:row>
          <xdr:rowOff>228600</xdr:rowOff>
        </xdr:to>
        <xdr:sp macro="" textlink="">
          <xdr:nvSpPr>
            <xdr:cNvPr id="99332" name="Button 4" hidden="1">
              <a:extLst>
                <a:ext uri="{63B3BB69-23CF-44E3-9099-C40C66FF867C}">
                  <a14:compatExt spid="_x0000_s99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28575</xdr:colOff>
          <xdr:row>61</xdr:row>
          <xdr:rowOff>190500</xdr:rowOff>
        </xdr:from>
        <xdr:to>
          <xdr:col>9</xdr:col>
          <xdr:colOff>990600</xdr:colOff>
          <xdr:row>62</xdr:row>
          <xdr:rowOff>238125</xdr:rowOff>
        </xdr:to>
        <xdr:sp macro="" textlink="">
          <xdr:nvSpPr>
            <xdr:cNvPr id="99333" name="Button 5" hidden="1">
              <a:extLst>
                <a:ext uri="{63B3BB69-23CF-44E3-9099-C40C66FF867C}">
                  <a14:compatExt spid="_x0000_s99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1704975</xdr:colOff>
          <xdr:row>61</xdr:row>
          <xdr:rowOff>228600</xdr:rowOff>
        </xdr:from>
        <xdr:to>
          <xdr:col>12</xdr:col>
          <xdr:colOff>0</xdr:colOff>
          <xdr:row>62</xdr:row>
          <xdr:rowOff>257175</xdr:rowOff>
        </xdr:to>
        <xdr:sp macro="" textlink="">
          <xdr:nvSpPr>
            <xdr:cNvPr id="99334" name="Button 6" hidden="1">
              <a:extLst>
                <a:ext uri="{63B3BB69-23CF-44E3-9099-C40C66FF867C}">
                  <a14:compatExt spid="_x0000_s99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28575</xdr:colOff>
          <xdr:row>4</xdr:row>
          <xdr:rowOff>76200</xdr:rowOff>
        </xdr:from>
        <xdr:to>
          <xdr:col>9</xdr:col>
          <xdr:colOff>1362075</xdr:colOff>
          <xdr:row>4</xdr:row>
          <xdr:rowOff>381000</xdr:rowOff>
        </xdr:to>
        <xdr:sp macro="" textlink="">
          <xdr:nvSpPr>
            <xdr:cNvPr id="99340" name="Button 12" hidden="1">
              <a:extLst>
                <a:ext uri="{63B3BB69-23CF-44E3-9099-C40C66FF867C}">
                  <a14:compatExt spid="_x0000_s99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400050</xdr:colOff>
          <xdr:row>32</xdr:row>
          <xdr:rowOff>57150</xdr:rowOff>
        </xdr:from>
        <xdr:to>
          <xdr:col>3</xdr:col>
          <xdr:colOff>1638300</xdr:colOff>
          <xdr:row>33</xdr:row>
          <xdr:rowOff>142875</xdr:rowOff>
        </xdr:to>
        <xdr:sp macro="" textlink="">
          <xdr:nvSpPr>
            <xdr:cNvPr id="99341" name="Button 13" hidden="1">
              <a:extLst>
                <a:ext uri="{63B3BB69-23CF-44E3-9099-C40C66FF867C}">
                  <a14:compatExt spid="_x0000_s99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12</xdr:row>
          <xdr:rowOff>47625</xdr:rowOff>
        </xdr:from>
        <xdr:to>
          <xdr:col>1</xdr:col>
          <xdr:colOff>533400</xdr:colOff>
          <xdr:row>12</xdr:row>
          <xdr:rowOff>266700</xdr:rowOff>
        </xdr:to>
        <xdr:sp macro="" textlink="">
          <xdr:nvSpPr>
            <xdr:cNvPr id="99342" name="Drop Down 14" hidden="1">
              <a:extLst>
                <a:ext uri="{63B3BB69-23CF-44E3-9099-C40C66FF867C}">
                  <a14:compatExt spid="_x0000_s99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13</xdr:row>
          <xdr:rowOff>47625</xdr:rowOff>
        </xdr:from>
        <xdr:to>
          <xdr:col>1</xdr:col>
          <xdr:colOff>542925</xdr:colOff>
          <xdr:row>13</xdr:row>
          <xdr:rowOff>266700</xdr:rowOff>
        </xdr:to>
        <xdr:sp macro="" textlink="">
          <xdr:nvSpPr>
            <xdr:cNvPr id="99343" name="Drop Down 15" hidden="1">
              <a:extLst>
                <a:ext uri="{63B3BB69-23CF-44E3-9099-C40C66FF867C}">
                  <a14:compatExt spid="_x0000_s99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14</xdr:row>
          <xdr:rowOff>47625</xdr:rowOff>
        </xdr:from>
        <xdr:to>
          <xdr:col>1</xdr:col>
          <xdr:colOff>542925</xdr:colOff>
          <xdr:row>14</xdr:row>
          <xdr:rowOff>266700</xdr:rowOff>
        </xdr:to>
        <xdr:sp macro="" textlink="">
          <xdr:nvSpPr>
            <xdr:cNvPr id="99344" name="Drop Down 16" hidden="1">
              <a:extLst>
                <a:ext uri="{63B3BB69-23CF-44E3-9099-C40C66FF867C}">
                  <a14:compatExt spid="_x0000_s99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15</xdr:row>
          <xdr:rowOff>47625</xdr:rowOff>
        </xdr:from>
        <xdr:to>
          <xdr:col>1</xdr:col>
          <xdr:colOff>542925</xdr:colOff>
          <xdr:row>15</xdr:row>
          <xdr:rowOff>266700</xdr:rowOff>
        </xdr:to>
        <xdr:sp macro="" textlink="">
          <xdr:nvSpPr>
            <xdr:cNvPr id="99346" name="Drop Down 18" hidden="1">
              <a:extLst>
                <a:ext uri="{63B3BB69-23CF-44E3-9099-C40C66FF867C}">
                  <a14:compatExt spid="_x0000_s99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16</xdr:row>
          <xdr:rowOff>47625</xdr:rowOff>
        </xdr:from>
        <xdr:to>
          <xdr:col>1</xdr:col>
          <xdr:colOff>542925</xdr:colOff>
          <xdr:row>16</xdr:row>
          <xdr:rowOff>266700</xdr:rowOff>
        </xdr:to>
        <xdr:sp macro="" textlink="">
          <xdr:nvSpPr>
            <xdr:cNvPr id="99348" name="Drop Down 20" hidden="1">
              <a:extLst>
                <a:ext uri="{63B3BB69-23CF-44E3-9099-C40C66FF867C}">
                  <a14:compatExt spid="_x0000_s99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17</xdr:row>
          <xdr:rowOff>47625</xdr:rowOff>
        </xdr:from>
        <xdr:to>
          <xdr:col>1</xdr:col>
          <xdr:colOff>542925</xdr:colOff>
          <xdr:row>17</xdr:row>
          <xdr:rowOff>266700</xdr:rowOff>
        </xdr:to>
        <xdr:sp macro="" textlink="">
          <xdr:nvSpPr>
            <xdr:cNvPr id="99350" name="Drop Down 22" hidden="1">
              <a:extLst>
                <a:ext uri="{63B3BB69-23CF-44E3-9099-C40C66FF867C}">
                  <a14:compatExt spid="_x0000_s99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12</xdr:row>
          <xdr:rowOff>47625</xdr:rowOff>
        </xdr:from>
        <xdr:to>
          <xdr:col>24</xdr:col>
          <xdr:colOff>114300</xdr:colOff>
          <xdr:row>12</xdr:row>
          <xdr:rowOff>266700</xdr:rowOff>
        </xdr:to>
        <xdr:sp macro="" textlink="">
          <xdr:nvSpPr>
            <xdr:cNvPr id="99351" name="Drop Down 23" hidden="1">
              <a:extLst>
                <a:ext uri="{63B3BB69-23CF-44E3-9099-C40C66FF867C}">
                  <a14:compatExt spid="_x0000_s99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13</xdr:row>
          <xdr:rowOff>47625</xdr:rowOff>
        </xdr:from>
        <xdr:to>
          <xdr:col>24</xdr:col>
          <xdr:colOff>114300</xdr:colOff>
          <xdr:row>13</xdr:row>
          <xdr:rowOff>266700</xdr:rowOff>
        </xdr:to>
        <xdr:sp macro="" textlink="">
          <xdr:nvSpPr>
            <xdr:cNvPr id="99352" name="Drop Down 24" hidden="1">
              <a:extLst>
                <a:ext uri="{63B3BB69-23CF-44E3-9099-C40C66FF867C}">
                  <a14:compatExt spid="_x0000_s99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13</xdr:row>
          <xdr:rowOff>47625</xdr:rowOff>
        </xdr:from>
        <xdr:to>
          <xdr:col>24</xdr:col>
          <xdr:colOff>114300</xdr:colOff>
          <xdr:row>13</xdr:row>
          <xdr:rowOff>266700</xdr:rowOff>
        </xdr:to>
        <xdr:sp macro="" textlink="">
          <xdr:nvSpPr>
            <xdr:cNvPr id="99353" name="Drop Down 25" hidden="1">
              <a:extLst>
                <a:ext uri="{63B3BB69-23CF-44E3-9099-C40C66FF867C}">
                  <a14:compatExt spid="_x0000_s99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14</xdr:row>
          <xdr:rowOff>47625</xdr:rowOff>
        </xdr:from>
        <xdr:to>
          <xdr:col>24</xdr:col>
          <xdr:colOff>114300</xdr:colOff>
          <xdr:row>14</xdr:row>
          <xdr:rowOff>266700</xdr:rowOff>
        </xdr:to>
        <xdr:sp macro="" textlink="">
          <xdr:nvSpPr>
            <xdr:cNvPr id="99354" name="Drop Down 26" hidden="1">
              <a:extLst>
                <a:ext uri="{63B3BB69-23CF-44E3-9099-C40C66FF867C}">
                  <a14:compatExt spid="_x0000_s99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15</xdr:row>
          <xdr:rowOff>47625</xdr:rowOff>
        </xdr:from>
        <xdr:to>
          <xdr:col>24</xdr:col>
          <xdr:colOff>114300</xdr:colOff>
          <xdr:row>15</xdr:row>
          <xdr:rowOff>266700</xdr:rowOff>
        </xdr:to>
        <xdr:sp macro="" textlink="">
          <xdr:nvSpPr>
            <xdr:cNvPr id="99355" name="Drop Down 27" hidden="1">
              <a:extLst>
                <a:ext uri="{63B3BB69-23CF-44E3-9099-C40C66FF867C}">
                  <a14:compatExt spid="_x0000_s99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16</xdr:row>
          <xdr:rowOff>47625</xdr:rowOff>
        </xdr:from>
        <xdr:to>
          <xdr:col>24</xdr:col>
          <xdr:colOff>114300</xdr:colOff>
          <xdr:row>16</xdr:row>
          <xdr:rowOff>266700</xdr:rowOff>
        </xdr:to>
        <xdr:sp macro="" textlink="">
          <xdr:nvSpPr>
            <xdr:cNvPr id="99356" name="Drop Down 28" hidden="1">
              <a:extLst>
                <a:ext uri="{63B3BB69-23CF-44E3-9099-C40C66FF867C}">
                  <a14:compatExt spid="_x0000_s99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17</xdr:row>
          <xdr:rowOff>47625</xdr:rowOff>
        </xdr:from>
        <xdr:to>
          <xdr:col>24</xdr:col>
          <xdr:colOff>114300</xdr:colOff>
          <xdr:row>17</xdr:row>
          <xdr:rowOff>266700</xdr:rowOff>
        </xdr:to>
        <xdr:sp macro="" textlink="">
          <xdr:nvSpPr>
            <xdr:cNvPr id="99357" name="Drop Down 29" hidden="1">
              <a:extLst>
                <a:ext uri="{63B3BB69-23CF-44E3-9099-C40C66FF867C}">
                  <a14:compatExt spid="_x0000_s99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38</xdr:row>
          <xdr:rowOff>85725</xdr:rowOff>
        </xdr:from>
        <xdr:to>
          <xdr:col>1</xdr:col>
          <xdr:colOff>533400</xdr:colOff>
          <xdr:row>38</xdr:row>
          <xdr:rowOff>304800</xdr:rowOff>
        </xdr:to>
        <xdr:sp macro="" textlink="">
          <xdr:nvSpPr>
            <xdr:cNvPr id="99358" name="Drop Down 30" hidden="1">
              <a:extLst>
                <a:ext uri="{63B3BB69-23CF-44E3-9099-C40C66FF867C}">
                  <a14:compatExt spid="_x0000_s99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40</xdr:row>
          <xdr:rowOff>76200</xdr:rowOff>
        </xdr:from>
        <xdr:to>
          <xdr:col>1</xdr:col>
          <xdr:colOff>514350</xdr:colOff>
          <xdr:row>40</xdr:row>
          <xdr:rowOff>295275</xdr:rowOff>
        </xdr:to>
        <xdr:sp macro="" textlink="">
          <xdr:nvSpPr>
            <xdr:cNvPr id="99359" name="Drop Down 31" hidden="1">
              <a:extLst>
                <a:ext uri="{63B3BB69-23CF-44E3-9099-C40C66FF867C}">
                  <a14:compatExt spid="_x0000_s99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42</xdr:row>
          <xdr:rowOff>76200</xdr:rowOff>
        </xdr:from>
        <xdr:to>
          <xdr:col>1</xdr:col>
          <xdr:colOff>514350</xdr:colOff>
          <xdr:row>42</xdr:row>
          <xdr:rowOff>295275</xdr:rowOff>
        </xdr:to>
        <xdr:sp macro="" textlink="">
          <xdr:nvSpPr>
            <xdr:cNvPr id="99360" name="Drop Down 32" hidden="1">
              <a:extLst>
                <a:ext uri="{63B3BB69-23CF-44E3-9099-C40C66FF867C}">
                  <a14:compatExt spid="_x0000_s99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44</xdr:row>
          <xdr:rowOff>76200</xdr:rowOff>
        </xdr:from>
        <xdr:to>
          <xdr:col>1</xdr:col>
          <xdr:colOff>514350</xdr:colOff>
          <xdr:row>44</xdr:row>
          <xdr:rowOff>295275</xdr:rowOff>
        </xdr:to>
        <xdr:sp macro="" textlink="">
          <xdr:nvSpPr>
            <xdr:cNvPr id="99362" name="Drop Down 34" hidden="1">
              <a:extLst>
                <a:ext uri="{63B3BB69-23CF-44E3-9099-C40C66FF867C}">
                  <a14:compatExt spid="_x0000_s99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47</xdr:row>
          <xdr:rowOff>76200</xdr:rowOff>
        </xdr:from>
        <xdr:to>
          <xdr:col>1</xdr:col>
          <xdr:colOff>514350</xdr:colOff>
          <xdr:row>47</xdr:row>
          <xdr:rowOff>295275</xdr:rowOff>
        </xdr:to>
        <xdr:sp macro="" textlink="">
          <xdr:nvSpPr>
            <xdr:cNvPr id="99363" name="Drop Down 35" hidden="1">
              <a:extLst>
                <a:ext uri="{63B3BB69-23CF-44E3-9099-C40C66FF867C}">
                  <a14:compatExt spid="_x0000_s99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38</xdr:row>
          <xdr:rowOff>47625</xdr:rowOff>
        </xdr:from>
        <xdr:to>
          <xdr:col>24</xdr:col>
          <xdr:colOff>114300</xdr:colOff>
          <xdr:row>38</xdr:row>
          <xdr:rowOff>266700</xdr:rowOff>
        </xdr:to>
        <xdr:sp macro="" textlink="">
          <xdr:nvSpPr>
            <xdr:cNvPr id="99364" name="Drop Down 36" hidden="1">
              <a:extLst>
                <a:ext uri="{63B3BB69-23CF-44E3-9099-C40C66FF867C}">
                  <a14:compatExt spid="_x0000_s99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40</xdr:row>
          <xdr:rowOff>47625</xdr:rowOff>
        </xdr:from>
        <xdr:to>
          <xdr:col>24</xdr:col>
          <xdr:colOff>114300</xdr:colOff>
          <xdr:row>40</xdr:row>
          <xdr:rowOff>266700</xdr:rowOff>
        </xdr:to>
        <xdr:sp macro="" textlink="">
          <xdr:nvSpPr>
            <xdr:cNvPr id="99365" name="Drop Down 37" hidden="1">
              <a:extLst>
                <a:ext uri="{63B3BB69-23CF-44E3-9099-C40C66FF867C}">
                  <a14:compatExt spid="_x0000_s99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42</xdr:row>
          <xdr:rowOff>47625</xdr:rowOff>
        </xdr:from>
        <xdr:to>
          <xdr:col>24</xdr:col>
          <xdr:colOff>114300</xdr:colOff>
          <xdr:row>42</xdr:row>
          <xdr:rowOff>266700</xdr:rowOff>
        </xdr:to>
        <xdr:sp macro="" textlink="">
          <xdr:nvSpPr>
            <xdr:cNvPr id="99366" name="Drop Down 38" hidden="1">
              <a:extLst>
                <a:ext uri="{63B3BB69-23CF-44E3-9099-C40C66FF867C}">
                  <a14:compatExt spid="_x0000_s99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44</xdr:row>
          <xdr:rowOff>47625</xdr:rowOff>
        </xdr:from>
        <xdr:to>
          <xdr:col>24</xdr:col>
          <xdr:colOff>114300</xdr:colOff>
          <xdr:row>44</xdr:row>
          <xdr:rowOff>266700</xdr:rowOff>
        </xdr:to>
        <xdr:sp macro="" textlink="">
          <xdr:nvSpPr>
            <xdr:cNvPr id="99367" name="Drop Down 39" hidden="1">
              <a:extLst>
                <a:ext uri="{63B3BB69-23CF-44E3-9099-C40C66FF867C}">
                  <a14:compatExt spid="_x0000_s99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47</xdr:row>
          <xdr:rowOff>47625</xdr:rowOff>
        </xdr:from>
        <xdr:to>
          <xdr:col>24</xdr:col>
          <xdr:colOff>114300</xdr:colOff>
          <xdr:row>47</xdr:row>
          <xdr:rowOff>266700</xdr:rowOff>
        </xdr:to>
        <xdr:sp macro="" textlink="">
          <xdr:nvSpPr>
            <xdr:cNvPr id="99368" name="Drop Down 40" hidden="1">
              <a:extLst>
                <a:ext uri="{63B3BB69-23CF-44E3-9099-C40C66FF867C}">
                  <a14:compatExt spid="_x0000_s99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</xdr:colOff>
          <xdr:row>8</xdr:row>
          <xdr:rowOff>180975</xdr:rowOff>
        </xdr:from>
        <xdr:to>
          <xdr:col>13</xdr:col>
          <xdr:colOff>1019175</xdr:colOff>
          <xdr:row>10</xdr:row>
          <xdr:rowOff>104775</xdr:rowOff>
        </xdr:to>
        <xdr:sp macro="" textlink="">
          <xdr:nvSpPr>
            <xdr:cNvPr id="26625" name="Button 1" hidden="1">
              <a:extLst>
                <a:ext uri="{63B3BB69-23CF-44E3-9099-C40C66FF867C}">
                  <a14:compatExt spid="_x0000_s26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19050</xdr:colOff>
          <xdr:row>11</xdr:row>
          <xdr:rowOff>28575</xdr:rowOff>
        </xdr:from>
        <xdr:to>
          <xdr:col>13</xdr:col>
          <xdr:colOff>819150</xdr:colOff>
          <xdr:row>12</xdr:row>
          <xdr:rowOff>104775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504825</xdr:colOff>
          <xdr:row>6</xdr:row>
          <xdr:rowOff>19050</xdr:rowOff>
        </xdr:from>
        <xdr:to>
          <xdr:col>13</xdr:col>
          <xdr:colOff>990600</xdr:colOff>
          <xdr:row>7</xdr:row>
          <xdr:rowOff>47625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15</xdr:row>
          <xdr:rowOff>76200</xdr:rowOff>
        </xdr:from>
        <xdr:to>
          <xdr:col>24</xdr:col>
          <xdr:colOff>647700</xdr:colOff>
          <xdr:row>16</xdr:row>
          <xdr:rowOff>9525</xdr:rowOff>
        </xdr:to>
        <xdr:sp macro="" textlink="">
          <xdr:nvSpPr>
            <xdr:cNvPr id="26628" name="Drop Dow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15</xdr:row>
          <xdr:rowOff>76200</xdr:rowOff>
        </xdr:from>
        <xdr:to>
          <xdr:col>25</xdr:col>
          <xdr:colOff>647700</xdr:colOff>
          <xdr:row>16</xdr:row>
          <xdr:rowOff>9525</xdr:rowOff>
        </xdr:to>
        <xdr:sp macro="" textlink="">
          <xdr:nvSpPr>
            <xdr:cNvPr id="26629" name="Drop Down 5" hidden="1">
              <a:extLst>
                <a:ext uri="{63B3BB69-23CF-44E3-9099-C40C66FF867C}">
                  <a14:compatExt spid="_x0000_s26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19050</xdr:colOff>
          <xdr:row>16</xdr:row>
          <xdr:rowOff>66675</xdr:rowOff>
        </xdr:from>
        <xdr:to>
          <xdr:col>24</xdr:col>
          <xdr:colOff>657225</xdr:colOff>
          <xdr:row>17</xdr:row>
          <xdr:rowOff>0</xdr:rowOff>
        </xdr:to>
        <xdr:sp macro="" textlink="">
          <xdr:nvSpPr>
            <xdr:cNvPr id="26630" name="Drop Down 6" hidden="1">
              <a:extLst>
                <a:ext uri="{63B3BB69-23CF-44E3-9099-C40C66FF867C}">
                  <a14:compatExt spid="_x0000_s26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17</xdr:row>
          <xdr:rowOff>76200</xdr:rowOff>
        </xdr:from>
        <xdr:to>
          <xdr:col>24</xdr:col>
          <xdr:colOff>647700</xdr:colOff>
          <xdr:row>18</xdr:row>
          <xdr:rowOff>9525</xdr:rowOff>
        </xdr:to>
        <xdr:sp macro="" textlink="">
          <xdr:nvSpPr>
            <xdr:cNvPr id="26631" name="Drop Down 7" hidden="1">
              <a:extLst>
                <a:ext uri="{63B3BB69-23CF-44E3-9099-C40C66FF867C}">
                  <a14:compatExt spid="_x0000_s26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18</xdr:row>
          <xdr:rowOff>76200</xdr:rowOff>
        </xdr:from>
        <xdr:to>
          <xdr:col>24</xdr:col>
          <xdr:colOff>647700</xdr:colOff>
          <xdr:row>19</xdr:row>
          <xdr:rowOff>9525</xdr:rowOff>
        </xdr:to>
        <xdr:sp macro="" textlink="">
          <xdr:nvSpPr>
            <xdr:cNvPr id="26632" name="Drop Down 8" hidden="1">
              <a:extLst>
                <a:ext uri="{63B3BB69-23CF-44E3-9099-C40C66FF867C}">
                  <a14:compatExt spid="_x0000_s26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19</xdr:row>
          <xdr:rowOff>76200</xdr:rowOff>
        </xdr:from>
        <xdr:to>
          <xdr:col>24</xdr:col>
          <xdr:colOff>647700</xdr:colOff>
          <xdr:row>20</xdr:row>
          <xdr:rowOff>9525</xdr:rowOff>
        </xdr:to>
        <xdr:sp macro="" textlink="">
          <xdr:nvSpPr>
            <xdr:cNvPr id="26633" name="Drop Down 9" hidden="1">
              <a:extLst>
                <a:ext uri="{63B3BB69-23CF-44E3-9099-C40C66FF867C}">
                  <a14:compatExt spid="_x0000_s26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20</xdr:row>
          <xdr:rowOff>76200</xdr:rowOff>
        </xdr:from>
        <xdr:to>
          <xdr:col>24</xdr:col>
          <xdr:colOff>647700</xdr:colOff>
          <xdr:row>21</xdr:row>
          <xdr:rowOff>9525</xdr:rowOff>
        </xdr:to>
        <xdr:sp macro="" textlink="">
          <xdr:nvSpPr>
            <xdr:cNvPr id="26634" name="Drop Down 10" hidden="1">
              <a:extLst>
                <a:ext uri="{63B3BB69-23CF-44E3-9099-C40C66FF867C}">
                  <a14:compatExt spid="_x0000_s26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21</xdr:row>
          <xdr:rowOff>76200</xdr:rowOff>
        </xdr:from>
        <xdr:to>
          <xdr:col>24</xdr:col>
          <xdr:colOff>647700</xdr:colOff>
          <xdr:row>22</xdr:row>
          <xdr:rowOff>9525</xdr:rowOff>
        </xdr:to>
        <xdr:sp macro="" textlink="">
          <xdr:nvSpPr>
            <xdr:cNvPr id="26635" name="Drop Down 11" hidden="1">
              <a:extLst>
                <a:ext uri="{63B3BB69-23CF-44E3-9099-C40C66FF867C}">
                  <a14:compatExt spid="_x0000_s26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22</xdr:row>
          <xdr:rowOff>76200</xdr:rowOff>
        </xdr:from>
        <xdr:to>
          <xdr:col>24</xdr:col>
          <xdr:colOff>647700</xdr:colOff>
          <xdr:row>23</xdr:row>
          <xdr:rowOff>9525</xdr:rowOff>
        </xdr:to>
        <xdr:sp macro="" textlink="">
          <xdr:nvSpPr>
            <xdr:cNvPr id="26636" name="Drop Down 12" hidden="1">
              <a:extLst>
                <a:ext uri="{63B3BB69-23CF-44E3-9099-C40C66FF867C}">
                  <a14:compatExt spid="_x0000_s26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23</xdr:row>
          <xdr:rowOff>76200</xdr:rowOff>
        </xdr:from>
        <xdr:to>
          <xdr:col>24</xdr:col>
          <xdr:colOff>647700</xdr:colOff>
          <xdr:row>24</xdr:row>
          <xdr:rowOff>9525</xdr:rowOff>
        </xdr:to>
        <xdr:sp macro="" textlink="">
          <xdr:nvSpPr>
            <xdr:cNvPr id="26637" name="Drop Down 13" hidden="1">
              <a:extLst>
                <a:ext uri="{63B3BB69-23CF-44E3-9099-C40C66FF867C}">
                  <a14:compatExt spid="_x0000_s26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24</xdr:row>
          <xdr:rowOff>57150</xdr:rowOff>
        </xdr:from>
        <xdr:to>
          <xdr:col>24</xdr:col>
          <xdr:colOff>647700</xdr:colOff>
          <xdr:row>24</xdr:row>
          <xdr:rowOff>276225</xdr:rowOff>
        </xdr:to>
        <xdr:sp macro="" textlink="">
          <xdr:nvSpPr>
            <xdr:cNvPr id="26638" name="Drop Down 14" hidden="1">
              <a:extLst>
                <a:ext uri="{63B3BB69-23CF-44E3-9099-C40C66FF867C}">
                  <a14:compatExt spid="_x0000_s26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25</xdr:row>
          <xdr:rowOff>76200</xdr:rowOff>
        </xdr:from>
        <xdr:to>
          <xdr:col>24</xdr:col>
          <xdr:colOff>647700</xdr:colOff>
          <xdr:row>26</xdr:row>
          <xdr:rowOff>9525</xdr:rowOff>
        </xdr:to>
        <xdr:sp macro="" textlink="">
          <xdr:nvSpPr>
            <xdr:cNvPr id="26639" name="Drop Down 15" hidden="1">
              <a:extLst>
                <a:ext uri="{63B3BB69-23CF-44E3-9099-C40C66FF867C}">
                  <a14:compatExt spid="_x0000_s26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26</xdr:row>
          <xdr:rowOff>76200</xdr:rowOff>
        </xdr:from>
        <xdr:to>
          <xdr:col>24</xdr:col>
          <xdr:colOff>647700</xdr:colOff>
          <xdr:row>27</xdr:row>
          <xdr:rowOff>9525</xdr:rowOff>
        </xdr:to>
        <xdr:sp macro="" textlink="">
          <xdr:nvSpPr>
            <xdr:cNvPr id="26640" name="Drop Down 16" hidden="1">
              <a:extLst>
                <a:ext uri="{63B3BB69-23CF-44E3-9099-C40C66FF867C}">
                  <a14:compatExt spid="_x0000_s26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27</xdr:row>
          <xdr:rowOff>76200</xdr:rowOff>
        </xdr:from>
        <xdr:to>
          <xdr:col>24</xdr:col>
          <xdr:colOff>647700</xdr:colOff>
          <xdr:row>28</xdr:row>
          <xdr:rowOff>9525</xdr:rowOff>
        </xdr:to>
        <xdr:sp macro="" textlink="">
          <xdr:nvSpPr>
            <xdr:cNvPr id="26641" name="Drop Down 17" hidden="1">
              <a:extLst>
                <a:ext uri="{63B3BB69-23CF-44E3-9099-C40C66FF867C}">
                  <a14:compatExt spid="_x0000_s26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9525</xdr:colOff>
          <xdr:row>28</xdr:row>
          <xdr:rowOff>76200</xdr:rowOff>
        </xdr:from>
        <xdr:to>
          <xdr:col>24</xdr:col>
          <xdr:colOff>647700</xdr:colOff>
          <xdr:row>29</xdr:row>
          <xdr:rowOff>9525</xdr:rowOff>
        </xdr:to>
        <xdr:sp macro="" textlink="">
          <xdr:nvSpPr>
            <xdr:cNvPr id="26642" name="Drop Down 18" hidden="1">
              <a:extLst>
                <a:ext uri="{63B3BB69-23CF-44E3-9099-C40C66FF867C}">
                  <a14:compatExt spid="_x0000_s26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16</xdr:row>
          <xdr:rowOff>76200</xdr:rowOff>
        </xdr:from>
        <xdr:to>
          <xdr:col>25</xdr:col>
          <xdr:colOff>647700</xdr:colOff>
          <xdr:row>17</xdr:row>
          <xdr:rowOff>9525</xdr:rowOff>
        </xdr:to>
        <xdr:sp macro="" textlink="">
          <xdr:nvSpPr>
            <xdr:cNvPr id="26643" name="Drop Down 19" hidden="1">
              <a:extLst>
                <a:ext uri="{63B3BB69-23CF-44E3-9099-C40C66FF867C}">
                  <a14:compatExt spid="_x0000_s26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17</xdr:row>
          <xdr:rowOff>76200</xdr:rowOff>
        </xdr:from>
        <xdr:to>
          <xdr:col>25</xdr:col>
          <xdr:colOff>647700</xdr:colOff>
          <xdr:row>18</xdr:row>
          <xdr:rowOff>9525</xdr:rowOff>
        </xdr:to>
        <xdr:sp macro="" textlink="">
          <xdr:nvSpPr>
            <xdr:cNvPr id="26644" name="Drop Down 20" hidden="1">
              <a:extLst>
                <a:ext uri="{63B3BB69-23CF-44E3-9099-C40C66FF867C}">
                  <a14:compatExt spid="_x0000_s26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18</xdr:row>
          <xdr:rowOff>76200</xdr:rowOff>
        </xdr:from>
        <xdr:to>
          <xdr:col>25</xdr:col>
          <xdr:colOff>647700</xdr:colOff>
          <xdr:row>19</xdr:row>
          <xdr:rowOff>9525</xdr:rowOff>
        </xdr:to>
        <xdr:sp macro="" textlink="">
          <xdr:nvSpPr>
            <xdr:cNvPr id="26645" name="Drop Down 21" hidden="1">
              <a:extLst>
                <a:ext uri="{63B3BB69-23CF-44E3-9099-C40C66FF867C}">
                  <a14:compatExt spid="_x0000_s26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19</xdr:row>
          <xdr:rowOff>76200</xdr:rowOff>
        </xdr:from>
        <xdr:to>
          <xdr:col>25</xdr:col>
          <xdr:colOff>647700</xdr:colOff>
          <xdr:row>20</xdr:row>
          <xdr:rowOff>9525</xdr:rowOff>
        </xdr:to>
        <xdr:sp macro="" textlink="">
          <xdr:nvSpPr>
            <xdr:cNvPr id="26646" name="Drop Down 22" hidden="1">
              <a:extLst>
                <a:ext uri="{63B3BB69-23CF-44E3-9099-C40C66FF867C}">
                  <a14:compatExt spid="_x0000_s26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20</xdr:row>
          <xdr:rowOff>76200</xdr:rowOff>
        </xdr:from>
        <xdr:to>
          <xdr:col>25</xdr:col>
          <xdr:colOff>647700</xdr:colOff>
          <xdr:row>21</xdr:row>
          <xdr:rowOff>9525</xdr:rowOff>
        </xdr:to>
        <xdr:sp macro="" textlink="">
          <xdr:nvSpPr>
            <xdr:cNvPr id="26647" name="Drop Down 23" hidden="1">
              <a:extLst>
                <a:ext uri="{63B3BB69-23CF-44E3-9099-C40C66FF867C}">
                  <a14:compatExt spid="_x0000_s26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21</xdr:row>
          <xdr:rowOff>76200</xdr:rowOff>
        </xdr:from>
        <xdr:to>
          <xdr:col>25</xdr:col>
          <xdr:colOff>647700</xdr:colOff>
          <xdr:row>22</xdr:row>
          <xdr:rowOff>9525</xdr:rowOff>
        </xdr:to>
        <xdr:sp macro="" textlink="">
          <xdr:nvSpPr>
            <xdr:cNvPr id="26648" name="Drop Down 24" hidden="1">
              <a:extLst>
                <a:ext uri="{63B3BB69-23CF-44E3-9099-C40C66FF867C}">
                  <a14:compatExt spid="_x0000_s26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22</xdr:row>
          <xdr:rowOff>76200</xdr:rowOff>
        </xdr:from>
        <xdr:to>
          <xdr:col>25</xdr:col>
          <xdr:colOff>647700</xdr:colOff>
          <xdr:row>23</xdr:row>
          <xdr:rowOff>9525</xdr:rowOff>
        </xdr:to>
        <xdr:sp macro="" textlink="">
          <xdr:nvSpPr>
            <xdr:cNvPr id="26649" name="Drop Down 25" hidden="1">
              <a:extLst>
                <a:ext uri="{63B3BB69-23CF-44E3-9099-C40C66FF867C}">
                  <a14:compatExt spid="_x0000_s26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23</xdr:row>
          <xdr:rowOff>76200</xdr:rowOff>
        </xdr:from>
        <xdr:to>
          <xdr:col>25</xdr:col>
          <xdr:colOff>647700</xdr:colOff>
          <xdr:row>24</xdr:row>
          <xdr:rowOff>9525</xdr:rowOff>
        </xdr:to>
        <xdr:sp macro="" textlink="">
          <xdr:nvSpPr>
            <xdr:cNvPr id="26650" name="Drop Down 26" hidden="1">
              <a:extLst>
                <a:ext uri="{63B3BB69-23CF-44E3-9099-C40C66FF867C}">
                  <a14:compatExt spid="_x0000_s26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24</xdr:row>
          <xdr:rowOff>76200</xdr:rowOff>
        </xdr:from>
        <xdr:to>
          <xdr:col>25</xdr:col>
          <xdr:colOff>647700</xdr:colOff>
          <xdr:row>25</xdr:row>
          <xdr:rowOff>9525</xdr:rowOff>
        </xdr:to>
        <xdr:sp macro="" textlink="">
          <xdr:nvSpPr>
            <xdr:cNvPr id="26651" name="Drop Down 27" hidden="1">
              <a:extLst>
                <a:ext uri="{63B3BB69-23CF-44E3-9099-C40C66FF867C}">
                  <a14:compatExt spid="_x0000_s26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25</xdr:row>
          <xdr:rowOff>76200</xdr:rowOff>
        </xdr:from>
        <xdr:to>
          <xdr:col>25</xdr:col>
          <xdr:colOff>647700</xdr:colOff>
          <xdr:row>26</xdr:row>
          <xdr:rowOff>9525</xdr:rowOff>
        </xdr:to>
        <xdr:sp macro="" textlink="">
          <xdr:nvSpPr>
            <xdr:cNvPr id="26652" name="Drop Down 28" hidden="1">
              <a:extLst>
                <a:ext uri="{63B3BB69-23CF-44E3-9099-C40C66FF867C}">
                  <a14:compatExt spid="_x0000_s26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26</xdr:row>
          <xdr:rowOff>76200</xdr:rowOff>
        </xdr:from>
        <xdr:to>
          <xdr:col>25</xdr:col>
          <xdr:colOff>647700</xdr:colOff>
          <xdr:row>27</xdr:row>
          <xdr:rowOff>9525</xdr:rowOff>
        </xdr:to>
        <xdr:sp macro="" textlink="">
          <xdr:nvSpPr>
            <xdr:cNvPr id="26653" name="Drop Down 29" hidden="1">
              <a:extLst>
                <a:ext uri="{63B3BB69-23CF-44E3-9099-C40C66FF867C}">
                  <a14:compatExt spid="_x0000_s26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27</xdr:row>
          <xdr:rowOff>76200</xdr:rowOff>
        </xdr:from>
        <xdr:to>
          <xdr:col>25</xdr:col>
          <xdr:colOff>647700</xdr:colOff>
          <xdr:row>28</xdr:row>
          <xdr:rowOff>9525</xdr:rowOff>
        </xdr:to>
        <xdr:sp macro="" textlink="">
          <xdr:nvSpPr>
            <xdr:cNvPr id="26654" name="Drop Down 30" hidden="1">
              <a:extLst>
                <a:ext uri="{63B3BB69-23CF-44E3-9099-C40C66FF867C}">
                  <a14:compatExt spid="_x0000_s26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28</xdr:row>
          <xdr:rowOff>76200</xdr:rowOff>
        </xdr:from>
        <xdr:to>
          <xdr:col>25</xdr:col>
          <xdr:colOff>647700</xdr:colOff>
          <xdr:row>29</xdr:row>
          <xdr:rowOff>9525</xdr:rowOff>
        </xdr:to>
        <xdr:sp macro="" textlink="">
          <xdr:nvSpPr>
            <xdr:cNvPr id="26655" name="Drop Down 31" hidden="1">
              <a:extLst>
                <a:ext uri="{63B3BB69-23CF-44E3-9099-C40C66FF867C}">
                  <a14:compatExt spid="_x0000_s26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342900</xdr:colOff>
          <xdr:row>26</xdr:row>
          <xdr:rowOff>38100</xdr:rowOff>
        </xdr:from>
        <xdr:to>
          <xdr:col>10</xdr:col>
          <xdr:colOff>1162050</xdr:colOff>
          <xdr:row>27</xdr:row>
          <xdr:rowOff>66675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542925</xdr:colOff>
          <xdr:row>28</xdr:row>
          <xdr:rowOff>28575</xdr:rowOff>
        </xdr:from>
        <xdr:to>
          <xdr:col>10</xdr:col>
          <xdr:colOff>1047750</xdr:colOff>
          <xdr:row>28</xdr:row>
          <xdr:rowOff>171450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400050</xdr:colOff>
          <xdr:row>25</xdr:row>
          <xdr:rowOff>123825</xdr:rowOff>
        </xdr:from>
        <xdr:to>
          <xdr:col>21</xdr:col>
          <xdr:colOff>1352550</xdr:colOff>
          <xdr:row>27</xdr:row>
          <xdr:rowOff>9525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685800</xdr:colOff>
          <xdr:row>28</xdr:row>
          <xdr:rowOff>28575</xdr:rowOff>
        </xdr:from>
        <xdr:to>
          <xdr:col>21</xdr:col>
          <xdr:colOff>1133475</xdr:colOff>
          <xdr:row>28</xdr:row>
          <xdr:rowOff>171450</xdr:rowOff>
        </xdr:to>
        <xdr:sp macro="" textlink="">
          <xdr:nvSpPr>
            <xdr:cNvPr id="27652" name="Button 4" hidden="1">
              <a:extLst>
                <a:ext uri="{63B3BB69-23CF-44E3-9099-C40C66FF867C}">
                  <a14:compatExt spid="_x0000_s27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9525</xdr:colOff>
          <xdr:row>38</xdr:row>
          <xdr:rowOff>123825</xdr:rowOff>
        </xdr:from>
        <xdr:to>
          <xdr:col>10</xdr:col>
          <xdr:colOff>819150</xdr:colOff>
          <xdr:row>38</xdr:row>
          <xdr:rowOff>276225</xdr:rowOff>
        </xdr:to>
        <xdr:sp macro="" textlink="">
          <xdr:nvSpPr>
            <xdr:cNvPr id="27653" name="Button 5" hidden="1">
              <a:extLst>
                <a:ext uri="{63B3BB69-23CF-44E3-9099-C40C66FF867C}">
                  <a14:compatExt spid="_x0000_s27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1028700</xdr:colOff>
          <xdr:row>38</xdr:row>
          <xdr:rowOff>114300</xdr:rowOff>
        </xdr:from>
        <xdr:to>
          <xdr:col>10</xdr:col>
          <xdr:colOff>1495425</xdr:colOff>
          <xdr:row>38</xdr:row>
          <xdr:rowOff>257175</xdr:rowOff>
        </xdr:to>
        <xdr:sp macro="" textlink="">
          <xdr:nvSpPr>
            <xdr:cNvPr id="27654" name="Button 6" hidden="1">
              <a:extLst>
                <a:ext uri="{63B3BB69-23CF-44E3-9099-C40C66FF867C}">
                  <a14:compatExt spid="_x0000_s27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161925</xdr:colOff>
          <xdr:row>5</xdr:row>
          <xdr:rowOff>66675</xdr:rowOff>
        </xdr:from>
        <xdr:to>
          <xdr:col>10</xdr:col>
          <xdr:colOff>1362075</xdr:colOff>
          <xdr:row>6</xdr:row>
          <xdr:rowOff>161925</xdr:rowOff>
        </xdr:to>
        <xdr:sp macro="" textlink="">
          <xdr:nvSpPr>
            <xdr:cNvPr id="27655" name="Button 7" hidden="1">
              <a:extLst>
                <a:ext uri="{63B3BB69-23CF-44E3-9099-C40C66FF867C}">
                  <a14:compatExt spid="_x0000_s27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85725</xdr:colOff>
          <xdr:row>38</xdr:row>
          <xdr:rowOff>104775</xdr:rowOff>
        </xdr:from>
        <xdr:to>
          <xdr:col>4</xdr:col>
          <xdr:colOff>1333500</xdr:colOff>
          <xdr:row>39</xdr:row>
          <xdr:rowOff>38100</xdr:rowOff>
        </xdr:to>
        <xdr:sp macro="" textlink="">
          <xdr:nvSpPr>
            <xdr:cNvPr id="27656" name="Button 8" hidden="1">
              <a:extLst>
                <a:ext uri="{63B3BB69-23CF-44E3-9099-C40C66FF867C}">
                  <a14:compatExt spid="_x0000_s27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12</xdr:row>
          <xdr:rowOff>38100</xdr:rowOff>
        </xdr:from>
        <xdr:to>
          <xdr:col>27</xdr:col>
          <xdr:colOff>733425</xdr:colOff>
          <xdr:row>12</xdr:row>
          <xdr:rowOff>257175</xdr:rowOff>
        </xdr:to>
        <xdr:sp macro="" textlink="">
          <xdr:nvSpPr>
            <xdr:cNvPr id="27658" name="Drop Down 10" hidden="1">
              <a:extLst>
                <a:ext uri="{63B3BB69-23CF-44E3-9099-C40C66FF867C}">
                  <a14:compatExt spid="_x0000_s27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12</xdr:row>
          <xdr:rowOff>38100</xdr:rowOff>
        </xdr:from>
        <xdr:to>
          <xdr:col>28</xdr:col>
          <xdr:colOff>733425</xdr:colOff>
          <xdr:row>12</xdr:row>
          <xdr:rowOff>257175</xdr:rowOff>
        </xdr:to>
        <xdr:sp macro="" textlink="">
          <xdr:nvSpPr>
            <xdr:cNvPr id="27659" name="Drop Down 11" hidden="1">
              <a:extLst>
                <a:ext uri="{63B3BB69-23CF-44E3-9099-C40C66FF867C}">
                  <a14:compatExt spid="_x0000_s27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13</xdr:row>
          <xdr:rowOff>38100</xdr:rowOff>
        </xdr:from>
        <xdr:to>
          <xdr:col>27</xdr:col>
          <xdr:colOff>733425</xdr:colOff>
          <xdr:row>13</xdr:row>
          <xdr:rowOff>257175</xdr:rowOff>
        </xdr:to>
        <xdr:sp macro="" textlink="">
          <xdr:nvSpPr>
            <xdr:cNvPr id="27660" name="Drop Down 12" hidden="1">
              <a:extLst>
                <a:ext uri="{63B3BB69-23CF-44E3-9099-C40C66FF867C}">
                  <a14:compatExt spid="_x0000_s27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13</xdr:row>
          <xdr:rowOff>38100</xdr:rowOff>
        </xdr:from>
        <xdr:to>
          <xdr:col>28</xdr:col>
          <xdr:colOff>733425</xdr:colOff>
          <xdr:row>13</xdr:row>
          <xdr:rowOff>257175</xdr:rowOff>
        </xdr:to>
        <xdr:sp macro="" textlink="">
          <xdr:nvSpPr>
            <xdr:cNvPr id="27661" name="Drop Down 13" hidden="1">
              <a:extLst>
                <a:ext uri="{63B3BB69-23CF-44E3-9099-C40C66FF867C}">
                  <a14:compatExt spid="_x0000_s27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14</xdr:row>
          <xdr:rowOff>38100</xdr:rowOff>
        </xdr:from>
        <xdr:to>
          <xdr:col>27</xdr:col>
          <xdr:colOff>733425</xdr:colOff>
          <xdr:row>14</xdr:row>
          <xdr:rowOff>257175</xdr:rowOff>
        </xdr:to>
        <xdr:sp macro="" textlink="">
          <xdr:nvSpPr>
            <xdr:cNvPr id="27662" name="Drop Down 14" hidden="1">
              <a:extLst>
                <a:ext uri="{63B3BB69-23CF-44E3-9099-C40C66FF867C}">
                  <a14:compatExt spid="_x0000_s27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15</xdr:row>
          <xdr:rowOff>38100</xdr:rowOff>
        </xdr:from>
        <xdr:to>
          <xdr:col>27</xdr:col>
          <xdr:colOff>733425</xdr:colOff>
          <xdr:row>15</xdr:row>
          <xdr:rowOff>257175</xdr:rowOff>
        </xdr:to>
        <xdr:sp macro="" textlink="">
          <xdr:nvSpPr>
            <xdr:cNvPr id="27663" name="Drop Down 15" hidden="1">
              <a:extLst>
                <a:ext uri="{63B3BB69-23CF-44E3-9099-C40C66FF867C}">
                  <a14:compatExt spid="_x0000_s27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15</xdr:row>
          <xdr:rowOff>38100</xdr:rowOff>
        </xdr:from>
        <xdr:to>
          <xdr:col>28</xdr:col>
          <xdr:colOff>733425</xdr:colOff>
          <xdr:row>15</xdr:row>
          <xdr:rowOff>257175</xdr:rowOff>
        </xdr:to>
        <xdr:sp macro="" textlink="">
          <xdr:nvSpPr>
            <xdr:cNvPr id="27664" name="Drop Down 16" hidden="1">
              <a:extLst>
                <a:ext uri="{63B3BB69-23CF-44E3-9099-C40C66FF867C}">
                  <a14:compatExt spid="_x0000_s27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16</xdr:row>
          <xdr:rowOff>38100</xdr:rowOff>
        </xdr:from>
        <xdr:to>
          <xdr:col>27</xdr:col>
          <xdr:colOff>733425</xdr:colOff>
          <xdr:row>16</xdr:row>
          <xdr:rowOff>257175</xdr:rowOff>
        </xdr:to>
        <xdr:sp macro="" textlink="">
          <xdr:nvSpPr>
            <xdr:cNvPr id="27665" name="Drop Down 17" hidden="1">
              <a:extLst>
                <a:ext uri="{63B3BB69-23CF-44E3-9099-C40C66FF867C}">
                  <a14:compatExt spid="_x0000_s27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17</xdr:row>
          <xdr:rowOff>38100</xdr:rowOff>
        </xdr:from>
        <xdr:to>
          <xdr:col>27</xdr:col>
          <xdr:colOff>733425</xdr:colOff>
          <xdr:row>17</xdr:row>
          <xdr:rowOff>257175</xdr:rowOff>
        </xdr:to>
        <xdr:sp macro="" textlink="">
          <xdr:nvSpPr>
            <xdr:cNvPr id="27666" name="Drop Down 18" hidden="1">
              <a:extLst>
                <a:ext uri="{63B3BB69-23CF-44E3-9099-C40C66FF867C}">
                  <a14:compatExt spid="_x0000_s27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18</xdr:row>
          <xdr:rowOff>38100</xdr:rowOff>
        </xdr:from>
        <xdr:to>
          <xdr:col>27</xdr:col>
          <xdr:colOff>733425</xdr:colOff>
          <xdr:row>18</xdr:row>
          <xdr:rowOff>257175</xdr:rowOff>
        </xdr:to>
        <xdr:sp macro="" textlink="">
          <xdr:nvSpPr>
            <xdr:cNvPr id="27667" name="Drop Down 19" hidden="1">
              <a:extLst>
                <a:ext uri="{63B3BB69-23CF-44E3-9099-C40C66FF867C}">
                  <a14:compatExt spid="_x0000_s27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17</xdr:row>
          <xdr:rowOff>38100</xdr:rowOff>
        </xdr:from>
        <xdr:to>
          <xdr:col>28</xdr:col>
          <xdr:colOff>733425</xdr:colOff>
          <xdr:row>17</xdr:row>
          <xdr:rowOff>257175</xdr:rowOff>
        </xdr:to>
        <xdr:sp macro="" textlink="">
          <xdr:nvSpPr>
            <xdr:cNvPr id="27668" name="Drop Down 20" hidden="1">
              <a:extLst>
                <a:ext uri="{63B3BB69-23CF-44E3-9099-C40C66FF867C}">
                  <a14:compatExt spid="_x0000_s27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18</xdr:row>
          <xdr:rowOff>38100</xdr:rowOff>
        </xdr:from>
        <xdr:to>
          <xdr:col>28</xdr:col>
          <xdr:colOff>733425</xdr:colOff>
          <xdr:row>18</xdr:row>
          <xdr:rowOff>257175</xdr:rowOff>
        </xdr:to>
        <xdr:sp macro="" textlink="">
          <xdr:nvSpPr>
            <xdr:cNvPr id="27669" name="Drop Down 21" hidden="1">
              <a:extLst>
                <a:ext uri="{63B3BB69-23CF-44E3-9099-C40C66FF867C}">
                  <a14:compatExt spid="_x0000_s27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19</xdr:row>
          <xdr:rowOff>38100</xdr:rowOff>
        </xdr:from>
        <xdr:to>
          <xdr:col>27</xdr:col>
          <xdr:colOff>733425</xdr:colOff>
          <xdr:row>19</xdr:row>
          <xdr:rowOff>257175</xdr:rowOff>
        </xdr:to>
        <xdr:sp macro="" textlink="">
          <xdr:nvSpPr>
            <xdr:cNvPr id="27670" name="Drop Down 22" hidden="1">
              <a:extLst>
                <a:ext uri="{63B3BB69-23CF-44E3-9099-C40C66FF867C}">
                  <a14:compatExt spid="_x0000_s27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20</xdr:row>
          <xdr:rowOff>38100</xdr:rowOff>
        </xdr:from>
        <xdr:to>
          <xdr:col>27</xdr:col>
          <xdr:colOff>733425</xdr:colOff>
          <xdr:row>20</xdr:row>
          <xdr:rowOff>257175</xdr:rowOff>
        </xdr:to>
        <xdr:sp macro="" textlink="">
          <xdr:nvSpPr>
            <xdr:cNvPr id="27671" name="Drop Down 23" hidden="1">
              <a:extLst>
                <a:ext uri="{63B3BB69-23CF-44E3-9099-C40C66FF867C}">
                  <a14:compatExt spid="_x0000_s27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21</xdr:row>
          <xdr:rowOff>38100</xdr:rowOff>
        </xdr:from>
        <xdr:to>
          <xdr:col>27</xdr:col>
          <xdr:colOff>733425</xdr:colOff>
          <xdr:row>21</xdr:row>
          <xdr:rowOff>257175</xdr:rowOff>
        </xdr:to>
        <xdr:sp macro="" textlink="">
          <xdr:nvSpPr>
            <xdr:cNvPr id="27672" name="Drop Down 24" hidden="1">
              <a:extLst>
                <a:ext uri="{63B3BB69-23CF-44E3-9099-C40C66FF867C}">
                  <a14:compatExt spid="_x0000_s27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20</xdr:row>
          <xdr:rowOff>38100</xdr:rowOff>
        </xdr:from>
        <xdr:to>
          <xdr:col>28</xdr:col>
          <xdr:colOff>733425</xdr:colOff>
          <xdr:row>20</xdr:row>
          <xdr:rowOff>257175</xdr:rowOff>
        </xdr:to>
        <xdr:sp macro="" textlink="">
          <xdr:nvSpPr>
            <xdr:cNvPr id="27673" name="Drop Down 25" hidden="1">
              <a:extLst>
                <a:ext uri="{63B3BB69-23CF-44E3-9099-C40C66FF867C}">
                  <a14:compatExt spid="_x0000_s27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43</xdr:row>
          <xdr:rowOff>38100</xdr:rowOff>
        </xdr:from>
        <xdr:to>
          <xdr:col>27</xdr:col>
          <xdr:colOff>733425</xdr:colOff>
          <xdr:row>43</xdr:row>
          <xdr:rowOff>257175</xdr:rowOff>
        </xdr:to>
        <xdr:sp macro="" textlink="">
          <xdr:nvSpPr>
            <xdr:cNvPr id="27674" name="Drop Down 26" hidden="1">
              <a:extLst>
                <a:ext uri="{63B3BB69-23CF-44E3-9099-C40C66FF867C}">
                  <a14:compatExt spid="_x0000_s27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43</xdr:row>
          <xdr:rowOff>38100</xdr:rowOff>
        </xdr:from>
        <xdr:to>
          <xdr:col>28</xdr:col>
          <xdr:colOff>733425</xdr:colOff>
          <xdr:row>43</xdr:row>
          <xdr:rowOff>257175</xdr:rowOff>
        </xdr:to>
        <xdr:sp macro="" textlink="">
          <xdr:nvSpPr>
            <xdr:cNvPr id="27675" name="Drop Down 27" hidden="1">
              <a:extLst>
                <a:ext uri="{63B3BB69-23CF-44E3-9099-C40C66FF867C}">
                  <a14:compatExt spid="_x0000_s27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44</xdr:row>
          <xdr:rowOff>38100</xdr:rowOff>
        </xdr:from>
        <xdr:to>
          <xdr:col>27</xdr:col>
          <xdr:colOff>733425</xdr:colOff>
          <xdr:row>44</xdr:row>
          <xdr:rowOff>257175</xdr:rowOff>
        </xdr:to>
        <xdr:sp macro="" textlink="">
          <xdr:nvSpPr>
            <xdr:cNvPr id="27676" name="Drop Down 28" hidden="1">
              <a:extLst>
                <a:ext uri="{63B3BB69-23CF-44E3-9099-C40C66FF867C}">
                  <a14:compatExt spid="_x0000_s27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44</xdr:row>
          <xdr:rowOff>38100</xdr:rowOff>
        </xdr:from>
        <xdr:to>
          <xdr:col>28</xdr:col>
          <xdr:colOff>733425</xdr:colOff>
          <xdr:row>44</xdr:row>
          <xdr:rowOff>257175</xdr:rowOff>
        </xdr:to>
        <xdr:sp macro="" textlink="">
          <xdr:nvSpPr>
            <xdr:cNvPr id="27677" name="Drop Down 29" hidden="1">
              <a:extLst>
                <a:ext uri="{63B3BB69-23CF-44E3-9099-C40C66FF867C}">
                  <a14:compatExt spid="_x0000_s27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46</xdr:row>
          <xdr:rowOff>38100</xdr:rowOff>
        </xdr:from>
        <xdr:to>
          <xdr:col>27</xdr:col>
          <xdr:colOff>733425</xdr:colOff>
          <xdr:row>46</xdr:row>
          <xdr:rowOff>257175</xdr:rowOff>
        </xdr:to>
        <xdr:sp macro="" textlink="">
          <xdr:nvSpPr>
            <xdr:cNvPr id="27678" name="Drop Down 30" hidden="1">
              <a:extLst>
                <a:ext uri="{63B3BB69-23CF-44E3-9099-C40C66FF867C}">
                  <a14:compatExt spid="_x0000_s27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46</xdr:row>
          <xdr:rowOff>38100</xdr:rowOff>
        </xdr:from>
        <xdr:to>
          <xdr:col>28</xdr:col>
          <xdr:colOff>733425</xdr:colOff>
          <xdr:row>46</xdr:row>
          <xdr:rowOff>257175</xdr:rowOff>
        </xdr:to>
        <xdr:sp macro="" textlink="">
          <xdr:nvSpPr>
            <xdr:cNvPr id="27679" name="Drop Down 31" hidden="1">
              <a:extLst>
                <a:ext uri="{63B3BB69-23CF-44E3-9099-C40C66FF867C}">
                  <a14:compatExt spid="_x0000_s27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48</xdr:row>
          <xdr:rowOff>38100</xdr:rowOff>
        </xdr:from>
        <xdr:to>
          <xdr:col>28</xdr:col>
          <xdr:colOff>733425</xdr:colOff>
          <xdr:row>48</xdr:row>
          <xdr:rowOff>257175</xdr:rowOff>
        </xdr:to>
        <xdr:sp macro="" textlink="">
          <xdr:nvSpPr>
            <xdr:cNvPr id="27680" name="Drop Down 32" hidden="1">
              <a:extLst>
                <a:ext uri="{63B3BB69-23CF-44E3-9099-C40C66FF867C}">
                  <a14:compatExt spid="_x0000_s27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49</xdr:row>
          <xdr:rowOff>38100</xdr:rowOff>
        </xdr:from>
        <xdr:to>
          <xdr:col>27</xdr:col>
          <xdr:colOff>733425</xdr:colOff>
          <xdr:row>49</xdr:row>
          <xdr:rowOff>257175</xdr:rowOff>
        </xdr:to>
        <xdr:sp macro="" textlink="">
          <xdr:nvSpPr>
            <xdr:cNvPr id="27681" name="Drop Down 33" hidden="1">
              <a:extLst>
                <a:ext uri="{63B3BB69-23CF-44E3-9099-C40C66FF867C}">
                  <a14:compatExt spid="_x0000_s27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49</xdr:row>
          <xdr:rowOff>38100</xdr:rowOff>
        </xdr:from>
        <xdr:to>
          <xdr:col>28</xdr:col>
          <xdr:colOff>733425</xdr:colOff>
          <xdr:row>49</xdr:row>
          <xdr:rowOff>257175</xdr:rowOff>
        </xdr:to>
        <xdr:sp macro="" textlink="">
          <xdr:nvSpPr>
            <xdr:cNvPr id="27682" name="Drop Down 34" hidden="1">
              <a:extLst>
                <a:ext uri="{63B3BB69-23CF-44E3-9099-C40C66FF867C}">
                  <a14:compatExt spid="_x0000_s27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51</xdr:row>
          <xdr:rowOff>38100</xdr:rowOff>
        </xdr:from>
        <xdr:to>
          <xdr:col>27</xdr:col>
          <xdr:colOff>733425</xdr:colOff>
          <xdr:row>51</xdr:row>
          <xdr:rowOff>257175</xdr:rowOff>
        </xdr:to>
        <xdr:sp macro="" textlink="">
          <xdr:nvSpPr>
            <xdr:cNvPr id="27683" name="Drop Down 35" hidden="1">
              <a:extLst>
                <a:ext uri="{63B3BB69-23CF-44E3-9099-C40C66FF867C}">
                  <a14:compatExt spid="_x0000_s27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51</xdr:row>
          <xdr:rowOff>38100</xdr:rowOff>
        </xdr:from>
        <xdr:to>
          <xdr:col>28</xdr:col>
          <xdr:colOff>733425</xdr:colOff>
          <xdr:row>51</xdr:row>
          <xdr:rowOff>257175</xdr:rowOff>
        </xdr:to>
        <xdr:sp macro="" textlink="">
          <xdr:nvSpPr>
            <xdr:cNvPr id="27684" name="Drop Down 36" hidden="1">
              <a:extLst>
                <a:ext uri="{63B3BB69-23CF-44E3-9099-C40C66FF867C}">
                  <a14:compatExt spid="_x0000_s27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52</xdr:row>
          <xdr:rowOff>38100</xdr:rowOff>
        </xdr:from>
        <xdr:to>
          <xdr:col>28</xdr:col>
          <xdr:colOff>733425</xdr:colOff>
          <xdr:row>52</xdr:row>
          <xdr:rowOff>257175</xdr:rowOff>
        </xdr:to>
        <xdr:sp macro="" textlink="">
          <xdr:nvSpPr>
            <xdr:cNvPr id="27685" name="Drop Down 37" hidden="1">
              <a:extLst>
                <a:ext uri="{63B3BB69-23CF-44E3-9099-C40C66FF867C}">
                  <a14:compatExt spid="_x0000_s27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53</xdr:row>
          <xdr:rowOff>38100</xdr:rowOff>
        </xdr:from>
        <xdr:to>
          <xdr:col>27</xdr:col>
          <xdr:colOff>733425</xdr:colOff>
          <xdr:row>53</xdr:row>
          <xdr:rowOff>257175</xdr:rowOff>
        </xdr:to>
        <xdr:sp macro="" textlink="">
          <xdr:nvSpPr>
            <xdr:cNvPr id="27686" name="Drop Down 38" hidden="1">
              <a:extLst>
                <a:ext uri="{63B3BB69-23CF-44E3-9099-C40C66FF867C}">
                  <a14:compatExt spid="_x0000_s27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95250</xdr:colOff>
          <xdr:row>53</xdr:row>
          <xdr:rowOff>38100</xdr:rowOff>
        </xdr:from>
        <xdr:to>
          <xdr:col>28</xdr:col>
          <xdr:colOff>733425</xdr:colOff>
          <xdr:row>53</xdr:row>
          <xdr:rowOff>257175</xdr:rowOff>
        </xdr:to>
        <xdr:sp macro="" textlink="">
          <xdr:nvSpPr>
            <xdr:cNvPr id="27687" name="Drop Down 39" hidden="1">
              <a:extLst>
                <a:ext uri="{63B3BB69-23CF-44E3-9099-C40C66FF867C}">
                  <a14:compatExt spid="_x0000_s27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180975</xdr:colOff>
          <xdr:row>26</xdr:row>
          <xdr:rowOff>123825</xdr:rowOff>
        </xdr:from>
        <xdr:to>
          <xdr:col>9</xdr:col>
          <xdr:colOff>1609725</xdr:colOff>
          <xdr:row>27</xdr:row>
          <xdr:rowOff>180975</xdr:rowOff>
        </xdr:to>
        <xdr:sp macro="" textlink="">
          <xdr:nvSpPr>
            <xdr:cNvPr id="28673" name="Button 1" hidden="1">
              <a:extLst>
                <a:ext uri="{63B3BB69-23CF-44E3-9099-C40C66FF867C}">
                  <a14:compatExt spid="_x0000_s28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581025</xdr:colOff>
          <xdr:row>28</xdr:row>
          <xdr:rowOff>104775</xdr:rowOff>
        </xdr:from>
        <xdr:to>
          <xdr:col>9</xdr:col>
          <xdr:colOff>1095375</xdr:colOff>
          <xdr:row>29</xdr:row>
          <xdr:rowOff>9525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95250</xdr:colOff>
          <xdr:row>38</xdr:row>
          <xdr:rowOff>85725</xdr:rowOff>
        </xdr:from>
        <xdr:to>
          <xdr:col>9</xdr:col>
          <xdr:colOff>1133475</xdr:colOff>
          <xdr:row>38</xdr:row>
          <xdr:rowOff>257175</xdr:rowOff>
        </xdr:to>
        <xdr:sp macro="" textlink="">
          <xdr:nvSpPr>
            <xdr:cNvPr id="28675" name="Button 3" hidden="1">
              <a:extLst>
                <a:ext uri="{63B3BB69-23CF-44E3-9099-C40C66FF867C}">
                  <a14:compatExt spid="_x0000_s28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1276350</xdr:colOff>
          <xdr:row>38</xdr:row>
          <xdr:rowOff>57150</xdr:rowOff>
        </xdr:from>
        <xdr:to>
          <xdr:col>9</xdr:col>
          <xdr:colOff>1876425</xdr:colOff>
          <xdr:row>38</xdr:row>
          <xdr:rowOff>257175</xdr:rowOff>
        </xdr:to>
        <xdr:sp macro="" textlink="">
          <xdr:nvSpPr>
            <xdr:cNvPr id="28677" name="Button 5" hidden="1">
              <a:extLst>
                <a:ext uri="{63B3BB69-23CF-44E3-9099-C40C66FF867C}">
                  <a14:compatExt spid="_x0000_s28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152400</xdr:colOff>
          <xdr:row>5</xdr:row>
          <xdr:rowOff>247650</xdr:rowOff>
        </xdr:from>
        <xdr:to>
          <xdr:col>14</xdr:col>
          <xdr:colOff>1666875</xdr:colOff>
          <xdr:row>7</xdr:row>
          <xdr:rowOff>180975</xdr:rowOff>
        </xdr:to>
        <xdr:sp macro="" textlink="">
          <xdr:nvSpPr>
            <xdr:cNvPr id="28679" name="Button 7" hidden="1">
              <a:extLst>
                <a:ext uri="{63B3BB69-23CF-44E3-9099-C40C66FF867C}">
                  <a14:compatExt spid="_x0000_s28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47625</xdr:colOff>
          <xdr:row>38</xdr:row>
          <xdr:rowOff>76200</xdr:rowOff>
        </xdr:from>
        <xdr:to>
          <xdr:col>3</xdr:col>
          <xdr:colOff>1685925</xdr:colOff>
          <xdr:row>39</xdr:row>
          <xdr:rowOff>47625</xdr:rowOff>
        </xdr:to>
        <xdr:sp macro="" textlink="">
          <xdr:nvSpPr>
            <xdr:cNvPr id="28680" name="Button 8" hidden="1">
              <a:extLst>
                <a:ext uri="{63B3BB69-23CF-44E3-9099-C40C66FF867C}">
                  <a14:compatExt spid="_x0000_s28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12</xdr:row>
          <xdr:rowOff>19050</xdr:rowOff>
        </xdr:from>
        <xdr:to>
          <xdr:col>27</xdr:col>
          <xdr:colOff>1047750</xdr:colOff>
          <xdr:row>12</xdr:row>
          <xdr:rowOff>238125</xdr:rowOff>
        </xdr:to>
        <xdr:sp macro="" textlink="">
          <xdr:nvSpPr>
            <xdr:cNvPr id="28681" name="Drop Down 9" hidden="1">
              <a:extLst>
                <a:ext uri="{63B3BB69-23CF-44E3-9099-C40C66FF867C}">
                  <a14:compatExt spid="_x0000_s28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12</xdr:row>
          <xdr:rowOff>19050</xdr:rowOff>
        </xdr:from>
        <xdr:to>
          <xdr:col>28</xdr:col>
          <xdr:colOff>1047750</xdr:colOff>
          <xdr:row>12</xdr:row>
          <xdr:rowOff>238125</xdr:rowOff>
        </xdr:to>
        <xdr:sp macro="" textlink="">
          <xdr:nvSpPr>
            <xdr:cNvPr id="28682" name="Drop Down 10" hidden="1">
              <a:extLst>
                <a:ext uri="{63B3BB69-23CF-44E3-9099-C40C66FF867C}">
                  <a14:compatExt spid="_x0000_s28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13</xdr:row>
          <xdr:rowOff>19050</xdr:rowOff>
        </xdr:from>
        <xdr:to>
          <xdr:col>27</xdr:col>
          <xdr:colOff>1047750</xdr:colOff>
          <xdr:row>13</xdr:row>
          <xdr:rowOff>238125</xdr:rowOff>
        </xdr:to>
        <xdr:sp macro="" textlink="">
          <xdr:nvSpPr>
            <xdr:cNvPr id="28683" name="Drop Down 11" hidden="1">
              <a:extLst>
                <a:ext uri="{63B3BB69-23CF-44E3-9099-C40C66FF867C}">
                  <a14:compatExt spid="_x0000_s28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14</xdr:row>
          <xdr:rowOff>19050</xdr:rowOff>
        </xdr:from>
        <xdr:to>
          <xdr:col>27</xdr:col>
          <xdr:colOff>1047750</xdr:colOff>
          <xdr:row>14</xdr:row>
          <xdr:rowOff>238125</xdr:rowOff>
        </xdr:to>
        <xdr:sp macro="" textlink="">
          <xdr:nvSpPr>
            <xdr:cNvPr id="28684" name="Drop Down 12" hidden="1">
              <a:extLst>
                <a:ext uri="{63B3BB69-23CF-44E3-9099-C40C66FF867C}">
                  <a14:compatExt spid="_x0000_s28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15</xdr:row>
          <xdr:rowOff>19050</xdr:rowOff>
        </xdr:from>
        <xdr:to>
          <xdr:col>27</xdr:col>
          <xdr:colOff>1047750</xdr:colOff>
          <xdr:row>15</xdr:row>
          <xdr:rowOff>238125</xdr:rowOff>
        </xdr:to>
        <xdr:sp macro="" textlink="">
          <xdr:nvSpPr>
            <xdr:cNvPr id="28685" name="Drop Down 13" hidden="1">
              <a:extLst>
                <a:ext uri="{63B3BB69-23CF-44E3-9099-C40C66FF867C}">
                  <a14:compatExt spid="_x0000_s28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16</xdr:row>
          <xdr:rowOff>19050</xdr:rowOff>
        </xdr:from>
        <xdr:to>
          <xdr:col>27</xdr:col>
          <xdr:colOff>1047750</xdr:colOff>
          <xdr:row>16</xdr:row>
          <xdr:rowOff>238125</xdr:rowOff>
        </xdr:to>
        <xdr:sp macro="" textlink="">
          <xdr:nvSpPr>
            <xdr:cNvPr id="28686" name="Drop Down 14" hidden="1">
              <a:extLst>
                <a:ext uri="{63B3BB69-23CF-44E3-9099-C40C66FF867C}">
                  <a14:compatExt spid="_x0000_s28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17</xdr:row>
          <xdr:rowOff>19050</xdr:rowOff>
        </xdr:from>
        <xdr:to>
          <xdr:col>27</xdr:col>
          <xdr:colOff>1047750</xdr:colOff>
          <xdr:row>17</xdr:row>
          <xdr:rowOff>238125</xdr:rowOff>
        </xdr:to>
        <xdr:sp macro="" textlink="">
          <xdr:nvSpPr>
            <xdr:cNvPr id="28687" name="Drop Down 15" hidden="1">
              <a:extLst>
                <a:ext uri="{63B3BB69-23CF-44E3-9099-C40C66FF867C}">
                  <a14:compatExt spid="_x0000_s28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18</xdr:row>
          <xdr:rowOff>19050</xdr:rowOff>
        </xdr:from>
        <xdr:to>
          <xdr:col>27</xdr:col>
          <xdr:colOff>1047750</xdr:colOff>
          <xdr:row>18</xdr:row>
          <xdr:rowOff>238125</xdr:rowOff>
        </xdr:to>
        <xdr:sp macro="" textlink="">
          <xdr:nvSpPr>
            <xdr:cNvPr id="28688" name="Drop Down 16" hidden="1">
              <a:extLst>
                <a:ext uri="{63B3BB69-23CF-44E3-9099-C40C66FF867C}">
                  <a14:compatExt spid="_x0000_s28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19</xdr:row>
          <xdr:rowOff>19050</xdr:rowOff>
        </xdr:from>
        <xdr:to>
          <xdr:col>27</xdr:col>
          <xdr:colOff>1047750</xdr:colOff>
          <xdr:row>19</xdr:row>
          <xdr:rowOff>238125</xdr:rowOff>
        </xdr:to>
        <xdr:sp macro="" textlink="">
          <xdr:nvSpPr>
            <xdr:cNvPr id="28689" name="Drop Down 17" hidden="1">
              <a:extLst>
                <a:ext uri="{63B3BB69-23CF-44E3-9099-C40C66FF867C}">
                  <a14:compatExt spid="_x0000_s28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20</xdr:row>
          <xdr:rowOff>19050</xdr:rowOff>
        </xdr:from>
        <xdr:to>
          <xdr:col>27</xdr:col>
          <xdr:colOff>1047750</xdr:colOff>
          <xdr:row>20</xdr:row>
          <xdr:rowOff>238125</xdr:rowOff>
        </xdr:to>
        <xdr:sp macro="" textlink="">
          <xdr:nvSpPr>
            <xdr:cNvPr id="28690" name="Drop Down 18" hidden="1">
              <a:extLst>
                <a:ext uri="{63B3BB69-23CF-44E3-9099-C40C66FF867C}">
                  <a14:compatExt spid="_x0000_s28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76200</xdr:colOff>
          <xdr:row>21</xdr:row>
          <xdr:rowOff>38100</xdr:rowOff>
        </xdr:from>
        <xdr:to>
          <xdr:col>27</xdr:col>
          <xdr:colOff>1038225</xdr:colOff>
          <xdr:row>21</xdr:row>
          <xdr:rowOff>257175</xdr:rowOff>
        </xdr:to>
        <xdr:sp macro="" textlink="">
          <xdr:nvSpPr>
            <xdr:cNvPr id="28691" name="Drop Down 19" hidden="1">
              <a:extLst>
                <a:ext uri="{63B3BB69-23CF-44E3-9099-C40C66FF867C}">
                  <a14:compatExt spid="_x0000_s28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13</xdr:row>
          <xdr:rowOff>19050</xdr:rowOff>
        </xdr:from>
        <xdr:to>
          <xdr:col>28</xdr:col>
          <xdr:colOff>1047750</xdr:colOff>
          <xdr:row>13</xdr:row>
          <xdr:rowOff>238125</xdr:rowOff>
        </xdr:to>
        <xdr:sp macro="" textlink="">
          <xdr:nvSpPr>
            <xdr:cNvPr id="28692" name="Drop Down 20" hidden="1">
              <a:extLst>
                <a:ext uri="{63B3BB69-23CF-44E3-9099-C40C66FF867C}">
                  <a14:compatExt spid="_x0000_s28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14</xdr:row>
          <xdr:rowOff>19050</xdr:rowOff>
        </xdr:from>
        <xdr:to>
          <xdr:col>28</xdr:col>
          <xdr:colOff>1047750</xdr:colOff>
          <xdr:row>14</xdr:row>
          <xdr:rowOff>238125</xdr:rowOff>
        </xdr:to>
        <xdr:sp macro="" textlink="">
          <xdr:nvSpPr>
            <xdr:cNvPr id="28693" name="Drop Down 21" hidden="1">
              <a:extLst>
                <a:ext uri="{63B3BB69-23CF-44E3-9099-C40C66FF867C}">
                  <a14:compatExt spid="_x0000_s28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15</xdr:row>
          <xdr:rowOff>19050</xdr:rowOff>
        </xdr:from>
        <xdr:to>
          <xdr:col>28</xdr:col>
          <xdr:colOff>1047750</xdr:colOff>
          <xdr:row>15</xdr:row>
          <xdr:rowOff>238125</xdr:rowOff>
        </xdr:to>
        <xdr:sp macro="" textlink="">
          <xdr:nvSpPr>
            <xdr:cNvPr id="28694" name="Drop Down 22" hidden="1">
              <a:extLst>
                <a:ext uri="{63B3BB69-23CF-44E3-9099-C40C66FF867C}">
                  <a14:compatExt spid="_x0000_s28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16</xdr:row>
          <xdr:rowOff>19050</xdr:rowOff>
        </xdr:from>
        <xdr:to>
          <xdr:col>28</xdr:col>
          <xdr:colOff>1047750</xdr:colOff>
          <xdr:row>16</xdr:row>
          <xdr:rowOff>238125</xdr:rowOff>
        </xdr:to>
        <xdr:sp macro="" textlink="">
          <xdr:nvSpPr>
            <xdr:cNvPr id="28695" name="Drop Down 23" hidden="1">
              <a:extLst>
                <a:ext uri="{63B3BB69-23CF-44E3-9099-C40C66FF867C}">
                  <a14:compatExt spid="_x0000_s28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17</xdr:row>
          <xdr:rowOff>19050</xdr:rowOff>
        </xdr:from>
        <xdr:to>
          <xdr:col>28</xdr:col>
          <xdr:colOff>1047750</xdr:colOff>
          <xdr:row>17</xdr:row>
          <xdr:rowOff>238125</xdr:rowOff>
        </xdr:to>
        <xdr:sp macro="" textlink="">
          <xdr:nvSpPr>
            <xdr:cNvPr id="28696" name="Drop Down 24" hidden="1">
              <a:extLst>
                <a:ext uri="{63B3BB69-23CF-44E3-9099-C40C66FF867C}">
                  <a14:compatExt spid="_x0000_s28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18</xdr:row>
          <xdr:rowOff>19050</xdr:rowOff>
        </xdr:from>
        <xdr:to>
          <xdr:col>28</xdr:col>
          <xdr:colOff>1047750</xdr:colOff>
          <xdr:row>18</xdr:row>
          <xdr:rowOff>238125</xdr:rowOff>
        </xdr:to>
        <xdr:sp macro="" textlink="">
          <xdr:nvSpPr>
            <xdr:cNvPr id="28697" name="Drop Down 25" hidden="1">
              <a:extLst>
                <a:ext uri="{63B3BB69-23CF-44E3-9099-C40C66FF867C}">
                  <a14:compatExt spid="_x0000_s28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19</xdr:row>
          <xdr:rowOff>19050</xdr:rowOff>
        </xdr:from>
        <xdr:to>
          <xdr:col>28</xdr:col>
          <xdr:colOff>1047750</xdr:colOff>
          <xdr:row>19</xdr:row>
          <xdr:rowOff>238125</xdr:rowOff>
        </xdr:to>
        <xdr:sp macro="" textlink="">
          <xdr:nvSpPr>
            <xdr:cNvPr id="28698" name="Drop Down 26" hidden="1">
              <a:extLst>
                <a:ext uri="{63B3BB69-23CF-44E3-9099-C40C66FF867C}">
                  <a14:compatExt spid="_x0000_s28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20</xdr:row>
          <xdr:rowOff>19050</xdr:rowOff>
        </xdr:from>
        <xdr:to>
          <xdr:col>28</xdr:col>
          <xdr:colOff>1047750</xdr:colOff>
          <xdr:row>20</xdr:row>
          <xdr:rowOff>238125</xdr:rowOff>
        </xdr:to>
        <xdr:sp macro="" textlink="">
          <xdr:nvSpPr>
            <xdr:cNvPr id="28699" name="Drop Down 27" hidden="1">
              <a:extLst>
                <a:ext uri="{63B3BB69-23CF-44E3-9099-C40C66FF867C}">
                  <a14:compatExt spid="_x0000_s28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21</xdr:row>
          <xdr:rowOff>19050</xdr:rowOff>
        </xdr:from>
        <xdr:to>
          <xdr:col>28</xdr:col>
          <xdr:colOff>1047750</xdr:colOff>
          <xdr:row>21</xdr:row>
          <xdr:rowOff>238125</xdr:rowOff>
        </xdr:to>
        <xdr:sp macro="" textlink="">
          <xdr:nvSpPr>
            <xdr:cNvPr id="28700" name="Drop Down 28" hidden="1">
              <a:extLst>
                <a:ext uri="{63B3BB69-23CF-44E3-9099-C40C66FF867C}">
                  <a14:compatExt spid="_x0000_s28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43</xdr:row>
          <xdr:rowOff>19050</xdr:rowOff>
        </xdr:from>
        <xdr:to>
          <xdr:col>27</xdr:col>
          <xdr:colOff>1047750</xdr:colOff>
          <xdr:row>43</xdr:row>
          <xdr:rowOff>238125</xdr:rowOff>
        </xdr:to>
        <xdr:sp macro="" textlink="">
          <xdr:nvSpPr>
            <xdr:cNvPr id="28701" name="Drop Down 29" hidden="1">
              <a:extLst>
                <a:ext uri="{63B3BB69-23CF-44E3-9099-C40C66FF867C}">
                  <a14:compatExt spid="_x0000_s28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43</xdr:row>
          <xdr:rowOff>19050</xdr:rowOff>
        </xdr:from>
        <xdr:to>
          <xdr:col>28</xdr:col>
          <xdr:colOff>1047750</xdr:colOff>
          <xdr:row>43</xdr:row>
          <xdr:rowOff>238125</xdr:rowOff>
        </xdr:to>
        <xdr:sp macro="" textlink="">
          <xdr:nvSpPr>
            <xdr:cNvPr id="28702" name="Drop Down 30" hidden="1">
              <a:extLst>
                <a:ext uri="{63B3BB69-23CF-44E3-9099-C40C66FF867C}">
                  <a14:compatExt spid="_x0000_s28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45</xdr:row>
          <xdr:rowOff>19050</xdr:rowOff>
        </xdr:from>
        <xdr:to>
          <xdr:col>27</xdr:col>
          <xdr:colOff>1047750</xdr:colOff>
          <xdr:row>45</xdr:row>
          <xdr:rowOff>238125</xdr:rowOff>
        </xdr:to>
        <xdr:sp macro="" textlink="">
          <xdr:nvSpPr>
            <xdr:cNvPr id="28703" name="Drop Down 31" hidden="1">
              <a:extLst>
                <a:ext uri="{63B3BB69-23CF-44E3-9099-C40C66FF867C}">
                  <a14:compatExt spid="_x0000_s28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45</xdr:row>
          <xdr:rowOff>19050</xdr:rowOff>
        </xdr:from>
        <xdr:to>
          <xdr:col>28</xdr:col>
          <xdr:colOff>1047750</xdr:colOff>
          <xdr:row>45</xdr:row>
          <xdr:rowOff>238125</xdr:rowOff>
        </xdr:to>
        <xdr:sp macro="" textlink="">
          <xdr:nvSpPr>
            <xdr:cNvPr id="28704" name="Drop Down 32" hidden="1">
              <a:extLst>
                <a:ext uri="{63B3BB69-23CF-44E3-9099-C40C66FF867C}">
                  <a14:compatExt spid="_x0000_s28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47</xdr:row>
          <xdr:rowOff>19050</xdr:rowOff>
        </xdr:from>
        <xdr:to>
          <xdr:col>28</xdr:col>
          <xdr:colOff>1047750</xdr:colOff>
          <xdr:row>47</xdr:row>
          <xdr:rowOff>238125</xdr:rowOff>
        </xdr:to>
        <xdr:sp macro="" textlink="">
          <xdr:nvSpPr>
            <xdr:cNvPr id="28705" name="Drop Down 33" hidden="1">
              <a:extLst>
                <a:ext uri="{63B3BB69-23CF-44E3-9099-C40C66FF867C}">
                  <a14:compatExt spid="_x0000_s28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49</xdr:row>
          <xdr:rowOff>19050</xdr:rowOff>
        </xdr:from>
        <xdr:to>
          <xdr:col>27</xdr:col>
          <xdr:colOff>1047750</xdr:colOff>
          <xdr:row>49</xdr:row>
          <xdr:rowOff>238125</xdr:rowOff>
        </xdr:to>
        <xdr:sp macro="" textlink="">
          <xdr:nvSpPr>
            <xdr:cNvPr id="28706" name="Drop Down 34" hidden="1">
              <a:extLst>
                <a:ext uri="{63B3BB69-23CF-44E3-9099-C40C66FF867C}">
                  <a14:compatExt spid="_x0000_s28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49</xdr:row>
          <xdr:rowOff>19050</xdr:rowOff>
        </xdr:from>
        <xdr:to>
          <xdr:col>28</xdr:col>
          <xdr:colOff>1047750</xdr:colOff>
          <xdr:row>49</xdr:row>
          <xdr:rowOff>238125</xdr:rowOff>
        </xdr:to>
        <xdr:sp macro="" textlink="">
          <xdr:nvSpPr>
            <xdr:cNvPr id="28707" name="Drop Down 35" hidden="1">
              <a:extLst>
                <a:ext uri="{63B3BB69-23CF-44E3-9099-C40C66FF867C}">
                  <a14:compatExt spid="_x0000_s28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51</xdr:row>
          <xdr:rowOff>19050</xdr:rowOff>
        </xdr:from>
        <xdr:to>
          <xdr:col>28</xdr:col>
          <xdr:colOff>1047750</xdr:colOff>
          <xdr:row>51</xdr:row>
          <xdr:rowOff>238125</xdr:rowOff>
        </xdr:to>
        <xdr:sp macro="" textlink="">
          <xdr:nvSpPr>
            <xdr:cNvPr id="28708" name="Drop Down 36" hidden="1">
              <a:extLst>
                <a:ext uri="{63B3BB69-23CF-44E3-9099-C40C66FF867C}">
                  <a14:compatExt spid="_x0000_s28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85725</xdr:colOff>
          <xdr:row>53</xdr:row>
          <xdr:rowOff>19050</xdr:rowOff>
        </xdr:from>
        <xdr:to>
          <xdr:col>27</xdr:col>
          <xdr:colOff>1047750</xdr:colOff>
          <xdr:row>53</xdr:row>
          <xdr:rowOff>238125</xdr:rowOff>
        </xdr:to>
        <xdr:sp macro="" textlink="">
          <xdr:nvSpPr>
            <xdr:cNvPr id="28709" name="Drop Down 37" hidden="1">
              <a:extLst>
                <a:ext uri="{63B3BB69-23CF-44E3-9099-C40C66FF867C}">
                  <a14:compatExt spid="_x0000_s28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85725</xdr:colOff>
          <xdr:row>53</xdr:row>
          <xdr:rowOff>19050</xdr:rowOff>
        </xdr:from>
        <xdr:to>
          <xdr:col>28</xdr:col>
          <xdr:colOff>1047750</xdr:colOff>
          <xdr:row>53</xdr:row>
          <xdr:rowOff>238125</xdr:rowOff>
        </xdr:to>
        <xdr:sp macro="" textlink="">
          <xdr:nvSpPr>
            <xdr:cNvPr id="28710" name="Drop Down 38" hidden="1">
              <a:extLst>
                <a:ext uri="{63B3BB69-23CF-44E3-9099-C40C66FF867C}">
                  <a14:compatExt spid="_x0000_s28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76200</xdr:colOff>
          <xdr:row>26</xdr:row>
          <xdr:rowOff>0</xdr:rowOff>
        </xdr:from>
        <xdr:to>
          <xdr:col>21</xdr:col>
          <xdr:colOff>1152525</xdr:colOff>
          <xdr:row>27</xdr:row>
          <xdr:rowOff>0</xdr:rowOff>
        </xdr:to>
        <xdr:sp macro="" textlink="">
          <xdr:nvSpPr>
            <xdr:cNvPr id="30721" name="Button 1" hidden="1">
              <a:extLst>
                <a:ext uri="{63B3BB69-23CF-44E3-9099-C40C66FF867C}">
                  <a14:compatExt spid="_x0000_s30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76200</xdr:colOff>
          <xdr:row>28</xdr:row>
          <xdr:rowOff>0</xdr:rowOff>
        </xdr:from>
        <xdr:to>
          <xdr:col>21</xdr:col>
          <xdr:colOff>1152525</xdr:colOff>
          <xdr:row>29</xdr:row>
          <xdr:rowOff>0</xdr:rowOff>
        </xdr:to>
        <xdr:sp macro="" textlink="">
          <xdr:nvSpPr>
            <xdr:cNvPr id="30722" name="Button 2" hidden="1">
              <a:extLst>
                <a:ext uri="{63B3BB69-23CF-44E3-9099-C40C66FF867C}">
                  <a14:compatExt spid="_x0000_s30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68</xdr:row>
          <xdr:rowOff>76200</xdr:rowOff>
        </xdr:from>
        <xdr:to>
          <xdr:col>21</xdr:col>
          <xdr:colOff>1400175</xdr:colOff>
          <xdr:row>69</xdr:row>
          <xdr:rowOff>47625</xdr:rowOff>
        </xdr:to>
        <xdr:sp macro="" textlink="">
          <xdr:nvSpPr>
            <xdr:cNvPr id="30723" name="Button 3" hidden="1">
              <a:extLst>
                <a:ext uri="{63B3BB69-23CF-44E3-9099-C40C66FF867C}">
                  <a14:compatExt spid="_x0000_s30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504825</xdr:colOff>
          <xdr:row>65</xdr:row>
          <xdr:rowOff>38100</xdr:rowOff>
        </xdr:from>
        <xdr:to>
          <xdr:col>21</xdr:col>
          <xdr:colOff>847725</xdr:colOff>
          <xdr:row>67</xdr:row>
          <xdr:rowOff>95250</xdr:rowOff>
        </xdr:to>
        <xdr:sp macro="" textlink="">
          <xdr:nvSpPr>
            <xdr:cNvPr id="30724" name="Button 4" hidden="1">
              <a:extLst>
                <a:ext uri="{63B3BB69-23CF-44E3-9099-C40C66FF867C}">
                  <a14:compatExt spid="_x0000_s30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57150</xdr:colOff>
          <xdr:row>7</xdr:row>
          <xdr:rowOff>0</xdr:rowOff>
        </xdr:from>
        <xdr:to>
          <xdr:col>21</xdr:col>
          <xdr:colOff>1152525</xdr:colOff>
          <xdr:row>8</xdr:row>
          <xdr:rowOff>95250</xdr:rowOff>
        </xdr:to>
        <xdr:sp macro="" textlink="">
          <xdr:nvSpPr>
            <xdr:cNvPr id="30729" name="Button 9" hidden="1">
              <a:extLst>
                <a:ext uri="{63B3BB69-23CF-44E3-9099-C40C66FF867C}">
                  <a14:compatExt spid="_x0000_s30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1457325</xdr:colOff>
          <xdr:row>36</xdr:row>
          <xdr:rowOff>57150</xdr:rowOff>
        </xdr:from>
        <xdr:to>
          <xdr:col>9</xdr:col>
          <xdr:colOff>971550</xdr:colOff>
          <xdr:row>37</xdr:row>
          <xdr:rowOff>95250</xdr:rowOff>
        </xdr:to>
        <xdr:sp macro="" textlink="">
          <xdr:nvSpPr>
            <xdr:cNvPr id="30730" name="Button 10" hidden="1">
              <a:extLst>
                <a:ext uri="{63B3BB69-23CF-44E3-9099-C40C66FF867C}">
                  <a14:compatExt spid="_x0000_s30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95250</xdr:colOff>
          <xdr:row>24</xdr:row>
          <xdr:rowOff>0</xdr:rowOff>
        </xdr:from>
        <xdr:to>
          <xdr:col>20</xdr:col>
          <xdr:colOff>600075</xdr:colOff>
          <xdr:row>25</xdr:row>
          <xdr:rowOff>47625</xdr:rowOff>
        </xdr:to>
        <xdr:sp macro="" textlink="">
          <xdr:nvSpPr>
            <xdr:cNvPr id="32769" name="Button 1" hidden="1">
              <a:extLst>
                <a:ext uri="{63B3BB69-23CF-44E3-9099-C40C66FF867C}">
                  <a14:compatExt spid="_x0000_s3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</xdr:colOff>
          <xdr:row>26</xdr:row>
          <xdr:rowOff>95250</xdr:rowOff>
        </xdr:from>
        <xdr:to>
          <xdr:col>20</xdr:col>
          <xdr:colOff>457200</xdr:colOff>
          <xdr:row>27</xdr:row>
          <xdr:rowOff>66675</xdr:rowOff>
        </xdr:to>
        <xdr:sp macro="" textlink="">
          <xdr:nvSpPr>
            <xdr:cNvPr id="32770" name="Button 2" hidden="1">
              <a:extLst>
                <a:ext uri="{63B3BB69-23CF-44E3-9099-C40C66FF867C}">
                  <a14:compatExt spid="_x0000_s3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114300</xdr:colOff>
          <xdr:row>32</xdr:row>
          <xdr:rowOff>161925</xdr:rowOff>
        </xdr:from>
        <xdr:to>
          <xdr:col>20</xdr:col>
          <xdr:colOff>876300</xdr:colOff>
          <xdr:row>33</xdr:row>
          <xdr:rowOff>161925</xdr:rowOff>
        </xdr:to>
        <xdr:sp macro="" textlink="">
          <xdr:nvSpPr>
            <xdr:cNvPr id="32775" name="Button 7" hidden="1">
              <a:extLst>
                <a:ext uri="{63B3BB69-23CF-44E3-9099-C40C66FF867C}">
                  <a14:compatExt spid="_x0000_s3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142875</xdr:colOff>
          <xdr:row>34</xdr:row>
          <xdr:rowOff>114300</xdr:rowOff>
        </xdr:from>
        <xdr:to>
          <xdr:col>20</xdr:col>
          <xdr:colOff>695325</xdr:colOff>
          <xdr:row>35</xdr:row>
          <xdr:rowOff>95250</xdr:rowOff>
        </xdr:to>
        <xdr:sp macro="" textlink="">
          <xdr:nvSpPr>
            <xdr:cNvPr id="32777" name="Button 9" hidden="1">
              <a:extLst>
                <a:ext uri="{63B3BB69-23CF-44E3-9099-C40C66FF867C}">
                  <a14:compatExt spid="_x0000_s3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76200</xdr:colOff>
          <xdr:row>2</xdr:row>
          <xdr:rowOff>152400</xdr:rowOff>
        </xdr:from>
        <xdr:to>
          <xdr:col>20</xdr:col>
          <xdr:colOff>685800</xdr:colOff>
          <xdr:row>4</xdr:row>
          <xdr:rowOff>180975</xdr:rowOff>
        </xdr:to>
        <xdr:sp macro="" textlink="">
          <xdr:nvSpPr>
            <xdr:cNvPr id="32778" name="Button 10" hidden="1">
              <a:extLst>
                <a:ext uri="{63B3BB69-23CF-44E3-9099-C40C66FF867C}">
                  <a14:compatExt spid="_x0000_s3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28575</xdr:colOff>
          <xdr:row>29</xdr:row>
          <xdr:rowOff>133350</xdr:rowOff>
        </xdr:from>
        <xdr:to>
          <xdr:col>20</xdr:col>
          <xdr:colOff>962025</xdr:colOff>
          <xdr:row>32</xdr:row>
          <xdr:rowOff>38100</xdr:rowOff>
        </xdr:to>
        <xdr:sp macro="" textlink="">
          <xdr:nvSpPr>
            <xdr:cNvPr id="32780" name="Button 12" hidden="1">
              <a:extLst>
                <a:ext uri="{63B3BB69-23CF-44E3-9099-C40C66FF867C}">
                  <a14:compatExt spid="_x0000_s3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228600</xdr:colOff>
          <xdr:row>5</xdr:row>
          <xdr:rowOff>95250</xdr:rowOff>
        </xdr:from>
        <xdr:to>
          <xdr:col>21</xdr:col>
          <xdr:colOff>485775</xdr:colOff>
          <xdr:row>10</xdr:row>
          <xdr:rowOff>123825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542925</xdr:colOff>
          <xdr:row>7</xdr:row>
          <xdr:rowOff>152400</xdr:rowOff>
        </xdr:from>
        <xdr:to>
          <xdr:col>21</xdr:col>
          <xdr:colOff>1028700</xdr:colOff>
          <xdr:row>9</xdr:row>
          <xdr:rowOff>9525</xdr:rowOff>
        </xdr:to>
        <xdr:sp macro="" textlink="">
          <xdr:nvSpPr>
            <xdr:cNvPr id="33794" name="Button 2" hidden="1">
              <a:extLst>
                <a:ext uri="{63B3BB69-23CF-44E3-9099-C40C66FF867C}">
                  <a14:compatExt spid="_x0000_s3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123825</xdr:colOff>
          <xdr:row>40</xdr:row>
          <xdr:rowOff>57150</xdr:rowOff>
        </xdr:from>
        <xdr:to>
          <xdr:col>15</xdr:col>
          <xdr:colOff>1362075</xdr:colOff>
          <xdr:row>41</xdr:row>
          <xdr:rowOff>76200</xdr:rowOff>
        </xdr:to>
        <xdr:sp macro="" textlink="">
          <xdr:nvSpPr>
            <xdr:cNvPr id="33795" name="Button 3" hidden="1">
              <a:extLst>
                <a:ext uri="{63B3BB69-23CF-44E3-9099-C40C66FF867C}">
                  <a14:compatExt spid="_x0000_s3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228600</xdr:colOff>
          <xdr:row>40</xdr:row>
          <xdr:rowOff>76200</xdr:rowOff>
        </xdr:from>
        <xdr:to>
          <xdr:col>21</xdr:col>
          <xdr:colOff>904875</xdr:colOff>
          <xdr:row>41</xdr:row>
          <xdr:rowOff>66675</xdr:rowOff>
        </xdr:to>
        <xdr:sp macro="" textlink="">
          <xdr:nvSpPr>
            <xdr:cNvPr id="33796" name="Button 4" hidden="1">
              <a:extLst>
                <a:ext uri="{63B3BB69-23CF-44E3-9099-C40C66FF867C}">
                  <a14:compatExt spid="_x0000_s3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209550</xdr:colOff>
          <xdr:row>3</xdr:row>
          <xdr:rowOff>28575</xdr:rowOff>
        </xdr:from>
        <xdr:to>
          <xdr:col>21</xdr:col>
          <xdr:colOff>1476375</xdr:colOff>
          <xdr:row>5</xdr:row>
          <xdr:rowOff>47625</xdr:rowOff>
        </xdr:to>
        <xdr:sp macro="" textlink="">
          <xdr:nvSpPr>
            <xdr:cNvPr id="33801" name="Button 9" hidden="1">
              <a:extLst>
                <a:ext uri="{63B3BB69-23CF-44E3-9099-C40C66FF867C}">
                  <a14:compatExt spid="_x0000_s33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36</xdr:row>
          <xdr:rowOff>28575</xdr:rowOff>
        </xdr:from>
        <xdr:to>
          <xdr:col>13</xdr:col>
          <xdr:colOff>0</xdr:colOff>
          <xdr:row>38</xdr:row>
          <xdr:rowOff>57150</xdr:rowOff>
        </xdr:to>
        <xdr:sp macro="" textlink="">
          <xdr:nvSpPr>
            <xdr:cNvPr id="33802" name="Button 10" hidden="1">
              <a:extLst>
                <a:ext uri="{63B3BB69-23CF-44E3-9099-C40C66FF867C}">
                  <a14:compatExt spid="_x0000_s33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352425</xdr:colOff>
          <xdr:row>6</xdr:row>
          <xdr:rowOff>161925</xdr:rowOff>
        </xdr:from>
        <xdr:to>
          <xdr:col>22</xdr:col>
          <xdr:colOff>981075</xdr:colOff>
          <xdr:row>7</xdr:row>
          <xdr:rowOff>95250</xdr:rowOff>
        </xdr:to>
        <xdr:sp macro="" textlink="">
          <xdr:nvSpPr>
            <xdr:cNvPr id="34817" name="Button 1" hidden="1">
              <a:extLst>
                <a:ext uri="{63B3BB69-23CF-44E3-9099-C40C66FF867C}">
                  <a14:compatExt spid="_x0000_s34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123825</xdr:colOff>
          <xdr:row>5</xdr:row>
          <xdr:rowOff>47625</xdr:rowOff>
        </xdr:from>
        <xdr:to>
          <xdr:col>22</xdr:col>
          <xdr:colOff>276225</xdr:colOff>
          <xdr:row>9</xdr:row>
          <xdr:rowOff>19050</xdr:rowOff>
        </xdr:to>
        <xdr:sp macro="" textlink="">
          <xdr:nvSpPr>
            <xdr:cNvPr id="34818" name="Button 2" hidden="1">
              <a:extLst>
                <a:ext uri="{63B3BB69-23CF-44E3-9099-C40C66FF867C}">
                  <a14:compatExt spid="_x0000_s34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180975</xdr:colOff>
          <xdr:row>39</xdr:row>
          <xdr:rowOff>95250</xdr:rowOff>
        </xdr:from>
        <xdr:to>
          <xdr:col>13</xdr:col>
          <xdr:colOff>228600</xdr:colOff>
          <xdr:row>44</xdr:row>
          <xdr:rowOff>47625</xdr:rowOff>
        </xdr:to>
        <xdr:sp macro="" textlink="">
          <xdr:nvSpPr>
            <xdr:cNvPr id="34825" name="Button 9" hidden="1">
              <a:extLst>
                <a:ext uri="{63B3BB69-23CF-44E3-9099-C40C66FF867C}">
                  <a14:compatExt spid="_x0000_s34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276225</xdr:colOff>
          <xdr:row>40</xdr:row>
          <xdr:rowOff>200025</xdr:rowOff>
        </xdr:from>
        <xdr:to>
          <xdr:col>13</xdr:col>
          <xdr:colOff>647700</xdr:colOff>
          <xdr:row>41</xdr:row>
          <xdr:rowOff>123825</xdr:rowOff>
        </xdr:to>
        <xdr:sp macro="" textlink="">
          <xdr:nvSpPr>
            <xdr:cNvPr id="34829" name="Button 13" hidden="1">
              <a:extLst>
                <a:ext uri="{63B3BB69-23CF-44E3-9099-C40C66FF867C}">
                  <a14:compatExt spid="_x0000_s34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85725</xdr:colOff>
          <xdr:row>4</xdr:row>
          <xdr:rowOff>28575</xdr:rowOff>
        </xdr:from>
        <xdr:to>
          <xdr:col>22</xdr:col>
          <xdr:colOff>1181100</xdr:colOff>
          <xdr:row>4</xdr:row>
          <xdr:rowOff>285750</xdr:rowOff>
        </xdr:to>
        <xdr:sp macro="" textlink="">
          <xdr:nvSpPr>
            <xdr:cNvPr id="34830" name="Button 14" hidden="1">
              <a:extLst>
                <a:ext uri="{63B3BB69-23CF-44E3-9099-C40C66FF867C}">
                  <a14:compatExt spid="_x0000_s34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171450</xdr:colOff>
          <xdr:row>37</xdr:row>
          <xdr:rowOff>142875</xdr:rowOff>
        </xdr:from>
        <xdr:to>
          <xdr:col>13</xdr:col>
          <xdr:colOff>628650</xdr:colOff>
          <xdr:row>38</xdr:row>
          <xdr:rowOff>266700</xdr:rowOff>
        </xdr:to>
        <xdr:sp macro="" textlink="">
          <xdr:nvSpPr>
            <xdr:cNvPr id="34831" name="Button 15" hidden="1">
              <a:extLst>
                <a:ext uri="{63B3BB69-23CF-44E3-9099-C40C66FF867C}">
                  <a14:compatExt spid="_x0000_s34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190500</xdr:colOff>
          <xdr:row>32</xdr:row>
          <xdr:rowOff>19050</xdr:rowOff>
        </xdr:from>
        <xdr:to>
          <xdr:col>11</xdr:col>
          <xdr:colOff>438150</xdr:colOff>
          <xdr:row>35</xdr:row>
          <xdr:rowOff>76200</xdr:rowOff>
        </xdr:to>
        <xdr:sp macro="" textlink="">
          <xdr:nvSpPr>
            <xdr:cNvPr id="35842" name="Button 2" hidden="1">
              <a:extLst>
                <a:ext uri="{63B3BB69-23CF-44E3-9099-C40C66FF867C}">
                  <a14:compatExt spid="_x0000_s35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</xdr:col>
          <xdr:colOff>123825</xdr:colOff>
          <xdr:row>32</xdr:row>
          <xdr:rowOff>9525</xdr:rowOff>
        </xdr:from>
        <xdr:to>
          <xdr:col>11</xdr:col>
          <xdr:colOff>95250</xdr:colOff>
          <xdr:row>36</xdr:row>
          <xdr:rowOff>171450</xdr:rowOff>
        </xdr:to>
        <xdr:sp macro="" textlink="">
          <xdr:nvSpPr>
            <xdr:cNvPr id="35843" name="Button 3" hidden="1">
              <a:extLst>
                <a:ext uri="{63B3BB69-23CF-44E3-9099-C40C66FF867C}">
                  <a14:compatExt spid="_x0000_s35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114300</xdr:colOff>
          <xdr:row>44</xdr:row>
          <xdr:rowOff>104775</xdr:rowOff>
        </xdr:from>
        <xdr:to>
          <xdr:col>20</xdr:col>
          <xdr:colOff>647700</xdr:colOff>
          <xdr:row>45</xdr:row>
          <xdr:rowOff>76200</xdr:rowOff>
        </xdr:to>
        <xdr:sp macro="" textlink="">
          <xdr:nvSpPr>
            <xdr:cNvPr id="35844" name="Button 4" hidden="1">
              <a:extLst>
                <a:ext uri="{63B3BB69-23CF-44E3-9099-C40C66FF867C}">
                  <a14:compatExt spid="_x0000_s35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38100</xdr:colOff>
          <xdr:row>44</xdr:row>
          <xdr:rowOff>85725</xdr:rowOff>
        </xdr:from>
        <xdr:to>
          <xdr:col>14</xdr:col>
          <xdr:colOff>1257300</xdr:colOff>
          <xdr:row>45</xdr:row>
          <xdr:rowOff>114300</xdr:rowOff>
        </xdr:to>
        <xdr:sp macro="" textlink="">
          <xdr:nvSpPr>
            <xdr:cNvPr id="35845" name="Button 5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38100</xdr:colOff>
          <xdr:row>1</xdr:row>
          <xdr:rowOff>19050</xdr:rowOff>
        </xdr:from>
        <xdr:to>
          <xdr:col>2</xdr:col>
          <xdr:colOff>1276350</xdr:colOff>
          <xdr:row>6</xdr:row>
          <xdr:rowOff>28575</xdr:rowOff>
        </xdr:to>
        <xdr:sp macro="" textlink="">
          <xdr:nvSpPr>
            <xdr:cNvPr id="35851" name="Button 11" hidden="1">
              <a:extLst>
                <a:ext uri="{63B3BB69-23CF-44E3-9099-C40C66FF867C}">
                  <a14:compatExt spid="_x0000_s35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219075</xdr:colOff>
          <xdr:row>44</xdr:row>
          <xdr:rowOff>66675</xdr:rowOff>
        </xdr:from>
        <xdr:to>
          <xdr:col>4</xdr:col>
          <xdr:colOff>9525</xdr:colOff>
          <xdr:row>45</xdr:row>
          <xdr:rowOff>85725</xdr:rowOff>
        </xdr:to>
        <xdr:sp macro="" textlink="">
          <xdr:nvSpPr>
            <xdr:cNvPr id="35852" name="Button 12" hidden="1">
              <a:extLst>
                <a:ext uri="{63B3BB69-23CF-44E3-9099-C40C66FF867C}">
                  <a14:compatExt spid="_x0000_s35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104775</xdr:colOff>
          <xdr:row>24</xdr:row>
          <xdr:rowOff>38100</xdr:rowOff>
        </xdr:from>
        <xdr:to>
          <xdr:col>2</xdr:col>
          <xdr:colOff>685800</xdr:colOff>
          <xdr:row>25</xdr:row>
          <xdr:rowOff>66675</xdr:rowOff>
        </xdr:to>
        <xdr:sp macro="" textlink="">
          <xdr:nvSpPr>
            <xdr:cNvPr id="36865" name="Button 1" hidden="1">
              <a:extLst>
                <a:ext uri="{63B3BB69-23CF-44E3-9099-C40C66FF867C}">
                  <a14:compatExt spid="_x0000_s36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866775</xdr:colOff>
          <xdr:row>24</xdr:row>
          <xdr:rowOff>47625</xdr:rowOff>
        </xdr:from>
        <xdr:to>
          <xdr:col>2</xdr:col>
          <xdr:colOff>1352550</xdr:colOff>
          <xdr:row>25</xdr:row>
          <xdr:rowOff>47625</xdr:rowOff>
        </xdr:to>
        <xdr:sp macro="" textlink="">
          <xdr:nvSpPr>
            <xdr:cNvPr id="36866" name="Button 2" hidden="1">
              <a:extLst>
                <a:ext uri="{63B3BB69-23CF-44E3-9099-C40C66FF867C}">
                  <a14:compatExt spid="_x0000_s36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38100</xdr:colOff>
          <xdr:row>24</xdr:row>
          <xdr:rowOff>76200</xdr:rowOff>
        </xdr:from>
        <xdr:to>
          <xdr:col>8</xdr:col>
          <xdr:colOff>847725</xdr:colOff>
          <xdr:row>25</xdr:row>
          <xdr:rowOff>66675</xdr:rowOff>
        </xdr:to>
        <xdr:sp macro="" textlink="">
          <xdr:nvSpPr>
            <xdr:cNvPr id="36867" name="Button 3" hidden="1">
              <a:extLst>
                <a:ext uri="{63B3BB69-23CF-44E3-9099-C40C66FF867C}">
                  <a14:compatExt spid="_x0000_s36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971550</xdr:colOff>
          <xdr:row>24</xdr:row>
          <xdr:rowOff>66675</xdr:rowOff>
        </xdr:from>
        <xdr:to>
          <xdr:col>8</xdr:col>
          <xdr:colOff>1390650</xdr:colOff>
          <xdr:row>25</xdr:row>
          <xdr:rowOff>76200</xdr:rowOff>
        </xdr:to>
        <xdr:sp macro="" textlink="">
          <xdr:nvSpPr>
            <xdr:cNvPr id="36868" name="Button 4" hidden="1">
              <a:extLst>
                <a:ext uri="{63B3BB69-23CF-44E3-9099-C40C66FF867C}">
                  <a14:compatExt spid="_x0000_s36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19050</xdr:colOff>
          <xdr:row>24</xdr:row>
          <xdr:rowOff>47625</xdr:rowOff>
        </xdr:from>
        <xdr:to>
          <xdr:col>14</xdr:col>
          <xdr:colOff>857250</xdr:colOff>
          <xdr:row>25</xdr:row>
          <xdr:rowOff>95250</xdr:rowOff>
        </xdr:to>
        <xdr:sp macro="" textlink="">
          <xdr:nvSpPr>
            <xdr:cNvPr id="36869" name="Button 5" hidden="1">
              <a:extLst>
                <a:ext uri="{63B3BB69-23CF-44E3-9099-C40C66FF867C}">
                  <a14:compatExt spid="_x0000_s36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1095375</xdr:colOff>
          <xdr:row>24</xdr:row>
          <xdr:rowOff>66675</xdr:rowOff>
        </xdr:from>
        <xdr:to>
          <xdr:col>15</xdr:col>
          <xdr:colOff>76200</xdr:colOff>
          <xdr:row>25</xdr:row>
          <xdr:rowOff>95250</xdr:rowOff>
        </xdr:to>
        <xdr:sp macro="" textlink="">
          <xdr:nvSpPr>
            <xdr:cNvPr id="36870" name="Button 6" hidden="1">
              <a:extLst>
                <a:ext uri="{63B3BB69-23CF-44E3-9099-C40C66FF867C}">
                  <a14:compatExt spid="_x0000_s36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76200</xdr:colOff>
          <xdr:row>24</xdr:row>
          <xdr:rowOff>38100</xdr:rowOff>
        </xdr:from>
        <xdr:to>
          <xdr:col>20</xdr:col>
          <xdr:colOff>647700</xdr:colOff>
          <xdr:row>25</xdr:row>
          <xdr:rowOff>57150</xdr:rowOff>
        </xdr:to>
        <xdr:sp macro="" textlink="">
          <xdr:nvSpPr>
            <xdr:cNvPr id="36871" name="Button 7" hidden="1">
              <a:extLst>
                <a:ext uri="{63B3BB69-23CF-44E3-9099-C40C66FF867C}">
                  <a14:compatExt spid="_x0000_s36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20</xdr:col>
          <xdr:colOff>885825</xdr:colOff>
          <xdr:row>24</xdr:row>
          <xdr:rowOff>57150</xdr:rowOff>
        </xdr:from>
        <xdr:to>
          <xdr:col>20</xdr:col>
          <xdr:colOff>1352550</xdr:colOff>
          <xdr:row>25</xdr:row>
          <xdr:rowOff>85725</xdr:rowOff>
        </xdr:to>
        <xdr:sp macro="" textlink="">
          <xdr:nvSpPr>
            <xdr:cNvPr id="36872" name="Button 8" hidden="1">
              <a:extLst>
                <a:ext uri="{63B3BB69-23CF-44E3-9099-C40C66FF867C}">
                  <a14:compatExt spid="_x0000_s36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</xdr:row>
          <xdr:rowOff>28575</xdr:rowOff>
        </xdr:from>
        <xdr:to>
          <xdr:col>3</xdr:col>
          <xdr:colOff>0</xdr:colOff>
          <xdr:row>3</xdr:row>
          <xdr:rowOff>123825</xdr:rowOff>
        </xdr:to>
        <xdr:sp macro="" textlink="">
          <xdr:nvSpPr>
            <xdr:cNvPr id="36882" name="Button 18" hidden="1">
              <a:extLst>
                <a:ext uri="{63B3BB69-23CF-44E3-9099-C40C66FF867C}">
                  <a14:compatExt spid="_x0000_s36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38100</xdr:colOff>
          <xdr:row>34</xdr:row>
          <xdr:rowOff>85725</xdr:rowOff>
        </xdr:from>
        <xdr:to>
          <xdr:col>8</xdr:col>
          <xdr:colOff>1390650</xdr:colOff>
          <xdr:row>34</xdr:row>
          <xdr:rowOff>266700</xdr:rowOff>
        </xdr:to>
        <xdr:sp macro="" textlink="">
          <xdr:nvSpPr>
            <xdr:cNvPr id="36883" name="Button 19" hidden="1">
              <a:extLst>
                <a:ext uri="{63B3BB69-23CF-44E3-9099-C40C66FF867C}">
                  <a14:compatExt spid="_x0000_s36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304800</xdr:colOff>
          <xdr:row>32</xdr:row>
          <xdr:rowOff>123825</xdr:rowOff>
        </xdr:from>
        <xdr:to>
          <xdr:col>14</xdr:col>
          <xdr:colOff>1019175</xdr:colOff>
          <xdr:row>32</xdr:row>
          <xdr:rowOff>304800</xdr:rowOff>
        </xdr:to>
        <xdr:sp macro="" textlink="">
          <xdr:nvSpPr>
            <xdr:cNvPr id="37889" name="Button 1" hidden="1">
              <a:extLst>
                <a:ext uri="{63B3BB69-23CF-44E3-9099-C40C66FF867C}">
                  <a14:compatExt spid="_x0000_s37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314325</xdr:colOff>
          <xdr:row>32</xdr:row>
          <xdr:rowOff>76200</xdr:rowOff>
        </xdr:from>
        <xdr:to>
          <xdr:col>8</xdr:col>
          <xdr:colOff>1323975</xdr:colOff>
          <xdr:row>33</xdr:row>
          <xdr:rowOff>9525</xdr:rowOff>
        </xdr:to>
        <xdr:sp macro="" textlink="">
          <xdr:nvSpPr>
            <xdr:cNvPr id="37890" name="Button 2" hidden="1">
              <a:extLst>
                <a:ext uri="{63B3BB69-23CF-44E3-9099-C40C66FF867C}">
                  <a14:compatExt spid="_x0000_s37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1209675</xdr:colOff>
          <xdr:row>40</xdr:row>
          <xdr:rowOff>123825</xdr:rowOff>
        </xdr:from>
        <xdr:to>
          <xdr:col>20</xdr:col>
          <xdr:colOff>1724025</xdr:colOff>
          <xdr:row>41</xdr:row>
          <xdr:rowOff>66675</xdr:rowOff>
        </xdr:to>
        <xdr:sp macro="" textlink="">
          <xdr:nvSpPr>
            <xdr:cNvPr id="37895" name="Button 7" hidden="1">
              <a:extLst>
                <a:ext uri="{63B3BB69-23CF-44E3-9099-C40C66FF867C}">
                  <a14:compatExt spid="_x0000_s37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19050</xdr:colOff>
          <xdr:row>40</xdr:row>
          <xdr:rowOff>76200</xdr:rowOff>
        </xdr:from>
        <xdr:to>
          <xdr:col>20</xdr:col>
          <xdr:colOff>885825</xdr:colOff>
          <xdr:row>41</xdr:row>
          <xdr:rowOff>85725</xdr:rowOff>
        </xdr:to>
        <xdr:sp macro="" textlink="">
          <xdr:nvSpPr>
            <xdr:cNvPr id="37896" name="Button 8" hidden="1">
              <a:extLst>
                <a:ext uri="{63B3BB69-23CF-44E3-9099-C40C66FF867C}">
                  <a14:compatExt spid="_x0000_s37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7</xdr:row>
          <xdr:rowOff>85725</xdr:rowOff>
        </xdr:from>
        <xdr:to>
          <xdr:col>8</xdr:col>
          <xdr:colOff>1800225</xdr:colOff>
          <xdr:row>8</xdr:row>
          <xdr:rowOff>66675</xdr:rowOff>
        </xdr:to>
        <xdr:sp macro="" textlink="">
          <xdr:nvSpPr>
            <xdr:cNvPr id="37897" name="Button 9" hidden="1">
              <a:extLst>
                <a:ext uri="{63B3BB69-23CF-44E3-9099-C40C66FF867C}">
                  <a14:compatExt spid="_x0000_s37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161925</xdr:colOff>
          <xdr:row>40</xdr:row>
          <xdr:rowOff>123825</xdr:rowOff>
        </xdr:from>
        <xdr:to>
          <xdr:col>2</xdr:col>
          <xdr:colOff>1781175</xdr:colOff>
          <xdr:row>41</xdr:row>
          <xdr:rowOff>114300</xdr:rowOff>
        </xdr:to>
        <xdr:sp macro="" textlink="">
          <xdr:nvSpPr>
            <xdr:cNvPr id="37898" name="Button 10" hidden="1">
              <a:extLst>
                <a:ext uri="{63B3BB69-23CF-44E3-9099-C40C66FF867C}">
                  <a14:compatExt spid="_x0000_s37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66675</xdr:colOff>
          <xdr:row>39</xdr:row>
          <xdr:rowOff>95250</xdr:rowOff>
        </xdr:from>
        <xdr:to>
          <xdr:col>8</xdr:col>
          <xdr:colOff>1447800</xdr:colOff>
          <xdr:row>41</xdr:row>
          <xdr:rowOff>38100</xdr:rowOff>
        </xdr:to>
        <xdr:sp macro="" textlink="">
          <xdr:nvSpPr>
            <xdr:cNvPr id="38913" name="Button 1" hidden="1">
              <a:extLst>
                <a:ext uri="{63B3BB69-23CF-44E3-9099-C40C66FF867C}">
                  <a14:compatExt spid="_x0000_s38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85725</xdr:colOff>
          <xdr:row>39</xdr:row>
          <xdr:rowOff>76200</xdr:rowOff>
        </xdr:from>
        <xdr:to>
          <xdr:col>20</xdr:col>
          <xdr:colOff>523875</xdr:colOff>
          <xdr:row>40</xdr:row>
          <xdr:rowOff>123825</xdr:rowOff>
        </xdr:to>
        <xdr:sp macro="" textlink="">
          <xdr:nvSpPr>
            <xdr:cNvPr id="38914" name="Button 2" hidden="1">
              <a:extLst>
                <a:ext uri="{63B3BB69-23CF-44E3-9099-C40C66FF867C}">
                  <a14:compatExt spid="_x0000_s38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47625</xdr:colOff>
          <xdr:row>47</xdr:row>
          <xdr:rowOff>123825</xdr:rowOff>
        </xdr:from>
        <xdr:to>
          <xdr:col>8</xdr:col>
          <xdr:colOff>828675</xdr:colOff>
          <xdr:row>49</xdr:row>
          <xdr:rowOff>57150</xdr:rowOff>
        </xdr:to>
        <xdr:sp macro="" textlink="">
          <xdr:nvSpPr>
            <xdr:cNvPr id="38919" name="Button 7" hidden="1">
              <a:extLst>
                <a:ext uri="{63B3BB69-23CF-44E3-9099-C40C66FF867C}">
                  <a14:compatExt spid="_x0000_s38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1219200</xdr:colOff>
          <xdr:row>47</xdr:row>
          <xdr:rowOff>133350</xdr:rowOff>
        </xdr:from>
        <xdr:to>
          <xdr:col>9</xdr:col>
          <xdr:colOff>47625</xdr:colOff>
          <xdr:row>49</xdr:row>
          <xdr:rowOff>66675</xdr:rowOff>
        </xdr:to>
        <xdr:sp macro="" textlink="">
          <xdr:nvSpPr>
            <xdr:cNvPr id="38920" name="Button 8" hidden="1">
              <a:extLst>
                <a:ext uri="{63B3BB69-23CF-44E3-9099-C40C66FF867C}">
                  <a14:compatExt spid="_x0000_s38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95250</xdr:colOff>
          <xdr:row>9</xdr:row>
          <xdr:rowOff>0</xdr:rowOff>
        </xdr:from>
        <xdr:to>
          <xdr:col>8</xdr:col>
          <xdr:colOff>1819275</xdr:colOff>
          <xdr:row>11</xdr:row>
          <xdr:rowOff>28575</xdr:rowOff>
        </xdr:to>
        <xdr:sp macro="" textlink="">
          <xdr:nvSpPr>
            <xdr:cNvPr id="38921" name="Button 9" hidden="1">
              <a:extLst>
                <a:ext uri="{63B3BB69-23CF-44E3-9099-C40C66FF867C}">
                  <a14:compatExt spid="_x0000_s38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133350</xdr:colOff>
          <xdr:row>47</xdr:row>
          <xdr:rowOff>85725</xdr:rowOff>
        </xdr:from>
        <xdr:to>
          <xdr:col>2</xdr:col>
          <xdr:colOff>1857375</xdr:colOff>
          <xdr:row>49</xdr:row>
          <xdr:rowOff>57150</xdr:rowOff>
        </xdr:to>
        <xdr:sp macro="" textlink="">
          <xdr:nvSpPr>
            <xdr:cNvPr id="38922" name="Button 10" hidden="1">
              <a:extLst>
                <a:ext uri="{63B3BB69-23CF-44E3-9099-C40C66FF867C}">
                  <a14:compatExt spid="_x0000_s38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95250</xdr:colOff>
          <xdr:row>37</xdr:row>
          <xdr:rowOff>285750</xdr:rowOff>
        </xdr:from>
        <xdr:to>
          <xdr:col>12</xdr:col>
          <xdr:colOff>914400</xdr:colOff>
          <xdr:row>38</xdr:row>
          <xdr:rowOff>323850</xdr:rowOff>
        </xdr:to>
        <xdr:sp macro="" textlink="">
          <xdr:nvSpPr>
            <xdr:cNvPr id="58369" name="Button 1" hidden="1">
              <a:extLst>
                <a:ext uri="{63B3BB69-23CF-44E3-9099-C40C66FF867C}">
                  <a14:compatExt spid="_x0000_s58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190500</xdr:colOff>
          <xdr:row>40</xdr:row>
          <xdr:rowOff>76200</xdr:rowOff>
        </xdr:from>
        <xdr:to>
          <xdr:col>12</xdr:col>
          <xdr:colOff>771525</xdr:colOff>
          <xdr:row>40</xdr:row>
          <xdr:rowOff>276225</xdr:rowOff>
        </xdr:to>
        <xdr:sp macro="" textlink="">
          <xdr:nvSpPr>
            <xdr:cNvPr id="58370" name="Button 2" hidden="1">
              <a:extLst>
                <a:ext uri="{63B3BB69-23CF-44E3-9099-C40C66FF867C}">
                  <a14:compatExt spid="_x0000_s58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21</xdr:col>
          <xdr:colOff>19050</xdr:colOff>
          <xdr:row>48</xdr:row>
          <xdr:rowOff>104775</xdr:rowOff>
        </xdr:from>
        <xdr:to>
          <xdr:col>23</xdr:col>
          <xdr:colOff>990600</xdr:colOff>
          <xdr:row>49</xdr:row>
          <xdr:rowOff>85725</xdr:rowOff>
        </xdr:to>
        <xdr:sp macro="" textlink="">
          <xdr:nvSpPr>
            <xdr:cNvPr id="58375" name="Button 7" hidden="1">
              <a:extLst>
                <a:ext uri="{63B3BB69-23CF-44E3-9099-C40C66FF867C}">
                  <a14:compatExt spid="_x0000_s58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22</xdr:col>
          <xdr:colOff>76200</xdr:colOff>
          <xdr:row>49</xdr:row>
          <xdr:rowOff>219075</xdr:rowOff>
        </xdr:from>
        <xdr:to>
          <xdr:col>23</xdr:col>
          <xdr:colOff>733425</xdr:colOff>
          <xdr:row>51</xdr:row>
          <xdr:rowOff>19050</xdr:rowOff>
        </xdr:to>
        <xdr:sp macro="" textlink="">
          <xdr:nvSpPr>
            <xdr:cNvPr id="58376" name="Button 8" hidden="1">
              <a:extLst>
                <a:ext uri="{63B3BB69-23CF-44E3-9099-C40C66FF867C}">
                  <a14:compatExt spid="_x0000_s58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161925</xdr:colOff>
          <xdr:row>6</xdr:row>
          <xdr:rowOff>47625</xdr:rowOff>
        </xdr:from>
        <xdr:to>
          <xdr:col>13</xdr:col>
          <xdr:colOff>0</xdr:colOff>
          <xdr:row>7</xdr:row>
          <xdr:rowOff>285750</xdr:rowOff>
        </xdr:to>
        <xdr:sp macro="" textlink="">
          <xdr:nvSpPr>
            <xdr:cNvPr id="58380" name="Button 12" hidden="1">
              <a:extLst>
                <a:ext uri="{63B3BB69-23CF-44E3-9099-C40C66FF867C}">
                  <a14:compatExt spid="_x0000_s58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152400</xdr:colOff>
          <xdr:row>49</xdr:row>
          <xdr:rowOff>114300</xdr:rowOff>
        </xdr:from>
        <xdr:to>
          <xdr:col>3</xdr:col>
          <xdr:colOff>1504950</xdr:colOff>
          <xdr:row>50</xdr:row>
          <xdr:rowOff>95250</xdr:rowOff>
        </xdr:to>
        <xdr:sp macro="" textlink="">
          <xdr:nvSpPr>
            <xdr:cNvPr id="58381" name="Button 13" hidden="1">
              <a:extLst>
                <a:ext uri="{63B3BB69-23CF-44E3-9099-C40C66FF867C}">
                  <a14:compatExt spid="_x0000_s58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180975</xdr:colOff>
          <xdr:row>5</xdr:row>
          <xdr:rowOff>171450</xdr:rowOff>
        </xdr:from>
        <xdr:to>
          <xdr:col>14</xdr:col>
          <xdr:colOff>1190625</xdr:colOff>
          <xdr:row>6</xdr:row>
          <xdr:rowOff>114300</xdr:rowOff>
        </xdr:to>
        <xdr:sp macro="" textlink="">
          <xdr:nvSpPr>
            <xdr:cNvPr id="59399" name="Button 7" hidden="1">
              <a:extLst>
                <a:ext uri="{63B3BB69-23CF-44E3-9099-C40C66FF867C}">
                  <a14:compatExt spid="_x0000_s59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371475</xdr:colOff>
          <xdr:row>6</xdr:row>
          <xdr:rowOff>238125</xdr:rowOff>
        </xdr:from>
        <xdr:to>
          <xdr:col>14</xdr:col>
          <xdr:colOff>981075</xdr:colOff>
          <xdr:row>7</xdr:row>
          <xdr:rowOff>209550</xdr:rowOff>
        </xdr:to>
        <xdr:sp macro="" textlink="">
          <xdr:nvSpPr>
            <xdr:cNvPr id="59400" name="Button 8" hidden="1">
              <a:extLst>
                <a:ext uri="{63B3BB69-23CF-44E3-9099-C40C66FF867C}">
                  <a14:compatExt spid="_x0000_s59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66675</xdr:colOff>
          <xdr:row>53</xdr:row>
          <xdr:rowOff>209550</xdr:rowOff>
        </xdr:from>
        <xdr:to>
          <xdr:col>20</xdr:col>
          <xdr:colOff>1152525</xdr:colOff>
          <xdr:row>54</xdr:row>
          <xdr:rowOff>152400</xdr:rowOff>
        </xdr:to>
        <xdr:sp macro="" textlink="">
          <xdr:nvSpPr>
            <xdr:cNvPr id="59401" name="Button 9" hidden="1">
              <a:extLst>
                <a:ext uri="{63B3BB69-23CF-44E3-9099-C40C66FF867C}">
                  <a14:compatExt spid="_x0000_s59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19</xdr:col>
          <xdr:colOff>57150</xdr:colOff>
          <xdr:row>55</xdr:row>
          <xdr:rowOff>28575</xdr:rowOff>
        </xdr:from>
        <xdr:to>
          <xdr:col>20</xdr:col>
          <xdr:colOff>638175</xdr:colOff>
          <xdr:row>55</xdr:row>
          <xdr:rowOff>238125</xdr:rowOff>
        </xdr:to>
        <xdr:sp macro="" textlink="">
          <xdr:nvSpPr>
            <xdr:cNvPr id="59402" name="Button 10" hidden="1">
              <a:extLst>
                <a:ext uri="{63B3BB69-23CF-44E3-9099-C40C66FF867C}">
                  <a14:compatExt spid="_x0000_s59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142875</xdr:colOff>
          <xdr:row>4</xdr:row>
          <xdr:rowOff>76200</xdr:rowOff>
        </xdr:from>
        <xdr:to>
          <xdr:col>14</xdr:col>
          <xdr:colOff>1266825</xdr:colOff>
          <xdr:row>5</xdr:row>
          <xdr:rowOff>76200</xdr:rowOff>
        </xdr:to>
        <xdr:sp macro="" textlink="">
          <xdr:nvSpPr>
            <xdr:cNvPr id="59403" name="Button 11" hidden="1">
              <a:extLst>
                <a:ext uri="{63B3BB69-23CF-44E3-9099-C40C66FF867C}">
                  <a14:compatExt spid="_x0000_s59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17</xdr:col>
          <xdr:colOff>76200</xdr:colOff>
          <xdr:row>52</xdr:row>
          <xdr:rowOff>38100</xdr:rowOff>
        </xdr:from>
        <xdr:to>
          <xdr:col>20</xdr:col>
          <xdr:colOff>1200150</xdr:colOff>
          <xdr:row>53</xdr:row>
          <xdr:rowOff>85725</xdr:rowOff>
        </xdr:to>
        <xdr:sp macro="" textlink="">
          <xdr:nvSpPr>
            <xdr:cNvPr id="59404" name="Button 12" hidden="1">
              <a:extLst>
                <a:ext uri="{63B3BB69-23CF-44E3-9099-C40C66FF867C}">
                  <a14:compatExt spid="_x0000_s59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247650</xdr:colOff>
          <xdr:row>6</xdr:row>
          <xdr:rowOff>190500</xdr:rowOff>
        </xdr:from>
        <xdr:to>
          <xdr:col>13</xdr:col>
          <xdr:colOff>28575</xdr:colOff>
          <xdr:row>7</xdr:row>
          <xdr:rowOff>114300</xdr:rowOff>
        </xdr:to>
        <xdr:sp macro="" textlink="">
          <xdr:nvSpPr>
            <xdr:cNvPr id="60421" name="Button 5" hidden="1">
              <a:extLst>
                <a:ext uri="{63B3BB69-23CF-44E3-9099-C40C66FF867C}">
                  <a14:compatExt spid="_x0000_s60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419100</xdr:colOff>
          <xdr:row>7</xdr:row>
          <xdr:rowOff>276225</xdr:rowOff>
        </xdr:from>
        <xdr:to>
          <xdr:col>12</xdr:col>
          <xdr:colOff>781050</xdr:colOff>
          <xdr:row>8</xdr:row>
          <xdr:rowOff>104775</xdr:rowOff>
        </xdr:to>
        <xdr:sp macro="" textlink="">
          <xdr:nvSpPr>
            <xdr:cNvPr id="60422" name="Button 6" hidden="1">
              <a:extLst>
                <a:ext uri="{63B3BB69-23CF-44E3-9099-C40C66FF867C}">
                  <a14:compatExt spid="_x0000_s60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95250</xdr:colOff>
          <xdr:row>36</xdr:row>
          <xdr:rowOff>304800</xdr:rowOff>
        </xdr:from>
        <xdr:to>
          <xdr:col>14</xdr:col>
          <xdr:colOff>76200</xdr:colOff>
          <xdr:row>37</xdr:row>
          <xdr:rowOff>228600</xdr:rowOff>
        </xdr:to>
        <xdr:sp macro="" textlink="">
          <xdr:nvSpPr>
            <xdr:cNvPr id="60423" name="Button 7" hidden="1">
              <a:extLst>
                <a:ext uri="{63B3BB69-23CF-44E3-9099-C40C66FF867C}">
                  <a14:compatExt spid="_x0000_s60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295275</xdr:colOff>
          <xdr:row>38</xdr:row>
          <xdr:rowOff>76200</xdr:rowOff>
        </xdr:from>
        <xdr:to>
          <xdr:col>12</xdr:col>
          <xdr:colOff>952500</xdr:colOff>
          <xdr:row>38</xdr:row>
          <xdr:rowOff>247650</xdr:rowOff>
        </xdr:to>
        <xdr:sp macro="" textlink="">
          <xdr:nvSpPr>
            <xdr:cNvPr id="60424" name="Button 8" hidden="1">
              <a:extLst>
                <a:ext uri="{63B3BB69-23CF-44E3-9099-C40C66FF867C}">
                  <a14:compatExt spid="_x0000_s60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314325</xdr:colOff>
          <xdr:row>5</xdr:row>
          <xdr:rowOff>9525</xdr:rowOff>
        </xdr:from>
        <xdr:to>
          <xdr:col>12</xdr:col>
          <xdr:colOff>876300</xdr:colOff>
          <xdr:row>6</xdr:row>
          <xdr:rowOff>9525</xdr:rowOff>
        </xdr:to>
        <xdr:sp macro="" textlink="">
          <xdr:nvSpPr>
            <xdr:cNvPr id="60425" name="Button 9" hidden="1">
              <a:extLst>
                <a:ext uri="{63B3BB69-23CF-44E3-9099-C40C66FF867C}">
                  <a14:compatExt spid="_x0000_s60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123825</xdr:colOff>
          <xdr:row>35</xdr:row>
          <xdr:rowOff>76200</xdr:rowOff>
        </xdr:from>
        <xdr:to>
          <xdr:col>14</xdr:col>
          <xdr:colOff>95250</xdr:colOff>
          <xdr:row>36</xdr:row>
          <xdr:rowOff>238125</xdr:rowOff>
        </xdr:to>
        <xdr:sp macro="" textlink="">
          <xdr:nvSpPr>
            <xdr:cNvPr id="60426" name="Button 10" hidden="1">
              <a:extLst>
                <a:ext uri="{63B3BB69-23CF-44E3-9099-C40C66FF867C}">
                  <a14:compatExt spid="_x0000_s60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2.xml"/><Relationship Id="rId7" Type="http://schemas.openxmlformats.org/officeDocument/2006/relationships/control" Target="../activeX/activeX2.xml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5" Type="http://schemas.openxmlformats.org/officeDocument/2006/relationships/comments" Target="../comments1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3.bin"/><Relationship Id="rId6" Type="http://schemas.openxmlformats.org/officeDocument/2006/relationships/image" Target="../media/image2.emf"/><Relationship Id="rId11" Type="http://schemas.openxmlformats.org/officeDocument/2006/relationships/ctrlProp" Target="../ctrlProps/ctrlProp2.xml"/><Relationship Id="rId24" Type="http://schemas.openxmlformats.org/officeDocument/2006/relationships/ctrlProp" Target="../ctrlProps/ctrlProp15.xml"/><Relationship Id="rId5" Type="http://schemas.openxmlformats.org/officeDocument/2006/relationships/control" Target="../activeX/activeX1.xml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10" Type="http://schemas.openxmlformats.org/officeDocument/2006/relationships/image" Target="../media/image4.emf"/><Relationship Id="rId19" Type="http://schemas.openxmlformats.org/officeDocument/2006/relationships/ctrlProp" Target="../ctrlProps/ctrlProp10.xml"/><Relationship Id="rId4" Type="http://schemas.openxmlformats.org/officeDocument/2006/relationships/vmlDrawing" Target="../drawings/vmlDrawing5.vml"/><Relationship Id="rId9" Type="http://schemas.openxmlformats.org/officeDocument/2006/relationships/control" Target="../activeX/activeX3.xml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.xml"/><Relationship Id="rId13" Type="http://schemas.openxmlformats.org/officeDocument/2006/relationships/ctrlProp" Target="../ctrlProps/ctrlProp23.xml"/><Relationship Id="rId18" Type="http://schemas.openxmlformats.org/officeDocument/2006/relationships/ctrlProp" Target="../ctrlProps/ctrlProp28.xml"/><Relationship Id="rId26" Type="http://schemas.openxmlformats.org/officeDocument/2006/relationships/ctrlProp" Target="../ctrlProps/ctrlProp36.xml"/><Relationship Id="rId3" Type="http://schemas.openxmlformats.org/officeDocument/2006/relationships/drawing" Target="../drawings/drawing3.xml"/><Relationship Id="rId21" Type="http://schemas.openxmlformats.org/officeDocument/2006/relationships/ctrlProp" Target="../ctrlProps/ctrlProp31.xml"/><Relationship Id="rId7" Type="http://schemas.openxmlformats.org/officeDocument/2006/relationships/ctrlProp" Target="../ctrlProps/ctrlProp17.xml"/><Relationship Id="rId12" Type="http://schemas.openxmlformats.org/officeDocument/2006/relationships/ctrlProp" Target="../ctrlProps/ctrlProp22.xml"/><Relationship Id="rId17" Type="http://schemas.openxmlformats.org/officeDocument/2006/relationships/ctrlProp" Target="../ctrlProps/ctrlProp27.xml"/><Relationship Id="rId25" Type="http://schemas.openxmlformats.org/officeDocument/2006/relationships/ctrlProp" Target="../ctrlProps/ctrlProp35.xml"/><Relationship Id="rId2" Type="http://schemas.openxmlformats.org/officeDocument/2006/relationships/printerSettings" Target="../printerSettings/printerSettings5.bin"/><Relationship Id="rId16" Type="http://schemas.openxmlformats.org/officeDocument/2006/relationships/ctrlProp" Target="../ctrlProps/ctrlProp26.xml"/><Relationship Id="rId20" Type="http://schemas.openxmlformats.org/officeDocument/2006/relationships/ctrlProp" Target="../ctrlProps/ctrlProp30.xml"/><Relationship Id="rId29" Type="http://schemas.openxmlformats.org/officeDocument/2006/relationships/ctrlProp" Target="../ctrlProps/ctrlProp39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6.xml"/><Relationship Id="rId11" Type="http://schemas.openxmlformats.org/officeDocument/2006/relationships/ctrlProp" Target="../ctrlProps/ctrlProp21.xml"/><Relationship Id="rId24" Type="http://schemas.openxmlformats.org/officeDocument/2006/relationships/ctrlProp" Target="../ctrlProps/ctrlProp34.xml"/><Relationship Id="rId5" Type="http://schemas.openxmlformats.org/officeDocument/2006/relationships/vmlDrawing" Target="../drawings/vmlDrawing7.vml"/><Relationship Id="rId15" Type="http://schemas.openxmlformats.org/officeDocument/2006/relationships/ctrlProp" Target="../ctrlProps/ctrlProp25.xml"/><Relationship Id="rId23" Type="http://schemas.openxmlformats.org/officeDocument/2006/relationships/ctrlProp" Target="../ctrlProps/ctrlProp33.xml"/><Relationship Id="rId28" Type="http://schemas.openxmlformats.org/officeDocument/2006/relationships/ctrlProp" Target="../ctrlProps/ctrlProp38.xml"/><Relationship Id="rId10" Type="http://schemas.openxmlformats.org/officeDocument/2006/relationships/ctrlProp" Target="../ctrlProps/ctrlProp20.xml"/><Relationship Id="rId19" Type="http://schemas.openxmlformats.org/officeDocument/2006/relationships/ctrlProp" Target="../ctrlProps/ctrlProp29.xml"/><Relationship Id="rId31" Type="http://schemas.openxmlformats.org/officeDocument/2006/relationships/ctrlProp" Target="../ctrlProps/ctrlProp41.xml"/><Relationship Id="rId4" Type="http://schemas.openxmlformats.org/officeDocument/2006/relationships/vmlDrawing" Target="../drawings/vmlDrawing6.vml"/><Relationship Id="rId9" Type="http://schemas.openxmlformats.org/officeDocument/2006/relationships/ctrlProp" Target="../ctrlProps/ctrlProp19.xml"/><Relationship Id="rId14" Type="http://schemas.openxmlformats.org/officeDocument/2006/relationships/ctrlProp" Target="../ctrlProps/ctrlProp24.xml"/><Relationship Id="rId22" Type="http://schemas.openxmlformats.org/officeDocument/2006/relationships/ctrlProp" Target="../ctrlProps/ctrlProp32.xml"/><Relationship Id="rId27" Type="http://schemas.openxmlformats.org/officeDocument/2006/relationships/ctrlProp" Target="../ctrlProps/ctrlProp37.xml"/><Relationship Id="rId30" Type="http://schemas.openxmlformats.org/officeDocument/2006/relationships/ctrlProp" Target="../ctrlProps/ctrlProp40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5.xml"/><Relationship Id="rId13" Type="http://schemas.openxmlformats.org/officeDocument/2006/relationships/ctrlProp" Target="../ctrlProps/ctrlProp50.xml"/><Relationship Id="rId18" Type="http://schemas.openxmlformats.org/officeDocument/2006/relationships/ctrlProp" Target="../ctrlProps/ctrlProp55.xml"/><Relationship Id="rId26" Type="http://schemas.openxmlformats.org/officeDocument/2006/relationships/ctrlProp" Target="../ctrlProps/ctrlProp63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58.xml"/><Relationship Id="rId34" Type="http://schemas.openxmlformats.org/officeDocument/2006/relationships/ctrlProp" Target="../ctrlProps/ctrlProp71.xml"/><Relationship Id="rId7" Type="http://schemas.openxmlformats.org/officeDocument/2006/relationships/ctrlProp" Target="../ctrlProps/ctrlProp44.xml"/><Relationship Id="rId12" Type="http://schemas.openxmlformats.org/officeDocument/2006/relationships/ctrlProp" Target="../ctrlProps/ctrlProp49.xml"/><Relationship Id="rId17" Type="http://schemas.openxmlformats.org/officeDocument/2006/relationships/ctrlProp" Target="../ctrlProps/ctrlProp54.xml"/><Relationship Id="rId25" Type="http://schemas.openxmlformats.org/officeDocument/2006/relationships/ctrlProp" Target="../ctrlProps/ctrlProp62.xml"/><Relationship Id="rId33" Type="http://schemas.openxmlformats.org/officeDocument/2006/relationships/ctrlProp" Target="../ctrlProps/ctrlProp70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53.xml"/><Relationship Id="rId20" Type="http://schemas.openxmlformats.org/officeDocument/2006/relationships/ctrlProp" Target="../ctrlProps/ctrlProp57.xml"/><Relationship Id="rId29" Type="http://schemas.openxmlformats.org/officeDocument/2006/relationships/ctrlProp" Target="../ctrlProps/ctrlProp6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43.xml"/><Relationship Id="rId11" Type="http://schemas.openxmlformats.org/officeDocument/2006/relationships/ctrlProp" Target="../ctrlProps/ctrlProp48.xml"/><Relationship Id="rId24" Type="http://schemas.openxmlformats.org/officeDocument/2006/relationships/ctrlProp" Target="../ctrlProps/ctrlProp61.xml"/><Relationship Id="rId32" Type="http://schemas.openxmlformats.org/officeDocument/2006/relationships/ctrlProp" Target="../ctrlProps/ctrlProp69.xml"/><Relationship Id="rId5" Type="http://schemas.openxmlformats.org/officeDocument/2006/relationships/ctrlProp" Target="../ctrlProps/ctrlProp42.xml"/><Relationship Id="rId15" Type="http://schemas.openxmlformats.org/officeDocument/2006/relationships/ctrlProp" Target="../ctrlProps/ctrlProp52.xml"/><Relationship Id="rId23" Type="http://schemas.openxmlformats.org/officeDocument/2006/relationships/ctrlProp" Target="../ctrlProps/ctrlProp60.xml"/><Relationship Id="rId28" Type="http://schemas.openxmlformats.org/officeDocument/2006/relationships/ctrlProp" Target="../ctrlProps/ctrlProp65.xml"/><Relationship Id="rId36" Type="http://schemas.openxmlformats.org/officeDocument/2006/relationships/comments" Target="../comments2.xml"/><Relationship Id="rId10" Type="http://schemas.openxmlformats.org/officeDocument/2006/relationships/ctrlProp" Target="../ctrlProps/ctrlProp47.xml"/><Relationship Id="rId19" Type="http://schemas.openxmlformats.org/officeDocument/2006/relationships/ctrlProp" Target="../ctrlProps/ctrlProp56.xml"/><Relationship Id="rId31" Type="http://schemas.openxmlformats.org/officeDocument/2006/relationships/ctrlProp" Target="../ctrlProps/ctrlProp68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46.xml"/><Relationship Id="rId14" Type="http://schemas.openxmlformats.org/officeDocument/2006/relationships/ctrlProp" Target="../ctrlProps/ctrlProp51.xml"/><Relationship Id="rId22" Type="http://schemas.openxmlformats.org/officeDocument/2006/relationships/ctrlProp" Target="../ctrlProps/ctrlProp59.xml"/><Relationship Id="rId27" Type="http://schemas.openxmlformats.org/officeDocument/2006/relationships/ctrlProp" Target="../ctrlProps/ctrlProp64.xml"/><Relationship Id="rId30" Type="http://schemas.openxmlformats.org/officeDocument/2006/relationships/ctrlProp" Target="../ctrlProps/ctrlProp67.xml"/><Relationship Id="rId35" Type="http://schemas.openxmlformats.org/officeDocument/2006/relationships/ctrlProp" Target="../ctrlProps/ctrlProp72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5.xml"/><Relationship Id="rId13" Type="http://schemas.openxmlformats.org/officeDocument/2006/relationships/ctrlProp" Target="../ctrlProps/ctrlProp80.xml"/><Relationship Id="rId18" Type="http://schemas.openxmlformats.org/officeDocument/2006/relationships/ctrlProp" Target="../ctrlProps/ctrlProp85.xml"/><Relationship Id="rId26" Type="http://schemas.openxmlformats.org/officeDocument/2006/relationships/ctrlProp" Target="../ctrlProps/ctrlProp93.xml"/><Relationship Id="rId3" Type="http://schemas.openxmlformats.org/officeDocument/2006/relationships/drawing" Target="../drawings/drawing5.xml"/><Relationship Id="rId21" Type="http://schemas.openxmlformats.org/officeDocument/2006/relationships/ctrlProp" Target="../ctrlProps/ctrlProp88.xml"/><Relationship Id="rId34" Type="http://schemas.openxmlformats.org/officeDocument/2006/relationships/ctrlProp" Target="../ctrlProps/ctrlProp101.xml"/><Relationship Id="rId7" Type="http://schemas.openxmlformats.org/officeDocument/2006/relationships/ctrlProp" Target="../ctrlProps/ctrlProp74.xml"/><Relationship Id="rId12" Type="http://schemas.openxmlformats.org/officeDocument/2006/relationships/ctrlProp" Target="../ctrlProps/ctrlProp79.xml"/><Relationship Id="rId17" Type="http://schemas.openxmlformats.org/officeDocument/2006/relationships/ctrlProp" Target="../ctrlProps/ctrlProp84.xml"/><Relationship Id="rId25" Type="http://schemas.openxmlformats.org/officeDocument/2006/relationships/ctrlProp" Target="../ctrlProps/ctrlProp92.xml"/><Relationship Id="rId33" Type="http://schemas.openxmlformats.org/officeDocument/2006/relationships/ctrlProp" Target="../ctrlProps/ctrlProp100.xml"/><Relationship Id="rId2" Type="http://schemas.openxmlformats.org/officeDocument/2006/relationships/printerSettings" Target="../printerSettings/printerSettings8.bin"/><Relationship Id="rId16" Type="http://schemas.openxmlformats.org/officeDocument/2006/relationships/ctrlProp" Target="../ctrlProps/ctrlProp83.xml"/><Relationship Id="rId20" Type="http://schemas.openxmlformats.org/officeDocument/2006/relationships/ctrlProp" Target="../ctrlProps/ctrlProp87.xml"/><Relationship Id="rId29" Type="http://schemas.openxmlformats.org/officeDocument/2006/relationships/ctrlProp" Target="../ctrlProps/ctrlProp9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3.xml"/><Relationship Id="rId11" Type="http://schemas.openxmlformats.org/officeDocument/2006/relationships/ctrlProp" Target="../ctrlProps/ctrlProp78.xml"/><Relationship Id="rId24" Type="http://schemas.openxmlformats.org/officeDocument/2006/relationships/ctrlProp" Target="../ctrlProps/ctrlProp91.xml"/><Relationship Id="rId32" Type="http://schemas.openxmlformats.org/officeDocument/2006/relationships/ctrlProp" Target="../ctrlProps/ctrlProp99.xml"/><Relationship Id="rId5" Type="http://schemas.openxmlformats.org/officeDocument/2006/relationships/vmlDrawing" Target="../drawings/vmlDrawing11.vml"/><Relationship Id="rId15" Type="http://schemas.openxmlformats.org/officeDocument/2006/relationships/ctrlProp" Target="../ctrlProps/ctrlProp82.xml"/><Relationship Id="rId23" Type="http://schemas.openxmlformats.org/officeDocument/2006/relationships/ctrlProp" Target="../ctrlProps/ctrlProp90.xml"/><Relationship Id="rId28" Type="http://schemas.openxmlformats.org/officeDocument/2006/relationships/ctrlProp" Target="../ctrlProps/ctrlProp95.xml"/><Relationship Id="rId36" Type="http://schemas.openxmlformats.org/officeDocument/2006/relationships/ctrlProp" Target="../ctrlProps/ctrlProp103.xml"/><Relationship Id="rId10" Type="http://schemas.openxmlformats.org/officeDocument/2006/relationships/ctrlProp" Target="../ctrlProps/ctrlProp77.xml"/><Relationship Id="rId19" Type="http://schemas.openxmlformats.org/officeDocument/2006/relationships/ctrlProp" Target="../ctrlProps/ctrlProp86.xml"/><Relationship Id="rId31" Type="http://schemas.openxmlformats.org/officeDocument/2006/relationships/ctrlProp" Target="../ctrlProps/ctrlProp98.xml"/><Relationship Id="rId4" Type="http://schemas.openxmlformats.org/officeDocument/2006/relationships/vmlDrawing" Target="../drawings/vmlDrawing10.vml"/><Relationship Id="rId9" Type="http://schemas.openxmlformats.org/officeDocument/2006/relationships/ctrlProp" Target="../ctrlProps/ctrlProp76.xml"/><Relationship Id="rId14" Type="http://schemas.openxmlformats.org/officeDocument/2006/relationships/ctrlProp" Target="../ctrlProps/ctrlProp81.xml"/><Relationship Id="rId22" Type="http://schemas.openxmlformats.org/officeDocument/2006/relationships/ctrlProp" Target="../ctrlProps/ctrlProp89.xml"/><Relationship Id="rId27" Type="http://schemas.openxmlformats.org/officeDocument/2006/relationships/ctrlProp" Target="../ctrlProps/ctrlProp94.xml"/><Relationship Id="rId30" Type="http://schemas.openxmlformats.org/officeDocument/2006/relationships/ctrlProp" Target="../ctrlProps/ctrlProp97.xml"/><Relationship Id="rId35" Type="http://schemas.openxmlformats.org/officeDocument/2006/relationships/ctrlProp" Target="../ctrlProps/ctrlProp102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6.xml"/><Relationship Id="rId13" Type="http://schemas.openxmlformats.org/officeDocument/2006/relationships/ctrlProp" Target="../ctrlProps/ctrlProp111.xml"/><Relationship Id="rId18" Type="http://schemas.openxmlformats.org/officeDocument/2006/relationships/ctrlProp" Target="../ctrlProps/ctrlProp116.xml"/><Relationship Id="rId26" Type="http://schemas.openxmlformats.org/officeDocument/2006/relationships/ctrlProp" Target="../ctrlProps/ctrlProp124.xml"/><Relationship Id="rId39" Type="http://schemas.openxmlformats.org/officeDocument/2006/relationships/ctrlProp" Target="../ctrlProps/ctrlProp137.xml"/><Relationship Id="rId3" Type="http://schemas.openxmlformats.org/officeDocument/2006/relationships/drawing" Target="../drawings/drawing6.xml"/><Relationship Id="rId21" Type="http://schemas.openxmlformats.org/officeDocument/2006/relationships/ctrlProp" Target="../ctrlProps/ctrlProp119.xml"/><Relationship Id="rId34" Type="http://schemas.openxmlformats.org/officeDocument/2006/relationships/ctrlProp" Target="../ctrlProps/ctrlProp132.xml"/><Relationship Id="rId42" Type="http://schemas.openxmlformats.org/officeDocument/2006/relationships/ctrlProp" Target="../ctrlProps/ctrlProp140.xml"/><Relationship Id="rId7" Type="http://schemas.openxmlformats.org/officeDocument/2006/relationships/ctrlProp" Target="../ctrlProps/ctrlProp105.xml"/><Relationship Id="rId12" Type="http://schemas.openxmlformats.org/officeDocument/2006/relationships/ctrlProp" Target="../ctrlProps/ctrlProp110.xml"/><Relationship Id="rId17" Type="http://schemas.openxmlformats.org/officeDocument/2006/relationships/ctrlProp" Target="../ctrlProps/ctrlProp115.xml"/><Relationship Id="rId25" Type="http://schemas.openxmlformats.org/officeDocument/2006/relationships/ctrlProp" Target="../ctrlProps/ctrlProp123.xml"/><Relationship Id="rId33" Type="http://schemas.openxmlformats.org/officeDocument/2006/relationships/ctrlProp" Target="../ctrlProps/ctrlProp131.xml"/><Relationship Id="rId38" Type="http://schemas.openxmlformats.org/officeDocument/2006/relationships/ctrlProp" Target="../ctrlProps/ctrlProp136.xml"/><Relationship Id="rId2" Type="http://schemas.openxmlformats.org/officeDocument/2006/relationships/printerSettings" Target="../printerSettings/printerSettings10.bin"/><Relationship Id="rId16" Type="http://schemas.openxmlformats.org/officeDocument/2006/relationships/ctrlProp" Target="../ctrlProps/ctrlProp114.xml"/><Relationship Id="rId20" Type="http://schemas.openxmlformats.org/officeDocument/2006/relationships/ctrlProp" Target="../ctrlProps/ctrlProp118.xml"/><Relationship Id="rId29" Type="http://schemas.openxmlformats.org/officeDocument/2006/relationships/ctrlProp" Target="../ctrlProps/ctrlProp127.xml"/><Relationship Id="rId41" Type="http://schemas.openxmlformats.org/officeDocument/2006/relationships/ctrlProp" Target="../ctrlProps/ctrlProp13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04.xml"/><Relationship Id="rId11" Type="http://schemas.openxmlformats.org/officeDocument/2006/relationships/ctrlProp" Target="../ctrlProps/ctrlProp109.xml"/><Relationship Id="rId24" Type="http://schemas.openxmlformats.org/officeDocument/2006/relationships/ctrlProp" Target="../ctrlProps/ctrlProp122.xml"/><Relationship Id="rId32" Type="http://schemas.openxmlformats.org/officeDocument/2006/relationships/ctrlProp" Target="../ctrlProps/ctrlProp130.xml"/><Relationship Id="rId37" Type="http://schemas.openxmlformats.org/officeDocument/2006/relationships/ctrlProp" Target="../ctrlProps/ctrlProp135.xml"/><Relationship Id="rId40" Type="http://schemas.openxmlformats.org/officeDocument/2006/relationships/ctrlProp" Target="../ctrlProps/ctrlProp138.xml"/><Relationship Id="rId5" Type="http://schemas.openxmlformats.org/officeDocument/2006/relationships/vmlDrawing" Target="../drawings/vmlDrawing13.vml"/><Relationship Id="rId15" Type="http://schemas.openxmlformats.org/officeDocument/2006/relationships/ctrlProp" Target="../ctrlProps/ctrlProp113.xml"/><Relationship Id="rId23" Type="http://schemas.openxmlformats.org/officeDocument/2006/relationships/ctrlProp" Target="../ctrlProps/ctrlProp121.xml"/><Relationship Id="rId28" Type="http://schemas.openxmlformats.org/officeDocument/2006/relationships/ctrlProp" Target="../ctrlProps/ctrlProp126.xml"/><Relationship Id="rId36" Type="http://schemas.openxmlformats.org/officeDocument/2006/relationships/ctrlProp" Target="../ctrlProps/ctrlProp134.xml"/><Relationship Id="rId10" Type="http://schemas.openxmlformats.org/officeDocument/2006/relationships/ctrlProp" Target="../ctrlProps/ctrlProp108.xml"/><Relationship Id="rId19" Type="http://schemas.openxmlformats.org/officeDocument/2006/relationships/ctrlProp" Target="../ctrlProps/ctrlProp117.xml"/><Relationship Id="rId31" Type="http://schemas.openxmlformats.org/officeDocument/2006/relationships/ctrlProp" Target="../ctrlProps/ctrlProp129.xml"/><Relationship Id="rId4" Type="http://schemas.openxmlformats.org/officeDocument/2006/relationships/vmlDrawing" Target="../drawings/vmlDrawing12.vml"/><Relationship Id="rId9" Type="http://schemas.openxmlformats.org/officeDocument/2006/relationships/ctrlProp" Target="../ctrlProps/ctrlProp107.xml"/><Relationship Id="rId14" Type="http://schemas.openxmlformats.org/officeDocument/2006/relationships/ctrlProp" Target="../ctrlProps/ctrlProp112.xml"/><Relationship Id="rId22" Type="http://schemas.openxmlformats.org/officeDocument/2006/relationships/ctrlProp" Target="../ctrlProps/ctrlProp120.xml"/><Relationship Id="rId27" Type="http://schemas.openxmlformats.org/officeDocument/2006/relationships/ctrlProp" Target="../ctrlProps/ctrlProp125.xml"/><Relationship Id="rId30" Type="http://schemas.openxmlformats.org/officeDocument/2006/relationships/ctrlProp" Target="../ctrlProps/ctrlProp128.xml"/><Relationship Id="rId35" Type="http://schemas.openxmlformats.org/officeDocument/2006/relationships/ctrlProp" Target="../ctrlProps/ctrlProp133.xml"/><Relationship Id="rId43" Type="http://schemas.openxmlformats.org/officeDocument/2006/relationships/ctrlProp" Target="../ctrlProps/ctrlProp141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4.xml"/><Relationship Id="rId13" Type="http://schemas.openxmlformats.org/officeDocument/2006/relationships/ctrlProp" Target="../ctrlProps/ctrlProp149.xml"/><Relationship Id="rId18" Type="http://schemas.openxmlformats.org/officeDocument/2006/relationships/ctrlProp" Target="../ctrlProps/ctrlProp154.xml"/><Relationship Id="rId26" Type="http://schemas.openxmlformats.org/officeDocument/2006/relationships/ctrlProp" Target="../ctrlProps/ctrlProp162.xml"/><Relationship Id="rId39" Type="http://schemas.openxmlformats.org/officeDocument/2006/relationships/ctrlProp" Target="../ctrlProps/ctrlProp175.xml"/><Relationship Id="rId3" Type="http://schemas.openxmlformats.org/officeDocument/2006/relationships/drawing" Target="../drawings/drawing7.xml"/><Relationship Id="rId21" Type="http://schemas.openxmlformats.org/officeDocument/2006/relationships/ctrlProp" Target="../ctrlProps/ctrlProp157.xml"/><Relationship Id="rId34" Type="http://schemas.openxmlformats.org/officeDocument/2006/relationships/ctrlProp" Target="../ctrlProps/ctrlProp170.xml"/><Relationship Id="rId7" Type="http://schemas.openxmlformats.org/officeDocument/2006/relationships/ctrlProp" Target="../ctrlProps/ctrlProp143.xml"/><Relationship Id="rId12" Type="http://schemas.openxmlformats.org/officeDocument/2006/relationships/ctrlProp" Target="../ctrlProps/ctrlProp148.xml"/><Relationship Id="rId17" Type="http://schemas.openxmlformats.org/officeDocument/2006/relationships/ctrlProp" Target="../ctrlProps/ctrlProp153.xml"/><Relationship Id="rId25" Type="http://schemas.openxmlformats.org/officeDocument/2006/relationships/ctrlProp" Target="../ctrlProps/ctrlProp161.xml"/><Relationship Id="rId33" Type="http://schemas.openxmlformats.org/officeDocument/2006/relationships/ctrlProp" Target="../ctrlProps/ctrlProp169.xml"/><Relationship Id="rId38" Type="http://schemas.openxmlformats.org/officeDocument/2006/relationships/ctrlProp" Target="../ctrlProps/ctrlProp174.xml"/><Relationship Id="rId2" Type="http://schemas.openxmlformats.org/officeDocument/2006/relationships/printerSettings" Target="../printerSettings/printerSettings12.bin"/><Relationship Id="rId16" Type="http://schemas.openxmlformats.org/officeDocument/2006/relationships/ctrlProp" Target="../ctrlProps/ctrlProp152.xml"/><Relationship Id="rId20" Type="http://schemas.openxmlformats.org/officeDocument/2006/relationships/ctrlProp" Target="../ctrlProps/ctrlProp156.xml"/><Relationship Id="rId29" Type="http://schemas.openxmlformats.org/officeDocument/2006/relationships/ctrlProp" Target="../ctrlProps/ctrlProp165.xml"/><Relationship Id="rId41" Type="http://schemas.openxmlformats.org/officeDocument/2006/relationships/ctrlProp" Target="../ctrlProps/ctrlProp177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142.xml"/><Relationship Id="rId11" Type="http://schemas.openxmlformats.org/officeDocument/2006/relationships/ctrlProp" Target="../ctrlProps/ctrlProp147.xml"/><Relationship Id="rId24" Type="http://schemas.openxmlformats.org/officeDocument/2006/relationships/ctrlProp" Target="../ctrlProps/ctrlProp160.xml"/><Relationship Id="rId32" Type="http://schemas.openxmlformats.org/officeDocument/2006/relationships/ctrlProp" Target="../ctrlProps/ctrlProp168.xml"/><Relationship Id="rId37" Type="http://schemas.openxmlformats.org/officeDocument/2006/relationships/ctrlProp" Target="../ctrlProps/ctrlProp173.xml"/><Relationship Id="rId40" Type="http://schemas.openxmlformats.org/officeDocument/2006/relationships/ctrlProp" Target="../ctrlProps/ctrlProp176.xml"/><Relationship Id="rId5" Type="http://schemas.openxmlformats.org/officeDocument/2006/relationships/vmlDrawing" Target="../drawings/vmlDrawing15.vml"/><Relationship Id="rId15" Type="http://schemas.openxmlformats.org/officeDocument/2006/relationships/ctrlProp" Target="../ctrlProps/ctrlProp151.xml"/><Relationship Id="rId23" Type="http://schemas.openxmlformats.org/officeDocument/2006/relationships/ctrlProp" Target="../ctrlProps/ctrlProp159.xml"/><Relationship Id="rId28" Type="http://schemas.openxmlformats.org/officeDocument/2006/relationships/ctrlProp" Target="../ctrlProps/ctrlProp164.xml"/><Relationship Id="rId36" Type="http://schemas.openxmlformats.org/officeDocument/2006/relationships/ctrlProp" Target="../ctrlProps/ctrlProp172.xml"/><Relationship Id="rId10" Type="http://schemas.openxmlformats.org/officeDocument/2006/relationships/ctrlProp" Target="../ctrlProps/ctrlProp146.xml"/><Relationship Id="rId19" Type="http://schemas.openxmlformats.org/officeDocument/2006/relationships/ctrlProp" Target="../ctrlProps/ctrlProp155.xml"/><Relationship Id="rId31" Type="http://schemas.openxmlformats.org/officeDocument/2006/relationships/ctrlProp" Target="../ctrlProps/ctrlProp167.xml"/><Relationship Id="rId4" Type="http://schemas.openxmlformats.org/officeDocument/2006/relationships/vmlDrawing" Target="../drawings/vmlDrawing14.vml"/><Relationship Id="rId9" Type="http://schemas.openxmlformats.org/officeDocument/2006/relationships/ctrlProp" Target="../ctrlProps/ctrlProp145.xml"/><Relationship Id="rId14" Type="http://schemas.openxmlformats.org/officeDocument/2006/relationships/ctrlProp" Target="../ctrlProps/ctrlProp150.xml"/><Relationship Id="rId22" Type="http://schemas.openxmlformats.org/officeDocument/2006/relationships/ctrlProp" Target="../ctrlProps/ctrlProp158.xml"/><Relationship Id="rId27" Type="http://schemas.openxmlformats.org/officeDocument/2006/relationships/ctrlProp" Target="../ctrlProps/ctrlProp163.xml"/><Relationship Id="rId30" Type="http://schemas.openxmlformats.org/officeDocument/2006/relationships/ctrlProp" Target="../ctrlProps/ctrlProp166.xml"/><Relationship Id="rId35" Type="http://schemas.openxmlformats.org/officeDocument/2006/relationships/ctrlProp" Target="../ctrlProps/ctrlProp171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0.xml"/><Relationship Id="rId3" Type="http://schemas.openxmlformats.org/officeDocument/2006/relationships/drawing" Target="../drawings/drawing8.xml"/><Relationship Id="rId7" Type="http://schemas.openxmlformats.org/officeDocument/2006/relationships/ctrlProp" Target="../ctrlProps/ctrlProp179.xml"/><Relationship Id="rId12" Type="http://schemas.openxmlformats.org/officeDocument/2006/relationships/comments" Target="../comments3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178.xml"/><Relationship Id="rId11" Type="http://schemas.openxmlformats.org/officeDocument/2006/relationships/ctrlProp" Target="../ctrlProps/ctrlProp183.xml"/><Relationship Id="rId5" Type="http://schemas.openxmlformats.org/officeDocument/2006/relationships/vmlDrawing" Target="../drawings/vmlDrawing17.vml"/><Relationship Id="rId10" Type="http://schemas.openxmlformats.org/officeDocument/2006/relationships/ctrlProp" Target="../ctrlProps/ctrlProp182.xml"/><Relationship Id="rId4" Type="http://schemas.openxmlformats.org/officeDocument/2006/relationships/vmlDrawing" Target="../drawings/vmlDrawing16.vml"/><Relationship Id="rId9" Type="http://schemas.openxmlformats.org/officeDocument/2006/relationships/ctrlProp" Target="../ctrlProps/ctrlProp181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86.xml"/><Relationship Id="rId3" Type="http://schemas.openxmlformats.org/officeDocument/2006/relationships/drawing" Target="../drawings/drawing9.xml"/><Relationship Id="rId7" Type="http://schemas.openxmlformats.org/officeDocument/2006/relationships/ctrlProp" Target="../ctrlProps/ctrlProp185.xml"/><Relationship Id="rId12" Type="http://schemas.openxmlformats.org/officeDocument/2006/relationships/comments" Target="../comments4.xml"/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184.xml"/><Relationship Id="rId11" Type="http://schemas.openxmlformats.org/officeDocument/2006/relationships/ctrlProp" Target="../ctrlProps/ctrlProp189.xml"/><Relationship Id="rId5" Type="http://schemas.openxmlformats.org/officeDocument/2006/relationships/vmlDrawing" Target="../drawings/vmlDrawing19.vml"/><Relationship Id="rId10" Type="http://schemas.openxmlformats.org/officeDocument/2006/relationships/ctrlProp" Target="../ctrlProps/ctrlProp188.xml"/><Relationship Id="rId4" Type="http://schemas.openxmlformats.org/officeDocument/2006/relationships/vmlDrawing" Target="../drawings/vmlDrawing18.vml"/><Relationship Id="rId9" Type="http://schemas.openxmlformats.org/officeDocument/2006/relationships/ctrlProp" Target="../ctrlProps/ctrlProp187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2.xml"/><Relationship Id="rId3" Type="http://schemas.openxmlformats.org/officeDocument/2006/relationships/drawing" Target="../drawings/drawing10.xml"/><Relationship Id="rId7" Type="http://schemas.openxmlformats.org/officeDocument/2006/relationships/ctrlProp" Target="../ctrlProps/ctrlProp191.xml"/><Relationship Id="rId12" Type="http://schemas.openxmlformats.org/officeDocument/2006/relationships/comments" Target="../comments5.xml"/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190.xml"/><Relationship Id="rId11" Type="http://schemas.openxmlformats.org/officeDocument/2006/relationships/ctrlProp" Target="../ctrlProps/ctrlProp195.xml"/><Relationship Id="rId5" Type="http://schemas.openxmlformats.org/officeDocument/2006/relationships/vmlDrawing" Target="../drawings/vmlDrawing21.vml"/><Relationship Id="rId10" Type="http://schemas.openxmlformats.org/officeDocument/2006/relationships/ctrlProp" Target="../ctrlProps/ctrlProp194.xml"/><Relationship Id="rId4" Type="http://schemas.openxmlformats.org/officeDocument/2006/relationships/vmlDrawing" Target="../drawings/vmlDrawing20.vml"/><Relationship Id="rId9" Type="http://schemas.openxmlformats.org/officeDocument/2006/relationships/ctrlProp" Target="../ctrlProps/ctrlProp193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8.xml"/><Relationship Id="rId3" Type="http://schemas.openxmlformats.org/officeDocument/2006/relationships/drawing" Target="../drawings/drawing11.xml"/><Relationship Id="rId7" Type="http://schemas.openxmlformats.org/officeDocument/2006/relationships/ctrlProp" Target="../ctrlProps/ctrlProp197.xml"/><Relationship Id="rId12" Type="http://schemas.openxmlformats.org/officeDocument/2006/relationships/comments" Target="../comments6.xml"/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96.xml"/><Relationship Id="rId11" Type="http://schemas.openxmlformats.org/officeDocument/2006/relationships/ctrlProp" Target="../ctrlProps/ctrlProp201.xml"/><Relationship Id="rId5" Type="http://schemas.openxmlformats.org/officeDocument/2006/relationships/vmlDrawing" Target="../drawings/vmlDrawing23.vml"/><Relationship Id="rId10" Type="http://schemas.openxmlformats.org/officeDocument/2006/relationships/ctrlProp" Target="../ctrlProps/ctrlProp200.xml"/><Relationship Id="rId4" Type="http://schemas.openxmlformats.org/officeDocument/2006/relationships/vmlDrawing" Target="../drawings/vmlDrawing22.vml"/><Relationship Id="rId9" Type="http://schemas.openxmlformats.org/officeDocument/2006/relationships/ctrlProp" Target="../ctrlProps/ctrlProp199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04.xml"/><Relationship Id="rId3" Type="http://schemas.openxmlformats.org/officeDocument/2006/relationships/drawing" Target="../drawings/drawing12.xml"/><Relationship Id="rId7" Type="http://schemas.openxmlformats.org/officeDocument/2006/relationships/ctrlProp" Target="../ctrlProps/ctrlProp203.xml"/><Relationship Id="rId12" Type="http://schemas.openxmlformats.org/officeDocument/2006/relationships/comments" Target="../comments7.xml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202.xml"/><Relationship Id="rId11" Type="http://schemas.openxmlformats.org/officeDocument/2006/relationships/ctrlProp" Target="../ctrlProps/ctrlProp207.xml"/><Relationship Id="rId5" Type="http://schemas.openxmlformats.org/officeDocument/2006/relationships/vmlDrawing" Target="../drawings/vmlDrawing25.vml"/><Relationship Id="rId10" Type="http://schemas.openxmlformats.org/officeDocument/2006/relationships/ctrlProp" Target="../ctrlProps/ctrlProp206.xml"/><Relationship Id="rId4" Type="http://schemas.openxmlformats.org/officeDocument/2006/relationships/vmlDrawing" Target="../drawings/vmlDrawing24.vml"/><Relationship Id="rId9" Type="http://schemas.openxmlformats.org/officeDocument/2006/relationships/ctrlProp" Target="../ctrlProps/ctrlProp205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10.xml"/><Relationship Id="rId13" Type="http://schemas.openxmlformats.org/officeDocument/2006/relationships/ctrlProp" Target="../ctrlProps/ctrlProp215.xml"/><Relationship Id="rId3" Type="http://schemas.openxmlformats.org/officeDocument/2006/relationships/drawing" Target="../drawings/drawing13.xml"/><Relationship Id="rId7" Type="http://schemas.openxmlformats.org/officeDocument/2006/relationships/ctrlProp" Target="../ctrlProps/ctrlProp209.xml"/><Relationship Id="rId12" Type="http://schemas.openxmlformats.org/officeDocument/2006/relationships/ctrlProp" Target="../ctrlProps/ctrlProp214.xml"/><Relationship Id="rId2" Type="http://schemas.openxmlformats.org/officeDocument/2006/relationships/printerSettings" Target="../printerSettings/printerSettings24.bin"/><Relationship Id="rId16" Type="http://schemas.openxmlformats.org/officeDocument/2006/relationships/comments" Target="../comments8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208.xml"/><Relationship Id="rId11" Type="http://schemas.openxmlformats.org/officeDocument/2006/relationships/ctrlProp" Target="../ctrlProps/ctrlProp213.xml"/><Relationship Id="rId5" Type="http://schemas.openxmlformats.org/officeDocument/2006/relationships/vmlDrawing" Target="../drawings/vmlDrawing27.vml"/><Relationship Id="rId15" Type="http://schemas.openxmlformats.org/officeDocument/2006/relationships/ctrlProp" Target="../ctrlProps/ctrlProp217.xml"/><Relationship Id="rId10" Type="http://schemas.openxmlformats.org/officeDocument/2006/relationships/ctrlProp" Target="../ctrlProps/ctrlProp212.xml"/><Relationship Id="rId4" Type="http://schemas.openxmlformats.org/officeDocument/2006/relationships/vmlDrawing" Target="../drawings/vmlDrawing26.vml"/><Relationship Id="rId9" Type="http://schemas.openxmlformats.org/officeDocument/2006/relationships/ctrlProp" Target="../ctrlProps/ctrlProp211.xml"/><Relationship Id="rId14" Type="http://schemas.openxmlformats.org/officeDocument/2006/relationships/ctrlProp" Target="../ctrlProps/ctrlProp216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0.xml"/><Relationship Id="rId3" Type="http://schemas.openxmlformats.org/officeDocument/2006/relationships/drawing" Target="../drawings/drawing14.xml"/><Relationship Id="rId7" Type="http://schemas.openxmlformats.org/officeDocument/2006/relationships/ctrlProp" Target="../ctrlProps/ctrlProp219.xml"/><Relationship Id="rId12" Type="http://schemas.openxmlformats.org/officeDocument/2006/relationships/comments" Target="../comments9.xml"/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218.xml"/><Relationship Id="rId11" Type="http://schemas.openxmlformats.org/officeDocument/2006/relationships/ctrlProp" Target="../ctrlProps/ctrlProp223.xml"/><Relationship Id="rId5" Type="http://schemas.openxmlformats.org/officeDocument/2006/relationships/vmlDrawing" Target="../drawings/vmlDrawing29.vml"/><Relationship Id="rId10" Type="http://schemas.openxmlformats.org/officeDocument/2006/relationships/ctrlProp" Target="../ctrlProps/ctrlProp222.xml"/><Relationship Id="rId4" Type="http://schemas.openxmlformats.org/officeDocument/2006/relationships/vmlDrawing" Target="../drawings/vmlDrawing28.vml"/><Relationship Id="rId9" Type="http://schemas.openxmlformats.org/officeDocument/2006/relationships/ctrlProp" Target="../ctrlProps/ctrlProp221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26.xml"/><Relationship Id="rId3" Type="http://schemas.openxmlformats.org/officeDocument/2006/relationships/drawing" Target="../drawings/drawing15.xml"/><Relationship Id="rId7" Type="http://schemas.openxmlformats.org/officeDocument/2006/relationships/ctrlProp" Target="../ctrlProps/ctrlProp225.xml"/><Relationship Id="rId12" Type="http://schemas.openxmlformats.org/officeDocument/2006/relationships/comments" Target="../comments10.xml"/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Relationship Id="rId6" Type="http://schemas.openxmlformats.org/officeDocument/2006/relationships/ctrlProp" Target="../ctrlProps/ctrlProp224.xml"/><Relationship Id="rId11" Type="http://schemas.openxmlformats.org/officeDocument/2006/relationships/ctrlProp" Target="../ctrlProps/ctrlProp229.xml"/><Relationship Id="rId5" Type="http://schemas.openxmlformats.org/officeDocument/2006/relationships/vmlDrawing" Target="../drawings/vmlDrawing31.vml"/><Relationship Id="rId10" Type="http://schemas.openxmlformats.org/officeDocument/2006/relationships/ctrlProp" Target="../ctrlProps/ctrlProp228.xml"/><Relationship Id="rId4" Type="http://schemas.openxmlformats.org/officeDocument/2006/relationships/vmlDrawing" Target="../drawings/vmlDrawing30.vml"/><Relationship Id="rId9" Type="http://schemas.openxmlformats.org/officeDocument/2006/relationships/ctrlProp" Target="../ctrlProps/ctrlProp227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2.xml"/><Relationship Id="rId3" Type="http://schemas.openxmlformats.org/officeDocument/2006/relationships/drawing" Target="../drawings/drawing16.xml"/><Relationship Id="rId7" Type="http://schemas.openxmlformats.org/officeDocument/2006/relationships/ctrlProp" Target="../ctrlProps/ctrlProp231.xml"/><Relationship Id="rId12" Type="http://schemas.openxmlformats.org/officeDocument/2006/relationships/comments" Target="../comments11.xml"/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Relationship Id="rId6" Type="http://schemas.openxmlformats.org/officeDocument/2006/relationships/ctrlProp" Target="../ctrlProps/ctrlProp230.xml"/><Relationship Id="rId11" Type="http://schemas.openxmlformats.org/officeDocument/2006/relationships/ctrlProp" Target="../ctrlProps/ctrlProp235.xml"/><Relationship Id="rId5" Type="http://schemas.openxmlformats.org/officeDocument/2006/relationships/vmlDrawing" Target="../drawings/vmlDrawing33.vml"/><Relationship Id="rId10" Type="http://schemas.openxmlformats.org/officeDocument/2006/relationships/ctrlProp" Target="../ctrlProps/ctrlProp234.xml"/><Relationship Id="rId4" Type="http://schemas.openxmlformats.org/officeDocument/2006/relationships/vmlDrawing" Target="../drawings/vmlDrawing32.vml"/><Relationship Id="rId9" Type="http://schemas.openxmlformats.org/officeDocument/2006/relationships/ctrlProp" Target="../ctrlProps/ctrlProp233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8.xml"/><Relationship Id="rId3" Type="http://schemas.openxmlformats.org/officeDocument/2006/relationships/drawing" Target="../drawings/drawing17.xml"/><Relationship Id="rId7" Type="http://schemas.openxmlformats.org/officeDocument/2006/relationships/ctrlProp" Target="../ctrlProps/ctrlProp237.xml"/><Relationship Id="rId12" Type="http://schemas.openxmlformats.org/officeDocument/2006/relationships/comments" Target="../comments12.xml"/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Relationship Id="rId6" Type="http://schemas.openxmlformats.org/officeDocument/2006/relationships/ctrlProp" Target="../ctrlProps/ctrlProp236.xml"/><Relationship Id="rId11" Type="http://schemas.openxmlformats.org/officeDocument/2006/relationships/ctrlProp" Target="../ctrlProps/ctrlProp241.xml"/><Relationship Id="rId5" Type="http://schemas.openxmlformats.org/officeDocument/2006/relationships/vmlDrawing" Target="../drawings/vmlDrawing35.vml"/><Relationship Id="rId10" Type="http://schemas.openxmlformats.org/officeDocument/2006/relationships/ctrlProp" Target="../ctrlProps/ctrlProp240.xml"/><Relationship Id="rId4" Type="http://schemas.openxmlformats.org/officeDocument/2006/relationships/vmlDrawing" Target="../drawings/vmlDrawing34.vml"/><Relationship Id="rId9" Type="http://schemas.openxmlformats.org/officeDocument/2006/relationships/ctrlProp" Target="../ctrlProps/ctrlProp239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4.xml"/><Relationship Id="rId3" Type="http://schemas.openxmlformats.org/officeDocument/2006/relationships/drawing" Target="../drawings/drawing18.xml"/><Relationship Id="rId7" Type="http://schemas.openxmlformats.org/officeDocument/2006/relationships/ctrlProp" Target="../ctrlProps/ctrlProp243.xml"/><Relationship Id="rId12" Type="http://schemas.openxmlformats.org/officeDocument/2006/relationships/comments" Target="../comments13.xml"/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Relationship Id="rId6" Type="http://schemas.openxmlformats.org/officeDocument/2006/relationships/ctrlProp" Target="../ctrlProps/ctrlProp242.xml"/><Relationship Id="rId11" Type="http://schemas.openxmlformats.org/officeDocument/2006/relationships/ctrlProp" Target="../ctrlProps/ctrlProp247.xml"/><Relationship Id="rId5" Type="http://schemas.openxmlformats.org/officeDocument/2006/relationships/vmlDrawing" Target="../drawings/vmlDrawing37.vml"/><Relationship Id="rId10" Type="http://schemas.openxmlformats.org/officeDocument/2006/relationships/ctrlProp" Target="../ctrlProps/ctrlProp246.xml"/><Relationship Id="rId4" Type="http://schemas.openxmlformats.org/officeDocument/2006/relationships/vmlDrawing" Target="../drawings/vmlDrawing36.vml"/><Relationship Id="rId9" Type="http://schemas.openxmlformats.org/officeDocument/2006/relationships/ctrlProp" Target="../ctrlProps/ctrlProp24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M735"/>
  <sheetViews>
    <sheetView view="pageLayout" workbookViewId="0">
      <selection activeCell="L1" sqref="L1:M27"/>
    </sheetView>
  </sheetViews>
  <sheetFormatPr baseColWidth="10" defaultRowHeight="12.75"/>
  <cols>
    <col min="1" max="1" width="4" style="873" bestFit="1" customWidth="1"/>
    <col min="2" max="2" width="5.5703125" style="873" bestFit="1" customWidth="1"/>
    <col min="3" max="3" width="6.28515625" style="873" bestFit="1" customWidth="1"/>
    <col min="4" max="4" width="8.42578125" style="873" bestFit="1" customWidth="1"/>
    <col min="5" max="5" width="5.5703125" style="873" bestFit="1" customWidth="1"/>
    <col min="6" max="6" width="4" style="873" bestFit="1" customWidth="1"/>
    <col min="7" max="7" width="5.5703125" style="873" bestFit="1" customWidth="1"/>
    <col min="8" max="8" width="6.28515625" style="873" bestFit="1" customWidth="1"/>
    <col min="9" max="9" width="8.42578125" style="873" bestFit="1" customWidth="1"/>
    <col min="10" max="10" width="5.5703125" style="873" bestFit="1" customWidth="1"/>
    <col min="11" max="16384" width="11.42578125" style="873"/>
  </cols>
  <sheetData>
    <row r="1" spans="1:13">
      <c r="A1" s="428">
        <v>117</v>
      </c>
      <c r="B1" s="1040">
        <f>C17</f>
        <v>3.4722222222222199E-3</v>
      </c>
      <c r="D1" s="428">
        <v>11</v>
      </c>
      <c r="E1" s="1040">
        <v>6.9444444444444404E-4</v>
      </c>
      <c r="F1" s="428">
        <v>169</v>
      </c>
      <c r="G1" s="1040">
        <f>H17</f>
        <v>3.4722222222222199E-3</v>
      </c>
      <c r="I1" s="428">
        <v>11</v>
      </c>
      <c r="J1" s="1040">
        <v>6.9444444444444404E-4</v>
      </c>
      <c r="L1" s="914"/>
      <c r="M1" s="914"/>
    </row>
    <row r="2" spans="1:13" ht="15">
      <c r="A2" s="1041"/>
      <c r="B2" s="1042">
        <f>(A1*B1)-B1</f>
        <v>0.40277777777777801</v>
      </c>
      <c r="D2" s="1041"/>
      <c r="E2" s="1043">
        <f>D1*E1-E1</f>
        <v>6.9444444444444397E-3</v>
      </c>
      <c r="F2" s="1041"/>
      <c r="G2" s="1042">
        <f>(F1*G1)-G1</f>
        <v>0.58333333333333304</v>
      </c>
      <c r="I2" s="1041"/>
      <c r="J2" s="1043">
        <f>I1*J1-J1</f>
        <v>6.9444444444444397E-3</v>
      </c>
      <c r="L2" s="914">
        <v>0</v>
      </c>
      <c r="M2" s="914"/>
    </row>
    <row r="3" spans="1:13">
      <c r="L3" s="914"/>
      <c r="M3" s="914"/>
    </row>
    <row r="4" spans="1:13">
      <c r="L4" s="914"/>
      <c r="M4" s="914"/>
    </row>
    <row r="5" spans="1:13">
      <c r="L5" s="914"/>
      <c r="M5" s="914"/>
    </row>
    <row r="6" spans="1:13">
      <c r="A6" s="428"/>
      <c r="B6" s="72"/>
      <c r="C6" s="428"/>
      <c r="D6" s="428"/>
      <c r="F6" s="428"/>
      <c r="G6" s="72"/>
      <c r="H6" s="428"/>
      <c r="I6" s="428"/>
      <c r="L6" s="1169">
        <v>0</v>
      </c>
      <c r="M6" s="914"/>
    </row>
    <row r="7" spans="1:13">
      <c r="A7" s="1040"/>
      <c r="C7" s="1040"/>
      <c r="F7" s="1040"/>
      <c r="H7" s="1040"/>
      <c r="L7" s="914"/>
      <c r="M7" s="914"/>
    </row>
    <row r="8" spans="1:13" ht="14.25">
      <c r="A8" s="1040"/>
      <c r="B8" s="1044"/>
      <c r="C8" s="1040"/>
      <c r="D8" s="1045"/>
      <c r="F8" s="1040"/>
      <c r="G8" s="1044"/>
      <c r="H8" s="1040"/>
      <c r="I8" s="1045"/>
      <c r="L8" s="914"/>
      <c r="M8" s="914"/>
    </row>
    <row r="9" spans="1:13">
      <c r="A9" s="1040"/>
      <c r="C9" s="1040"/>
      <c r="D9" s="1040"/>
      <c r="F9" s="1040"/>
      <c r="H9" s="1040"/>
      <c r="I9" s="1040"/>
      <c r="L9" s="914"/>
      <c r="M9" s="914"/>
    </row>
    <row r="10" spans="1:13">
      <c r="A10" s="1040"/>
      <c r="C10" s="1040"/>
      <c r="F10" s="1040"/>
      <c r="H10" s="1040"/>
      <c r="L10" s="914"/>
      <c r="M10" s="914"/>
    </row>
    <row r="11" spans="1:13">
      <c r="A11" s="1040"/>
      <c r="C11" s="1040"/>
      <c r="F11" s="1040"/>
      <c r="H11" s="1040"/>
      <c r="L11" s="914"/>
      <c r="M11" s="914"/>
    </row>
    <row r="12" spans="1:13">
      <c r="A12" s="1040"/>
      <c r="C12" s="1040"/>
      <c r="F12" s="1040"/>
      <c r="H12" s="1040"/>
      <c r="L12" s="914"/>
      <c r="M12" s="914"/>
    </row>
    <row r="13" spans="1:13">
      <c r="A13" s="1040"/>
      <c r="C13" s="1040"/>
      <c r="F13" s="1040"/>
      <c r="H13" s="1040"/>
      <c r="L13" s="914"/>
      <c r="M13" s="914"/>
    </row>
    <row r="14" spans="1:13">
      <c r="A14" s="1040"/>
      <c r="C14" s="1040"/>
      <c r="F14" s="1040"/>
      <c r="H14" s="1040"/>
      <c r="L14" s="914"/>
      <c r="M14" s="914"/>
    </row>
    <row r="15" spans="1:13">
      <c r="A15" s="1040"/>
      <c r="B15" s="428"/>
      <c r="C15" s="72"/>
      <c r="D15" s="428" t="s">
        <v>151</v>
      </c>
      <c r="E15" s="428"/>
      <c r="F15" s="1040"/>
      <c r="G15" s="428"/>
      <c r="H15" s="72"/>
      <c r="I15" s="428" t="s">
        <v>151</v>
      </c>
      <c r="J15" s="428"/>
      <c r="L15" s="914"/>
      <c r="M15" s="914"/>
    </row>
    <row r="16" spans="1:13">
      <c r="A16" s="1040"/>
      <c r="B16" s="1040">
        <v>0</v>
      </c>
      <c r="D16" s="1040">
        <v>0</v>
      </c>
      <c r="F16" s="1040"/>
      <c r="G16" s="1040">
        <v>0</v>
      </c>
      <c r="I16" s="1040">
        <v>0</v>
      </c>
      <c r="L16" s="914"/>
      <c r="M16" s="914"/>
    </row>
    <row r="17" spans="1:13" ht="14.25">
      <c r="A17" s="1040"/>
      <c r="B17" s="1040">
        <f t="shared" ref="B17:B80" si="0">B16+$C$17</f>
        <v>3.4722222222222199E-3</v>
      </c>
      <c r="C17" s="1044">
        <v>3.4722222222222199E-3</v>
      </c>
      <c r="D17" s="1040">
        <f>D16+$E$17</f>
        <v>6.9444444444444404E-4</v>
      </c>
      <c r="E17" s="1045">
        <v>6.9444444444444404E-4</v>
      </c>
      <c r="F17" s="1040"/>
      <c r="G17" s="1040">
        <f t="shared" ref="G17:G80" si="1">G16+$C$17</f>
        <v>3.4722222222222199E-3</v>
      </c>
      <c r="H17" s="1044">
        <v>3.4722222222222199E-3</v>
      </c>
      <c r="I17" s="1040">
        <f>I16+$E$17</f>
        <v>6.9444444444444404E-4</v>
      </c>
      <c r="J17" s="1045">
        <v>6.9444444444444404E-4</v>
      </c>
      <c r="L17" s="914"/>
      <c r="M17" s="914"/>
    </row>
    <row r="18" spans="1:13">
      <c r="A18" s="1040"/>
      <c r="B18" s="1040">
        <f t="shared" si="0"/>
        <v>6.9444444444444397E-3</v>
      </c>
      <c r="D18" s="1040">
        <f t="shared" ref="D18:D76" si="2">D17+$E$17</f>
        <v>1.38888888888889E-3</v>
      </c>
      <c r="E18" s="1040"/>
      <c r="F18" s="1040"/>
      <c r="G18" s="1040">
        <f t="shared" si="1"/>
        <v>6.9444444444444397E-3</v>
      </c>
      <c r="I18" s="1040">
        <f t="shared" ref="I18:I76" si="3">I17+$E$17</f>
        <v>1.38888888888889E-3</v>
      </c>
      <c r="J18" s="1040"/>
      <c r="L18" s="914"/>
      <c r="M18" s="914"/>
    </row>
    <row r="19" spans="1:13">
      <c r="A19" s="1040"/>
      <c r="B19" s="1040">
        <f t="shared" si="0"/>
        <v>1.0416666666666701E-2</v>
      </c>
      <c r="D19" s="1040">
        <f t="shared" si="2"/>
        <v>2.0833333333333298E-3</v>
      </c>
      <c r="F19" s="1040"/>
      <c r="G19" s="1040">
        <f t="shared" si="1"/>
        <v>1.0416666666666701E-2</v>
      </c>
      <c r="I19" s="1040">
        <f t="shared" si="3"/>
        <v>2.0833333333333298E-3</v>
      </c>
      <c r="L19" s="914"/>
      <c r="M19" s="914"/>
    </row>
    <row r="20" spans="1:13">
      <c r="A20" s="1040"/>
      <c r="B20" s="1040">
        <f t="shared" si="0"/>
        <v>1.38888888888889E-2</v>
      </c>
      <c r="D20" s="1040">
        <f t="shared" si="2"/>
        <v>2.7777777777777701E-3</v>
      </c>
      <c r="F20" s="1040"/>
      <c r="G20" s="1040">
        <f t="shared" si="1"/>
        <v>1.38888888888889E-2</v>
      </c>
      <c r="I20" s="1040">
        <f t="shared" si="3"/>
        <v>2.7777777777777701E-3</v>
      </c>
      <c r="L20" s="914"/>
      <c r="M20" s="914"/>
    </row>
    <row r="21" spans="1:13">
      <c r="A21" s="1040"/>
      <c r="B21" s="1040">
        <f t="shared" si="0"/>
        <v>1.7361111111111101E-2</v>
      </c>
      <c r="D21" s="1040">
        <f t="shared" si="2"/>
        <v>3.4722222222222099E-3</v>
      </c>
      <c r="F21" s="1040"/>
      <c r="G21" s="1040">
        <f t="shared" si="1"/>
        <v>1.7361111111111101E-2</v>
      </c>
      <c r="I21" s="1040">
        <f t="shared" si="3"/>
        <v>3.4722222222222099E-3</v>
      </c>
      <c r="L21" s="914"/>
      <c r="M21" s="914"/>
    </row>
    <row r="22" spans="1:13">
      <c r="A22" s="1040"/>
      <c r="B22" s="1040">
        <f t="shared" si="0"/>
        <v>2.0833333333333301E-2</v>
      </c>
      <c r="D22" s="1040">
        <f t="shared" si="2"/>
        <v>4.1666666666666501E-3</v>
      </c>
      <c r="F22" s="1040"/>
      <c r="G22" s="1040">
        <f t="shared" si="1"/>
        <v>2.0833333333333301E-2</v>
      </c>
      <c r="I22" s="1040">
        <f t="shared" si="3"/>
        <v>4.1666666666666501E-3</v>
      </c>
      <c r="L22" s="914"/>
      <c r="M22" s="914"/>
    </row>
    <row r="23" spans="1:13">
      <c r="A23" s="1040"/>
      <c r="B23" s="1040">
        <f t="shared" si="0"/>
        <v>2.43055555555555E-2</v>
      </c>
      <c r="D23" s="1040">
        <f t="shared" si="2"/>
        <v>4.8611111111110904E-3</v>
      </c>
      <c r="F23" s="1040"/>
      <c r="G23" s="1040">
        <f t="shared" si="1"/>
        <v>2.43055555555555E-2</v>
      </c>
      <c r="I23" s="1040">
        <f t="shared" si="3"/>
        <v>4.8611111111110904E-3</v>
      </c>
      <c r="L23" s="914"/>
      <c r="M23" s="914"/>
    </row>
    <row r="24" spans="1:13">
      <c r="A24" s="1040"/>
      <c r="B24" s="1040">
        <f t="shared" si="0"/>
        <v>2.77777777777777E-2</v>
      </c>
      <c r="D24" s="1040">
        <f t="shared" si="2"/>
        <v>5.5555555555555297E-3</v>
      </c>
      <c r="F24" s="1040"/>
      <c r="G24" s="1040">
        <f t="shared" si="1"/>
        <v>2.77777777777777E-2</v>
      </c>
      <c r="I24" s="1040">
        <f t="shared" si="3"/>
        <v>5.5555555555555297E-3</v>
      </c>
      <c r="L24" s="914"/>
      <c r="M24" s="914"/>
    </row>
    <row r="25" spans="1:13">
      <c r="A25" s="1040"/>
      <c r="B25" s="1040">
        <f t="shared" si="0"/>
        <v>3.1249999999999899E-2</v>
      </c>
      <c r="D25" s="1040">
        <f t="shared" si="2"/>
        <v>6.24999999999997E-3</v>
      </c>
      <c r="F25" s="1040"/>
      <c r="G25" s="1040">
        <f t="shared" si="1"/>
        <v>3.1249999999999899E-2</v>
      </c>
      <c r="I25" s="1040">
        <f t="shared" si="3"/>
        <v>6.24999999999997E-3</v>
      </c>
      <c r="L25" s="914"/>
      <c r="M25" s="914"/>
    </row>
    <row r="26" spans="1:13">
      <c r="A26" s="1040"/>
      <c r="B26" s="1040">
        <f t="shared" si="0"/>
        <v>3.4722222222222099E-2</v>
      </c>
      <c r="D26" s="1040">
        <f t="shared" si="2"/>
        <v>6.9444444444444102E-3</v>
      </c>
      <c r="F26" s="1040"/>
      <c r="G26" s="1040">
        <f t="shared" si="1"/>
        <v>3.4722222222222099E-2</v>
      </c>
      <c r="I26" s="1040">
        <f t="shared" si="3"/>
        <v>6.9444444444444102E-3</v>
      </c>
      <c r="L26" s="914"/>
      <c r="M26" s="914"/>
    </row>
    <row r="27" spans="1:13">
      <c r="A27" s="1040"/>
      <c r="B27" s="1040">
        <f t="shared" si="0"/>
        <v>3.8194444444444302E-2</v>
      </c>
      <c r="D27" s="1040">
        <f t="shared" si="2"/>
        <v>7.6388888888888496E-3</v>
      </c>
      <c r="F27" s="1040"/>
      <c r="G27" s="1040">
        <f t="shared" si="1"/>
        <v>3.8194444444444302E-2</v>
      </c>
      <c r="I27" s="1040">
        <f t="shared" si="3"/>
        <v>7.6388888888888496E-3</v>
      </c>
      <c r="L27" s="914"/>
      <c r="M27" s="914"/>
    </row>
    <row r="28" spans="1:13">
      <c r="A28" s="1040"/>
      <c r="B28" s="1040">
        <f t="shared" si="0"/>
        <v>4.1666666666666498E-2</v>
      </c>
      <c r="D28" s="1040">
        <f t="shared" si="2"/>
        <v>8.3333333333332898E-3</v>
      </c>
      <c r="F28" s="1040"/>
      <c r="G28" s="1040">
        <f t="shared" si="1"/>
        <v>4.1666666666666498E-2</v>
      </c>
      <c r="I28" s="1040">
        <f t="shared" si="3"/>
        <v>8.3333333333332898E-3</v>
      </c>
    </row>
    <row r="29" spans="1:13">
      <c r="A29" s="1040"/>
      <c r="B29" s="1040">
        <f t="shared" si="0"/>
        <v>4.5138888888888701E-2</v>
      </c>
      <c r="D29" s="1040">
        <f t="shared" si="2"/>
        <v>9.0277777777777301E-3</v>
      </c>
      <c r="F29" s="1040"/>
      <c r="G29" s="1040">
        <f t="shared" si="1"/>
        <v>4.5138888888888701E-2</v>
      </c>
      <c r="I29" s="1040">
        <f t="shared" si="3"/>
        <v>9.0277777777777301E-3</v>
      </c>
    </row>
    <row r="30" spans="1:13">
      <c r="A30" s="1040"/>
      <c r="B30" s="1040">
        <f t="shared" si="0"/>
        <v>4.8611111111110897E-2</v>
      </c>
      <c r="D30" s="1040">
        <f t="shared" si="2"/>
        <v>9.7222222222221703E-3</v>
      </c>
      <c r="F30" s="1040"/>
      <c r="G30" s="1040">
        <f t="shared" si="1"/>
        <v>4.8611111111110897E-2</v>
      </c>
      <c r="I30" s="1040">
        <f t="shared" si="3"/>
        <v>9.7222222222221703E-3</v>
      </c>
    </row>
    <row r="31" spans="1:13">
      <c r="A31" s="1040"/>
      <c r="B31" s="1040">
        <f t="shared" si="0"/>
        <v>5.20833333333331E-2</v>
      </c>
      <c r="D31" s="1040">
        <f t="shared" si="2"/>
        <v>1.04166666666666E-2</v>
      </c>
      <c r="F31" s="1040"/>
      <c r="G31" s="1040">
        <f t="shared" si="1"/>
        <v>5.20833333333331E-2</v>
      </c>
      <c r="I31" s="1040">
        <f t="shared" si="3"/>
        <v>1.04166666666666E-2</v>
      </c>
    </row>
    <row r="32" spans="1:13">
      <c r="A32" s="1040"/>
      <c r="B32" s="1040">
        <f t="shared" si="0"/>
        <v>5.5555555555555303E-2</v>
      </c>
      <c r="D32" s="1040">
        <f t="shared" si="2"/>
        <v>1.1111111111111001E-2</v>
      </c>
      <c r="F32" s="1040"/>
      <c r="G32" s="1040">
        <f t="shared" si="1"/>
        <v>5.5555555555555303E-2</v>
      </c>
      <c r="I32" s="1040">
        <f t="shared" si="3"/>
        <v>1.1111111111111001E-2</v>
      </c>
    </row>
    <row r="33" spans="1:9">
      <c r="A33" s="1040"/>
      <c r="B33" s="1040">
        <f t="shared" si="0"/>
        <v>5.9027777777777499E-2</v>
      </c>
      <c r="D33" s="1040">
        <f t="shared" si="2"/>
        <v>1.1805555555555401E-2</v>
      </c>
      <c r="F33" s="1040"/>
      <c r="G33" s="1040">
        <f t="shared" si="1"/>
        <v>5.9027777777777499E-2</v>
      </c>
      <c r="I33" s="1040">
        <f t="shared" si="3"/>
        <v>1.1805555555555401E-2</v>
      </c>
    </row>
    <row r="34" spans="1:9">
      <c r="A34" s="1040"/>
      <c r="B34" s="1040">
        <f t="shared" si="0"/>
        <v>6.2499999999999702E-2</v>
      </c>
      <c r="D34" s="1040">
        <f t="shared" si="2"/>
        <v>1.2499999999999799E-2</v>
      </c>
      <c r="F34" s="1040"/>
      <c r="G34" s="1040">
        <f t="shared" si="1"/>
        <v>6.2499999999999702E-2</v>
      </c>
      <c r="I34" s="1040">
        <f t="shared" si="3"/>
        <v>1.2499999999999799E-2</v>
      </c>
    </row>
    <row r="35" spans="1:9">
      <c r="A35" s="1040"/>
      <c r="B35" s="1040">
        <f t="shared" si="0"/>
        <v>6.5972222222221905E-2</v>
      </c>
      <c r="D35" s="1040">
        <f t="shared" si="2"/>
        <v>1.31944444444442E-2</v>
      </c>
      <c r="F35" s="1040"/>
      <c r="G35" s="1040">
        <f t="shared" si="1"/>
        <v>6.5972222222221905E-2</v>
      </c>
      <c r="I35" s="1040">
        <f t="shared" si="3"/>
        <v>1.31944444444442E-2</v>
      </c>
    </row>
    <row r="36" spans="1:9">
      <c r="A36" s="1040"/>
      <c r="B36" s="1040">
        <f t="shared" si="0"/>
        <v>6.9444444444444101E-2</v>
      </c>
      <c r="D36" s="1040">
        <f t="shared" si="2"/>
        <v>1.38888888888886E-2</v>
      </c>
      <c r="F36" s="1040"/>
      <c r="G36" s="1040">
        <f t="shared" si="1"/>
        <v>6.9444444444444101E-2</v>
      </c>
      <c r="I36" s="1040">
        <f t="shared" si="3"/>
        <v>1.38888888888886E-2</v>
      </c>
    </row>
    <row r="37" spans="1:9">
      <c r="A37" s="1040"/>
      <c r="B37" s="1040">
        <f t="shared" si="0"/>
        <v>7.2916666666666297E-2</v>
      </c>
      <c r="D37" s="1040">
        <f t="shared" si="2"/>
        <v>1.4583333333333E-2</v>
      </c>
      <c r="F37" s="1040"/>
      <c r="G37" s="1040">
        <f t="shared" si="1"/>
        <v>7.2916666666666297E-2</v>
      </c>
      <c r="I37" s="1040">
        <f t="shared" si="3"/>
        <v>1.4583333333333E-2</v>
      </c>
    </row>
    <row r="38" spans="1:9">
      <c r="A38" s="1040"/>
      <c r="B38" s="1040">
        <f t="shared" si="0"/>
        <v>7.6388888888888506E-2</v>
      </c>
      <c r="D38" s="1040">
        <f t="shared" si="2"/>
        <v>1.5277777777777401E-2</v>
      </c>
      <c r="F38" s="1040"/>
      <c r="G38" s="1040">
        <f t="shared" si="1"/>
        <v>7.6388888888888506E-2</v>
      </c>
      <c r="I38" s="1040">
        <f t="shared" si="3"/>
        <v>1.5277777777777401E-2</v>
      </c>
    </row>
    <row r="39" spans="1:9">
      <c r="A39" s="1040"/>
      <c r="B39" s="1040">
        <f t="shared" si="0"/>
        <v>7.9861111111110702E-2</v>
      </c>
      <c r="D39" s="1040">
        <f t="shared" si="2"/>
        <v>1.5972222222221801E-2</v>
      </c>
      <c r="F39" s="1040"/>
      <c r="G39" s="1040">
        <f t="shared" si="1"/>
        <v>7.9861111111110702E-2</v>
      </c>
      <c r="I39" s="1040">
        <f t="shared" si="3"/>
        <v>1.5972222222221801E-2</v>
      </c>
    </row>
    <row r="40" spans="1:9">
      <c r="A40" s="1040"/>
      <c r="B40" s="1040">
        <f t="shared" si="0"/>
        <v>8.3333333333332898E-2</v>
      </c>
      <c r="D40" s="1040">
        <f t="shared" si="2"/>
        <v>1.6666666666666202E-2</v>
      </c>
      <c r="F40" s="1040"/>
      <c r="G40" s="1040">
        <f t="shared" si="1"/>
        <v>8.3333333333332898E-2</v>
      </c>
      <c r="I40" s="1040">
        <f t="shared" si="3"/>
        <v>1.6666666666666202E-2</v>
      </c>
    </row>
    <row r="41" spans="1:9">
      <c r="A41" s="1040"/>
      <c r="B41" s="1040">
        <f t="shared" si="0"/>
        <v>8.6805555555555095E-2</v>
      </c>
      <c r="D41" s="1040">
        <f t="shared" si="2"/>
        <v>1.7361111111110598E-2</v>
      </c>
      <c r="F41" s="1040"/>
      <c r="G41" s="1040">
        <f t="shared" si="1"/>
        <v>8.6805555555555095E-2</v>
      </c>
      <c r="I41" s="1040">
        <f t="shared" si="3"/>
        <v>1.7361111111110598E-2</v>
      </c>
    </row>
    <row r="42" spans="1:9">
      <c r="A42" s="1040"/>
      <c r="B42" s="1040">
        <f t="shared" si="0"/>
        <v>9.0277777777777304E-2</v>
      </c>
      <c r="D42" s="1040">
        <f t="shared" si="2"/>
        <v>1.8055555555554999E-2</v>
      </c>
      <c r="F42" s="1040"/>
      <c r="G42" s="1040">
        <f t="shared" si="1"/>
        <v>9.0277777777777304E-2</v>
      </c>
      <c r="I42" s="1040">
        <f t="shared" si="3"/>
        <v>1.8055555555554999E-2</v>
      </c>
    </row>
    <row r="43" spans="1:9">
      <c r="A43" s="1040"/>
      <c r="B43" s="1040">
        <f t="shared" si="0"/>
        <v>9.37499999999995E-2</v>
      </c>
      <c r="D43" s="1040">
        <f t="shared" si="2"/>
        <v>1.8749999999999399E-2</v>
      </c>
      <c r="F43" s="1040"/>
      <c r="G43" s="1040">
        <f t="shared" si="1"/>
        <v>9.37499999999995E-2</v>
      </c>
      <c r="I43" s="1040">
        <f t="shared" si="3"/>
        <v>1.8749999999999399E-2</v>
      </c>
    </row>
    <row r="44" spans="1:9">
      <c r="A44" s="1040"/>
      <c r="B44" s="1040">
        <f t="shared" si="0"/>
        <v>9.7222222222221696E-2</v>
      </c>
      <c r="D44" s="1040">
        <f t="shared" si="2"/>
        <v>1.9444444444443799E-2</v>
      </c>
      <c r="F44" s="1040"/>
      <c r="G44" s="1040">
        <f t="shared" si="1"/>
        <v>9.7222222222221696E-2</v>
      </c>
      <c r="I44" s="1040">
        <f t="shared" si="3"/>
        <v>1.9444444444443799E-2</v>
      </c>
    </row>
    <row r="45" spans="1:9">
      <c r="A45" s="1040"/>
      <c r="B45" s="1040">
        <f t="shared" si="0"/>
        <v>0.100694444444444</v>
      </c>
      <c r="D45" s="1040">
        <f t="shared" si="2"/>
        <v>2.01388888888882E-2</v>
      </c>
      <c r="F45" s="1040"/>
      <c r="G45" s="1040">
        <f t="shared" si="1"/>
        <v>0.100694444444444</v>
      </c>
      <c r="I45" s="1040">
        <f t="shared" si="3"/>
        <v>2.01388888888882E-2</v>
      </c>
    </row>
    <row r="46" spans="1:9">
      <c r="A46" s="1040"/>
      <c r="B46" s="1040">
        <f t="shared" si="0"/>
        <v>0.10416666666666601</v>
      </c>
      <c r="D46" s="1040">
        <f t="shared" si="2"/>
        <v>2.08333333333326E-2</v>
      </c>
      <c r="F46" s="1040"/>
      <c r="G46" s="1040">
        <f t="shared" si="1"/>
        <v>0.10416666666666601</v>
      </c>
      <c r="I46" s="1040">
        <f t="shared" si="3"/>
        <v>2.08333333333326E-2</v>
      </c>
    </row>
    <row r="47" spans="1:9">
      <c r="A47" s="1040"/>
      <c r="B47" s="1040">
        <f t="shared" si="0"/>
        <v>0.10763888888888801</v>
      </c>
      <c r="D47" s="1040">
        <f t="shared" si="2"/>
        <v>2.1527777777777E-2</v>
      </c>
      <c r="F47" s="1040"/>
      <c r="G47" s="1040">
        <f t="shared" si="1"/>
        <v>0.10763888888888801</v>
      </c>
      <c r="I47" s="1040">
        <f t="shared" si="3"/>
        <v>2.1527777777777E-2</v>
      </c>
    </row>
    <row r="48" spans="1:9">
      <c r="A48" s="1040"/>
      <c r="B48" s="1040">
        <f t="shared" si="0"/>
        <v>0.11111111111110999</v>
      </c>
      <c r="D48" s="1040">
        <f t="shared" si="2"/>
        <v>2.2222222222221401E-2</v>
      </c>
      <c r="F48" s="1040"/>
      <c r="G48" s="1040">
        <f t="shared" si="1"/>
        <v>0.11111111111110999</v>
      </c>
      <c r="I48" s="1040">
        <f t="shared" si="3"/>
        <v>2.2222222222221401E-2</v>
      </c>
    </row>
    <row r="49" spans="1:9">
      <c r="A49" s="1040"/>
      <c r="B49" s="1040">
        <f t="shared" si="0"/>
        <v>0.114583333333332</v>
      </c>
      <c r="D49" s="1040">
        <f t="shared" si="2"/>
        <v>2.2916666666665801E-2</v>
      </c>
      <c r="F49" s="1040"/>
      <c r="G49" s="1040">
        <f t="shared" si="1"/>
        <v>0.114583333333332</v>
      </c>
      <c r="I49" s="1040">
        <f t="shared" si="3"/>
        <v>2.2916666666665801E-2</v>
      </c>
    </row>
    <row r="50" spans="1:9">
      <c r="A50" s="1040"/>
      <c r="B50" s="1040">
        <f t="shared" si="0"/>
        <v>0.118055555555554</v>
      </c>
      <c r="D50" s="1040">
        <f t="shared" si="2"/>
        <v>2.3611111111110201E-2</v>
      </c>
      <c r="F50" s="1040"/>
      <c r="G50" s="1040">
        <f t="shared" si="1"/>
        <v>0.118055555555554</v>
      </c>
      <c r="I50" s="1040">
        <f t="shared" si="3"/>
        <v>2.3611111111110201E-2</v>
      </c>
    </row>
    <row r="51" spans="1:9">
      <c r="A51" s="1040"/>
      <c r="B51" s="1040">
        <f t="shared" si="0"/>
        <v>0.121527777777776</v>
      </c>
      <c r="D51" s="1040">
        <f t="shared" si="2"/>
        <v>2.4305555555554598E-2</v>
      </c>
      <c r="F51" s="1040"/>
      <c r="G51" s="1040">
        <f t="shared" si="1"/>
        <v>0.121527777777776</v>
      </c>
      <c r="I51" s="1040">
        <f t="shared" si="3"/>
        <v>2.4305555555554598E-2</v>
      </c>
    </row>
    <row r="52" spans="1:9">
      <c r="A52" s="1040"/>
      <c r="B52" s="1040">
        <f t="shared" si="0"/>
        <v>0.124999999999998</v>
      </c>
      <c r="D52" s="1040">
        <f t="shared" si="2"/>
        <v>2.4999999999998999E-2</v>
      </c>
      <c r="F52" s="1040"/>
      <c r="G52" s="1040">
        <f t="shared" si="1"/>
        <v>0.124999999999998</v>
      </c>
      <c r="I52" s="1040">
        <f t="shared" si="3"/>
        <v>2.4999999999998999E-2</v>
      </c>
    </row>
    <row r="53" spans="1:9">
      <c r="A53" s="1040"/>
      <c r="B53" s="1040">
        <f t="shared" si="0"/>
        <v>0.12847222222221999</v>
      </c>
      <c r="D53" s="1040">
        <f t="shared" si="2"/>
        <v>2.5694444444443399E-2</v>
      </c>
      <c r="F53" s="1040"/>
      <c r="G53" s="1040">
        <f t="shared" si="1"/>
        <v>0.12847222222221999</v>
      </c>
      <c r="I53" s="1040">
        <f t="shared" si="3"/>
        <v>2.5694444444443399E-2</v>
      </c>
    </row>
    <row r="54" spans="1:9">
      <c r="A54" s="1040"/>
      <c r="B54" s="1040">
        <f t="shared" si="0"/>
        <v>0.13194444444444201</v>
      </c>
      <c r="D54" s="1040">
        <f t="shared" si="2"/>
        <v>2.6388888888887799E-2</v>
      </c>
      <c r="F54" s="1040"/>
      <c r="G54" s="1040">
        <f t="shared" si="1"/>
        <v>0.13194444444444201</v>
      </c>
      <c r="I54" s="1040">
        <f t="shared" si="3"/>
        <v>2.6388888888887799E-2</v>
      </c>
    </row>
    <row r="55" spans="1:9">
      <c r="A55" s="1040"/>
      <c r="B55" s="1040">
        <f t="shared" si="0"/>
        <v>0.13541666666666399</v>
      </c>
      <c r="D55" s="1040">
        <f t="shared" si="2"/>
        <v>2.70833333333322E-2</v>
      </c>
      <c r="F55" s="1040"/>
      <c r="G55" s="1040">
        <f t="shared" si="1"/>
        <v>0.13541666666666399</v>
      </c>
      <c r="I55" s="1040">
        <f t="shared" si="3"/>
        <v>2.70833333333322E-2</v>
      </c>
    </row>
    <row r="56" spans="1:9">
      <c r="A56" s="1040"/>
      <c r="B56" s="1040">
        <f t="shared" si="0"/>
        <v>0.13888888888888601</v>
      </c>
      <c r="D56" s="1040">
        <f t="shared" si="2"/>
        <v>2.77777777777766E-2</v>
      </c>
      <c r="F56" s="1040"/>
      <c r="G56" s="1040">
        <f t="shared" si="1"/>
        <v>0.13888888888888601</v>
      </c>
      <c r="I56" s="1040">
        <f t="shared" si="3"/>
        <v>2.77777777777766E-2</v>
      </c>
    </row>
    <row r="57" spans="1:9">
      <c r="A57" s="1040"/>
      <c r="B57" s="1040">
        <f t="shared" si="0"/>
        <v>0.142361111111108</v>
      </c>
      <c r="D57" s="1040">
        <f t="shared" si="2"/>
        <v>2.8472222222221E-2</v>
      </c>
      <c r="F57" s="1040"/>
      <c r="G57" s="1040">
        <f t="shared" si="1"/>
        <v>0.142361111111108</v>
      </c>
      <c r="I57" s="1040">
        <f t="shared" si="3"/>
        <v>2.8472222222221E-2</v>
      </c>
    </row>
    <row r="58" spans="1:9">
      <c r="A58" s="1040"/>
      <c r="B58" s="1040">
        <f t="shared" si="0"/>
        <v>0.14583333333333001</v>
      </c>
      <c r="D58" s="1040">
        <f t="shared" si="2"/>
        <v>2.9166666666665401E-2</v>
      </c>
      <c r="F58" s="1040"/>
      <c r="G58" s="1040">
        <f t="shared" si="1"/>
        <v>0.14583333333333001</v>
      </c>
      <c r="I58" s="1040">
        <f t="shared" si="3"/>
        <v>2.9166666666665401E-2</v>
      </c>
    </row>
    <row r="59" spans="1:9">
      <c r="A59" s="1040"/>
      <c r="B59" s="1040">
        <f t="shared" si="0"/>
        <v>0.149305555555552</v>
      </c>
      <c r="D59" s="1040">
        <f t="shared" si="2"/>
        <v>2.9861111111109801E-2</v>
      </c>
      <c r="F59" s="1040"/>
      <c r="G59" s="1040">
        <f t="shared" si="1"/>
        <v>0.149305555555552</v>
      </c>
      <c r="I59" s="1040">
        <f t="shared" si="3"/>
        <v>2.9861111111109801E-2</v>
      </c>
    </row>
    <row r="60" spans="1:9">
      <c r="A60" s="1040"/>
      <c r="B60" s="1040">
        <f t="shared" si="0"/>
        <v>0.15277777777777399</v>
      </c>
      <c r="D60" s="1040">
        <f t="shared" si="2"/>
        <v>3.0555555555554201E-2</v>
      </c>
      <c r="F60" s="1040"/>
      <c r="G60" s="1040">
        <f t="shared" si="1"/>
        <v>0.15277777777777399</v>
      </c>
      <c r="I60" s="1040">
        <f t="shared" si="3"/>
        <v>3.0555555555554201E-2</v>
      </c>
    </row>
    <row r="61" spans="1:9">
      <c r="A61" s="1040"/>
      <c r="B61" s="1040">
        <f t="shared" si="0"/>
        <v>0.156249999999996</v>
      </c>
      <c r="D61" s="1040">
        <f t="shared" si="2"/>
        <v>3.1249999999998598E-2</v>
      </c>
      <c r="F61" s="1040"/>
      <c r="G61" s="1040">
        <f t="shared" si="1"/>
        <v>0.156249999999996</v>
      </c>
      <c r="I61" s="1040">
        <f t="shared" si="3"/>
        <v>3.1249999999998598E-2</v>
      </c>
    </row>
    <row r="62" spans="1:9">
      <c r="A62" s="1040"/>
      <c r="B62" s="1040">
        <f t="shared" si="0"/>
        <v>0.15972222222221799</v>
      </c>
      <c r="D62" s="1040">
        <f t="shared" si="2"/>
        <v>3.1944444444442999E-2</v>
      </c>
      <c r="F62" s="1040"/>
      <c r="G62" s="1040">
        <f t="shared" si="1"/>
        <v>0.15972222222221799</v>
      </c>
      <c r="I62" s="1040">
        <f t="shared" si="3"/>
        <v>3.1944444444442999E-2</v>
      </c>
    </row>
    <row r="63" spans="1:9">
      <c r="A63" s="1040"/>
      <c r="B63" s="1040">
        <f t="shared" si="0"/>
        <v>0.16319444444444001</v>
      </c>
      <c r="D63" s="1040">
        <f t="shared" si="2"/>
        <v>3.2638888888887399E-2</v>
      </c>
      <c r="F63" s="1040"/>
      <c r="G63" s="1040">
        <f t="shared" si="1"/>
        <v>0.16319444444444001</v>
      </c>
      <c r="I63" s="1040">
        <f t="shared" si="3"/>
        <v>3.2638888888887399E-2</v>
      </c>
    </row>
    <row r="64" spans="1:9">
      <c r="A64" s="1040"/>
      <c r="B64" s="1040">
        <f t="shared" si="0"/>
        <v>0.16666666666666199</v>
      </c>
      <c r="D64" s="1040">
        <f t="shared" si="2"/>
        <v>3.3333333333331799E-2</v>
      </c>
      <c r="F64" s="1040"/>
      <c r="G64" s="1040">
        <f t="shared" si="1"/>
        <v>0.16666666666666199</v>
      </c>
      <c r="I64" s="1040">
        <f t="shared" si="3"/>
        <v>3.3333333333331799E-2</v>
      </c>
    </row>
    <row r="65" spans="1:9">
      <c r="A65" s="1040"/>
      <c r="B65" s="1040">
        <f t="shared" si="0"/>
        <v>0.17013888888888401</v>
      </c>
      <c r="D65" s="1040">
        <f t="shared" si="2"/>
        <v>3.40277777777762E-2</v>
      </c>
      <c r="F65" s="1040"/>
      <c r="G65" s="1040">
        <f t="shared" si="1"/>
        <v>0.17013888888888401</v>
      </c>
      <c r="I65" s="1040">
        <f t="shared" si="3"/>
        <v>3.40277777777762E-2</v>
      </c>
    </row>
    <row r="66" spans="1:9">
      <c r="A66" s="1040"/>
      <c r="B66" s="1040">
        <f t="shared" si="0"/>
        <v>0.173611111111106</v>
      </c>
      <c r="D66" s="1040">
        <f t="shared" si="2"/>
        <v>3.47222222222206E-2</v>
      </c>
      <c r="F66" s="1040"/>
      <c r="G66" s="1040">
        <f t="shared" si="1"/>
        <v>0.173611111111106</v>
      </c>
      <c r="I66" s="1040">
        <f t="shared" si="3"/>
        <v>3.47222222222206E-2</v>
      </c>
    </row>
    <row r="67" spans="1:9">
      <c r="A67" s="1040"/>
      <c r="B67" s="1040">
        <f t="shared" si="0"/>
        <v>0.17708333333332801</v>
      </c>
      <c r="D67" s="1040">
        <f t="shared" si="2"/>
        <v>3.5416666666665E-2</v>
      </c>
      <c r="F67" s="1040"/>
      <c r="G67" s="1040">
        <f t="shared" si="1"/>
        <v>0.17708333333332801</v>
      </c>
      <c r="I67" s="1040">
        <f t="shared" si="3"/>
        <v>3.5416666666665E-2</v>
      </c>
    </row>
    <row r="68" spans="1:9">
      <c r="A68" s="1040"/>
      <c r="B68" s="1040">
        <f t="shared" si="0"/>
        <v>0.18055555555555</v>
      </c>
      <c r="D68" s="1040">
        <f t="shared" si="2"/>
        <v>3.6111111111109401E-2</v>
      </c>
      <c r="F68" s="1040"/>
      <c r="G68" s="1040">
        <f t="shared" si="1"/>
        <v>0.18055555555555</v>
      </c>
      <c r="I68" s="1040">
        <f t="shared" si="3"/>
        <v>3.6111111111109401E-2</v>
      </c>
    </row>
    <row r="69" spans="1:9">
      <c r="A69" s="1040"/>
      <c r="B69" s="1040">
        <f t="shared" si="0"/>
        <v>0.18402777777777199</v>
      </c>
      <c r="D69" s="1040">
        <f t="shared" si="2"/>
        <v>3.6805555555553801E-2</v>
      </c>
      <c r="F69" s="1040"/>
      <c r="G69" s="1040">
        <f t="shared" si="1"/>
        <v>0.18402777777777199</v>
      </c>
      <c r="I69" s="1040">
        <f t="shared" si="3"/>
        <v>3.6805555555553801E-2</v>
      </c>
    </row>
    <row r="70" spans="1:9">
      <c r="A70" s="1040"/>
      <c r="B70" s="1040">
        <f t="shared" si="0"/>
        <v>0.187499999999994</v>
      </c>
      <c r="D70" s="1040">
        <f t="shared" si="2"/>
        <v>3.7499999999998201E-2</v>
      </c>
      <c r="F70" s="1040"/>
      <c r="G70" s="1040">
        <f t="shared" si="1"/>
        <v>0.187499999999994</v>
      </c>
      <c r="I70" s="1040">
        <f t="shared" si="3"/>
        <v>3.7499999999998201E-2</v>
      </c>
    </row>
    <row r="71" spans="1:9">
      <c r="A71" s="1040"/>
      <c r="B71" s="1040">
        <f t="shared" si="0"/>
        <v>0.19097222222221599</v>
      </c>
      <c r="D71" s="1040">
        <f t="shared" si="2"/>
        <v>3.8194444444442602E-2</v>
      </c>
      <c r="F71" s="1040"/>
      <c r="G71" s="1040">
        <f t="shared" si="1"/>
        <v>0.19097222222221599</v>
      </c>
      <c r="I71" s="1040">
        <f t="shared" si="3"/>
        <v>3.8194444444442602E-2</v>
      </c>
    </row>
    <row r="72" spans="1:9">
      <c r="A72" s="1040"/>
      <c r="B72" s="1040">
        <f t="shared" si="0"/>
        <v>0.19444444444443801</v>
      </c>
      <c r="D72" s="1040">
        <f t="shared" si="2"/>
        <v>3.8888888888887002E-2</v>
      </c>
      <c r="F72" s="1040"/>
      <c r="G72" s="1040">
        <f t="shared" si="1"/>
        <v>0.19444444444443801</v>
      </c>
      <c r="I72" s="1040">
        <f t="shared" si="3"/>
        <v>3.8888888888887002E-2</v>
      </c>
    </row>
    <row r="73" spans="1:9">
      <c r="A73" s="1040"/>
      <c r="B73" s="1040">
        <f t="shared" si="0"/>
        <v>0.19791666666666</v>
      </c>
      <c r="D73" s="1040">
        <f t="shared" si="2"/>
        <v>3.9583333333331402E-2</v>
      </c>
      <c r="F73" s="1040"/>
      <c r="G73" s="1040">
        <f t="shared" si="1"/>
        <v>0.19791666666666</v>
      </c>
      <c r="I73" s="1040">
        <f t="shared" si="3"/>
        <v>3.9583333333331402E-2</v>
      </c>
    </row>
    <row r="74" spans="1:9">
      <c r="A74" s="1040"/>
      <c r="B74" s="1040">
        <f t="shared" si="0"/>
        <v>0.20138888888888201</v>
      </c>
      <c r="D74" s="1040">
        <f t="shared" si="2"/>
        <v>4.0277777777775803E-2</v>
      </c>
      <c r="F74" s="1040"/>
      <c r="G74" s="1040">
        <f t="shared" si="1"/>
        <v>0.20138888888888201</v>
      </c>
      <c r="I74" s="1040">
        <f t="shared" si="3"/>
        <v>4.0277777777775803E-2</v>
      </c>
    </row>
    <row r="75" spans="1:9">
      <c r="A75" s="1040"/>
      <c r="B75" s="1040">
        <f t="shared" si="0"/>
        <v>0.204861111111104</v>
      </c>
      <c r="D75" s="1040">
        <f t="shared" si="2"/>
        <v>4.0972222222220203E-2</v>
      </c>
      <c r="F75" s="1040"/>
      <c r="G75" s="1040">
        <f t="shared" si="1"/>
        <v>0.204861111111104</v>
      </c>
      <c r="I75" s="1040">
        <f t="shared" si="3"/>
        <v>4.0972222222220203E-2</v>
      </c>
    </row>
    <row r="76" spans="1:9">
      <c r="A76" s="1040"/>
      <c r="B76" s="1040">
        <f t="shared" si="0"/>
        <v>0.20833333333332599</v>
      </c>
      <c r="D76" s="1040">
        <f t="shared" si="2"/>
        <v>4.1666666666664597E-2</v>
      </c>
      <c r="F76" s="1040"/>
      <c r="G76" s="1040">
        <f t="shared" si="1"/>
        <v>0.20833333333332599</v>
      </c>
      <c r="I76" s="1040">
        <f t="shared" si="3"/>
        <v>4.1666666666664597E-2</v>
      </c>
    </row>
    <row r="77" spans="1:9">
      <c r="A77" s="1040"/>
      <c r="B77" s="1040">
        <f t="shared" si="0"/>
        <v>0.211805555555548</v>
      </c>
      <c r="D77" s="1040"/>
      <c r="F77" s="1040"/>
      <c r="G77" s="1040">
        <f t="shared" si="1"/>
        <v>0.211805555555548</v>
      </c>
      <c r="I77" s="1040"/>
    </row>
    <row r="78" spans="1:9">
      <c r="A78" s="1040"/>
      <c r="B78" s="1040">
        <f t="shared" si="0"/>
        <v>0.21527777777776999</v>
      </c>
      <c r="D78" s="1040"/>
      <c r="F78" s="1040"/>
      <c r="G78" s="1040">
        <f t="shared" si="1"/>
        <v>0.21527777777776999</v>
      </c>
      <c r="I78" s="1040"/>
    </row>
    <row r="79" spans="1:9">
      <c r="A79" s="1040"/>
      <c r="B79" s="1040">
        <f t="shared" si="0"/>
        <v>0.21874999999999201</v>
      </c>
      <c r="D79" s="1040"/>
      <c r="F79" s="1040"/>
      <c r="G79" s="1040">
        <f t="shared" si="1"/>
        <v>0.21874999999999201</v>
      </c>
      <c r="I79" s="1040"/>
    </row>
    <row r="80" spans="1:9">
      <c r="A80" s="1040"/>
      <c r="B80" s="1040">
        <f t="shared" si="0"/>
        <v>0.22222222222221399</v>
      </c>
      <c r="D80" s="1040"/>
      <c r="F80" s="1040"/>
      <c r="G80" s="1040">
        <f t="shared" si="1"/>
        <v>0.22222222222221399</v>
      </c>
      <c r="I80" s="1040"/>
    </row>
    <row r="81" spans="1:9">
      <c r="A81" s="1040"/>
      <c r="B81" s="1040">
        <f t="shared" ref="B81:B144" si="4">B80+$C$17</f>
        <v>0.22569444444443601</v>
      </c>
      <c r="D81" s="1040"/>
      <c r="F81" s="1040"/>
      <c r="G81" s="1040">
        <f t="shared" ref="G81:G144" si="5">G80+$C$17</f>
        <v>0.22569444444443601</v>
      </c>
      <c r="I81" s="1040"/>
    </row>
    <row r="82" spans="1:9">
      <c r="A82" s="1040"/>
      <c r="B82" s="1040">
        <f t="shared" si="4"/>
        <v>0.229166666666658</v>
      </c>
      <c r="D82" s="1040"/>
      <c r="F82" s="1040"/>
      <c r="G82" s="1040">
        <f t="shared" si="5"/>
        <v>0.229166666666658</v>
      </c>
      <c r="I82" s="1040"/>
    </row>
    <row r="83" spans="1:9">
      <c r="A83" s="1040"/>
      <c r="B83" s="1040">
        <f t="shared" si="4"/>
        <v>0.23263888888888001</v>
      </c>
      <c r="D83" s="1040"/>
      <c r="F83" s="1040"/>
      <c r="G83" s="1040">
        <f t="shared" si="5"/>
        <v>0.23263888888888001</v>
      </c>
      <c r="I83" s="1040"/>
    </row>
    <row r="84" spans="1:9">
      <c r="A84" s="1040"/>
      <c r="B84" s="1040">
        <f t="shared" si="4"/>
        <v>0.236111111111102</v>
      </c>
      <c r="D84" s="1040"/>
      <c r="F84" s="1040"/>
      <c r="G84" s="1040">
        <f t="shared" si="5"/>
        <v>0.236111111111102</v>
      </c>
      <c r="I84" s="1040"/>
    </row>
    <row r="85" spans="1:9">
      <c r="A85" s="1040"/>
      <c r="B85" s="1040">
        <f t="shared" si="4"/>
        <v>0.23958333333332399</v>
      </c>
      <c r="D85" s="1040"/>
      <c r="F85" s="1040"/>
      <c r="G85" s="1040">
        <f t="shared" si="5"/>
        <v>0.23958333333332399</v>
      </c>
      <c r="I85" s="1040"/>
    </row>
    <row r="86" spans="1:9">
      <c r="A86" s="1040"/>
      <c r="B86" s="1040">
        <f t="shared" si="4"/>
        <v>0.243055555555546</v>
      </c>
      <c r="D86" s="1040"/>
      <c r="F86" s="1040"/>
      <c r="G86" s="1040">
        <f t="shared" si="5"/>
        <v>0.243055555555546</v>
      </c>
      <c r="I86" s="1040"/>
    </row>
    <row r="87" spans="1:9">
      <c r="A87" s="1040"/>
      <c r="B87" s="1040">
        <f t="shared" si="4"/>
        <v>0.24652777777776799</v>
      </c>
      <c r="D87" s="1040"/>
      <c r="F87" s="1040"/>
      <c r="G87" s="1040">
        <f t="shared" si="5"/>
        <v>0.24652777777776799</v>
      </c>
      <c r="I87" s="1040"/>
    </row>
    <row r="88" spans="1:9">
      <c r="A88" s="1040"/>
      <c r="B88" s="1040">
        <f t="shared" si="4"/>
        <v>0.24999999999999001</v>
      </c>
      <c r="D88" s="1040"/>
      <c r="F88" s="1040"/>
      <c r="G88" s="1040">
        <f t="shared" si="5"/>
        <v>0.24999999999999001</v>
      </c>
      <c r="I88" s="1040"/>
    </row>
    <row r="89" spans="1:9">
      <c r="A89" s="1040"/>
      <c r="B89" s="1040">
        <f t="shared" si="4"/>
        <v>0.253472222222212</v>
      </c>
      <c r="D89" s="1040"/>
      <c r="F89" s="1040"/>
      <c r="G89" s="1040">
        <f t="shared" si="5"/>
        <v>0.253472222222212</v>
      </c>
      <c r="I89" s="1040"/>
    </row>
    <row r="90" spans="1:9">
      <c r="A90" s="1040"/>
      <c r="B90" s="1040">
        <f t="shared" si="4"/>
        <v>0.25694444444443398</v>
      </c>
      <c r="D90" s="1040"/>
      <c r="F90" s="1040"/>
      <c r="G90" s="1040">
        <f t="shared" si="5"/>
        <v>0.25694444444443398</v>
      </c>
      <c r="I90" s="1040"/>
    </row>
    <row r="91" spans="1:9">
      <c r="A91" s="1040"/>
      <c r="B91" s="1040">
        <f t="shared" si="4"/>
        <v>0.26041666666665603</v>
      </c>
      <c r="D91" s="1040"/>
      <c r="F91" s="1040"/>
      <c r="G91" s="1040">
        <f t="shared" si="5"/>
        <v>0.26041666666665603</v>
      </c>
      <c r="I91" s="1040"/>
    </row>
    <row r="92" spans="1:9">
      <c r="A92" s="1040"/>
      <c r="B92" s="1040">
        <f t="shared" si="4"/>
        <v>0.26388888888887801</v>
      </c>
      <c r="F92" s="1040"/>
      <c r="G92" s="1040">
        <f t="shared" si="5"/>
        <v>0.26388888888887801</v>
      </c>
    </row>
    <row r="93" spans="1:9">
      <c r="A93" s="1040"/>
      <c r="B93" s="1040">
        <f t="shared" si="4"/>
        <v>0.2673611111111</v>
      </c>
      <c r="F93" s="1040"/>
      <c r="G93" s="1040">
        <f t="shared" si="5"/>
        <v>0.2673611111111</v>
      </c>
    </row>
    <row r="94" spans="1:9">
      <c r="A94" s="1040"/>
      <c r="B94" s="1040">
        <f t="shared" si="4"/>
        <v>0.27083333333332199</v>
      </c>
      <c r="F94" s="1040"/>
      <c r="G94" s="1040">
        <f t="shared" si="5"/>
        <v>0.27083333333332199</v>
      </c>
    </row>
    <row r="95" spans="1:9">
      <c r="A95" s="1040"/>
      <c r="B95" s="1040">
        <f t="shared" si="4"/>
        <v>0.27430555555554398</v>
      </c>
      <c r="F95" s="1040"/>
      <c r="G95" s="1040">
        <f t="shared" si="5"/>
        <v>0.27430555555554398</v>
      </c>
    </row>
    <row r="96" spans="1:9">
      <c r="A96" s="1040"/>
      <c r="B96" s="1040">
        <f t="shared" si="4"/>
        <v>0.27777777777776602</v>
      </c>
      <c r="F96" s="1040"/>
      <c r="G96" s="1040">
        <f t="shared" si="5"/>
        <v>0.27777777777776602</v>
      </c>
    </row>
    <row r="97" spans="1:7">
      <c r="A97" s="1040"/>
      <c r="B97" s="1040">
        <f t="shared" si="4"/>
        <v>0.28124999999998801</v>
      </c>
      <c r="F97" s="1040"/>
      <c r="G97" s="1040">
        <f t="shared" si="5"/>
        <v>0.28124999999998801</v>
      </c>
    </row>
    <row r="98" spans="1:7">
      <c r="A98" s="1040"/>
      <c r="B98" s="1040">
        <f t="shared" si="4"/>
        <v>0.28472222222221</v>
      </c>
      <c r="F98" s="1040"/>
      <c r="G98" s="1040">
        <f t="shared" si="5"/>
        <v>0.28472222222221</v>
      </c>
    </row>
    <row r="99" spans="1:7">
      <c r="A99" s="1040"/>
      <c r="B99" s="1040">
        <f t="shared" si="4"/>
        <v>0.28819444444443199</v>
      </c>
      <c r="F99" s="1040"/>
      <c r="G99" s="1040">
        <f t="shared" si="5"/>
        <v>0.28819444444443199</v>
      </c>
    </row>
    <row r="100" spans="1:7">
      <c r="A100" s="1040"/>
      <c r="B100" s="1040">
        <f t="shared" si="4"/>
        <v>0.29166666666665397</v>
      </c>
      <c r="F100" s="1040"/>
      <c r="G100" s="1040">
        <f t="shared" si="5"/>
        <v>0.29166666666665397</v>
      </c>
    </row>
    <row r="101" spans="1:7">
      <c r="A101" s="1040"/>
      <c r="B101" s="1040">
        <f t="shared" si="4"/>
        <v>0.29513888888887602</v>
      </c>
      <c r="F101" s="1040"/>
      <c r="G101" s="1040">
        <f t="shared" si="5"/>
        <v>0.29513888888887602</v>
      </c>
    </row>
    <row r="102" spans="1:7">
      <c r="A102" s="1040"/>
      <c r="B102" s="1040">
        <f t="shared" si="4"/>
        <v>0.298611111111098</v>
      </c>
      <c r="F102" s="1040"/>
      <c r="G102" s="1040">
        <f t="shared" si="5"/>
        <v>0.298611111111098</v>
      </c>
    </row>
    <row r="103" spans="1:7">
      <c r="A103" s="1040"/>
      <c r="B103" s="1040">
        <f t="shared" si="4"/>
        <v>0.30208333333331999</v>
      </c>
      <c r="F103" s="1040"/>
      <c r="G103" s="1040">
        <f t="shared" si="5"/>
        <v>0.30208333333331999</v>
      </c>
    </row>
    <row r="104" spans="1:7">
      <c r="A104" s="1040"/>
      <c r="B104" s="1040">
        <f t="shared" si="4"/>
        <v>0.30555555555554198</v>
      </c>
      <c r="F104" s="1040"/>
      <c r="G104" s="1040">
        <f t="shared" si="5"/>
        <v>0.30555555555554198</v>
      </c>
    </row>
    <row r="105" spans="1:7">
      <c r="A105" s="1040"/>
      <c r="B105" s="1040">
        <f t="shared" si="4"/>
        <v>0.30902777777776402</v>
      </c>
      <c r="F105" s="1040"/>
      <c r="G105" s="1040">
        <f t="shared" si="5"/>
        <v>0.30902777777776402</v>
      </c>
    </row>
    <row r="106" spans="1:7">
      <c r="A106" s="1040"/>
      <c r="B106" s="1040">
        <f t="shared" si="4"/>
        <v>0.31249999999998601</v>
      </c>
      <c r="F106" s="1040"/>
      <c r="G106" s="1040">
        <f t="shared" si="5"/>
        <v>0.31249999999998601</v>
      </c>
    </row>
    <row r="107" spans="1:7">
      <c r="A107" s="1040"/>
      <c r="B107" s="1040">
        <f t="shared" si="4"/>
        <v>0.315972222222208</v>
      </c>
      <c r="F107" s="1040"/>
      <c r="G107" s="1040">
        <f t="shared" si="5"/>
        <v>0.315972222222208</v>
      </c>
    </row>
    <row r="108" spans="1:7">
      <c r="A108" s="1040"/>
      <c r="B108" s="1040">
        <f t="shared" si="4"/>
        <v>0.31944444444442999</v>
      </c>
      <c r="F108" s="1040"/>
      <c r="G108" s="1040">
        <f t="shared" si="5"/>
        <v>0.31944444444442999</v>
      </c>
    </row>
    <row r="109" spans="1:7">
      <c r="A109" s="1040"/>
      <c r="B109" s="1040">
        <f t="shared" si="4"/>
        <v>0.32291666666665197</v>
      </c>
      <c r="F109" s="1040"/>
      <c r="G109" s="1040">
        <f t="shared" si="5"/>
        <v>0.32291666666665197</v>
      </c>
    </row>
    <row r="110" spans="1:7">
      <c r="A110" s="1040"/>
      <c r="B110" s="1040">
        <f t="shared" si="4"/>
        <v>0.32638888888887402</v>
      </c>
      <c r="F110" s="1040"/>
      <c r="G110" s="1040">
        <f t="shared" si="5"/>
        <v>0.32638888888887402</v>
      </c>
    </row>
    <row r="111" spans="1:7">
      <c r="A111" s="1040"/>
      <c r="B111" s="1040">
        <f t="shared" si="4"/>
        <v>0.32986111111109601</v>
      </c>
      <c r="F111" s="1040"/>
      <c r="G111" s="1040">
        <f t="shared" si="5"/>
        <v>0.32986111111109601</v>
      </c>
    </row>
    <row r="112" spans="1:7">
      <c r="A112" s="1040"/>
      <c r="B112" s="1040">
        <f t="shared" si="4"/>
        <v>0.33333333333331799</v>
      </c>
      <c r="F112" s="1040"/>
      <c r="G112" s="1040">
        <f t="shared" si="5"/>
        <v>0.33333333333331799</v>
      </c>
    </row>
    <row r="113" spans="1:7">
      <c r="A113" s="1040"/>
      <c r="B113" s="1040">
        <f t="shared" si="4"/>
        <v>0.33680555555553998</v>
      </c>
      <c r="F113" s="1040"/>
      <c r="G113" s="1040">
        <f t="shared" si="5"/>
        <v>0.33680555555553998</v>
      </c>
    </row>
    <row r="114" spans="1:7">
      <c r="A114" s="1040"/>
      <c r="B114" s="1040">
        <f t="shared" si="4"/>
        <v>0.34027777777776202</v>
      </c>
      <c r="F114" s="1040"/>
      <c r="G114" s="1040">
        <f t="shared" si="5"/>
        <v>0.34027777777776202</v>
      </c>
    </row>
    <row r="115" spans="1:7">
      <c r="A115" s="1040"/>
      <c r="B115" s="1040">
        <f t="shared" si="4"/>
        <v>0.34374999999998401</v>
      </c>
      <c r="F115" s="1040"/>
      <c r="G115" s="1040">
        <f t="shared" si="5"/>
        <v>0.34374999999998401</v>
      </c>
    </row>
    <row r="116" spans="1:7">
      <c r="A116" s="1040"/>
      <c r="B116" s="1040">
        <f t="shared" si="4"/>
        <v>0.347222222222206</v>
      </c>
      <c r="F116" s="1040"/>
      <c r="G116" s="1040">
        <f t="shared" si="5"/>
        <v>0.347222222222206</v>
      </c>
    </row>
    <row r="117" spans="1:7">
      <c r="A117" s="1040"/>
      <c r="B117" s="1040">
        <f t="shared" si="4"/>
        <v>0.35069444444442799</v>
      </c>
      <c r="F117" s="1040"/>
      <c r="G117" s="1040">
        <f t="shared" si="5"/>
        <v>0.35069444444442799</v>
      </c>
    </row>
    <row r="118" spans="1:7">
      <c r="A118" s="1040"/>
      <c r="B118" s="1040">
        <f t="shared" si="4"/>
        <v>0.35416666666664998</v>
      </c>
      <c r="F118" s="1040"/>
      <c r="G118" s="1040">
        <f t="shared" si="5"/>
        <v>0.35416666666664998</v>
      </c>
    </row>
    <row r="119" spans="1:7">
      <c r="A119" s="1040"/>
      <c r="B119" s="1040">
        <f t="shared" si="4"/>
        <v>0.35763888888887202</v>
      </c>
      <c r="F119" s="1040"/>
      <c r="G119" s="1040">
        <f t="shared" si="5"/>
        <v>0.35763888888887202</v>
      </c>
    </row>
    <row r="120" spans="1:7">
      <c r="A120" s="1040"/>
      <c r="B120" s="1040">
        <f t="shared" si="4"/>
        <v>0.36111111111109401</v>
      </c>
      <c r="F120" s="1040"/>
      <c r="G120" s="1040">
        <f t="shared" si="5"/>
        <v>0.36111111111109401</v>
      </c>
    </row>
    <row r="121" spans="1:7">
      <c r="A121" s="1040"/>
      <c r="B121" s="1040">
        <f t="shared" si="4"/>
        <v>0.364583333333316</v>
      </c>
      <c r="F121" s="1040"/>
      <c r="G121" s="1040">
        <f t="shared" si="5"/>
        <v>0.364583333333316</v>
      </c>
    </row>
    <row r="122" spans="1:7">
      <c r="A122" s="1040"/>
      <c r="B122" s="1040">
        <f t="shared" si="4"/>
        <v>0.36805555555553798</v>
      </c>
      <c r="F122" s="1040"/>
      <c r="G122" s="1040">
        <f t="shared" si="5"/>
        <v>0.36805555555553798</v>
      </c>
    </row>
    <row r="123" spans="1:7">
      <c r="A123" s="1040"/>
      <c r="B123" s="1040">
        <f t="shared" si="4"/>
        <v>0.37152777777776003</v>
      </c>
      <c r="F123" s="1040"/>
      <c r="G123" s="1040">
        <f t="shared" si="5"/>
        <v>0.37152777777776003</v>
      </c>
    </row>
    <row r="124" spans="1:7">
      <c r="A124" s="1040"/>
      <c r="B124" s="1040">
        <f t="shared" si="4"/>
        <v>0.37499999999998201</v>
      </c>
      <c r="F124" s="1040"/>
      <c r="G124" s="1040">
        <f t="shared" si="5"/>
        <v>0.37499999999998201</v>
      </c>
    </row>
    <row r="125" spans="1:7">
      <c r="A125" s="1040"/>
      <c r="B125" s="1040">
        <f t="shared" si="4"/>
        <v>0.378472222222204</v>
      </c>
      <c r="F125" s="1040"/>
      <c r="G125" s="1040">
        <f t="shared" si="5"/>
        <v>0.378472222222204</v>
      </c>
    </row>
    <row r="126" spans="1:7">
      <c r="A126" s="1040"/>
      <c r="B126" s="1040">
        <f t="shared" si="4"/>
        <v>0.38194444444442599</v>
      </c>
      <c r="F126" s="1040"/>
      <c r="G126" s="1040">
        <f t="shared" si="5"/>
        <v>0.38194444444442599</v>
      </c>
    </row>
    <row r="127" spans="1:7">
      <c r="A127" s="1040"/>
      <c r="B127" s="1040">
        <f t="shared" si="4"/>
        <v>0.38541666666664798</v>
      </c>
      <c r="F127" s="1040"/>
      <c r="G127" s="1040">
        <f t="shared" si="5"/>
        <v>0.38541666666664798</v>
      </c>
    </row>
    <row r="128" spans="1:7">
      <c r="A128" s="1040"/>
      <c r="B128" s="1040">
        <f t="shared" si="4"/>
        <v>0.38888888888887002</v>
      </c>
      <c r="F128" s="1040"/>
      <c r="G128" s="1040">
        <f t="shared" si="5"/>
        <v>0.38888888888887002</v>
      </c>
    </row>
    <row r="129" spans="1:7">
      <c r="A129" s="1040"/>
      <c r="B129" s="1040">
        <f t="shared" si="4"/>
        <v>0.39236111111109201</v>
      </c>
      <c r="F129" s="1040"/>
      <c r="G129" s="1040">
        <f t="shared" si="5"/>
        <v>0.39236111111109201</v>
      </c>
    </row>
    <row r="130" spans="1:7">
      <c r="A130" s="1040"/>
      <c r="B130" s="1040">
        <f t="shared" si="4"/>
        <v>0.395833333333314</v>
      </c>
      <c r="F130" s="1040"/>
      <c r="G130" s="1040">
        <f t="shared" si="5"/>
        <v>0.395833333333314</v>
      </c>
    </row>
    <row r="131" spans="1:7">
      <c r="A131" s="1040"/>
      <c r="B131" s="1040">
        <f t="shared" si="4"/>
        <v>0.39930555555553598</v>
      </c>
      <c r="F131" s="1040"/>
      <c r="G131" s="1040">
        <f t="shared" si="5"/>
        <v>0.39930555555553598</v>
      </c>
    </row>
    <row r="132" spans="1:7">
      <c r="A132" s="1040"/>
      <c r="B132" s="1040">
        <f t="shared" si="4"/>
        <v>0.40277777777775797</v>
      </c>
      <c r="F132" s="1040"/>
      <c r="G132" s="1040">
        <f t="shared" si="5"/>
        <v>0.40277777777775797</v>
      </c>
    </row>
    <row r="133" spans="1:7">
      <c r="A133" s="1040"/>
      <c r="B133" s="1040">
        <f t="shared" si="4"/>
        <v>0.40624999999998002</v>
      </c>
      <c r="F133" s="1040"/>
      <c r="G133" s="1040">
        <f t="shared" si="5"/>
        <v>0.40624999999998002</v>
      </c>
    </row>
    <row r="134" spans="1:7">
      <c r="A134" s="1040"/>
      <c r="B134" s="1040">
        <f t="shared" si="4"/>
        <v>0.409722222222202</v>
      </c>
      <c r="F134" s="1040"/>
      <c r="G134" s="1040">
        <f t="shared" si="5"/>
        <v>0.409722222222202</v>
      </c>
    </row>
    <row r="135" spans="1:7">
      <c r="A135" s="1040"/>
      <c r="B135" s="1040">
        <f t="shared" si="4"/>
        <v>0.41319444444442399</v>
      </c>
      <c r="F135" s="1040"/>
      <c r="G135" s="1040">
        <f t="shared" si="5"/>
        <v>0.41319444444442399</v>
      </c>
    </row>
    <row r="136" spans="1:7">
      <c r="A136" s="1040"/>
      <c r="B136" s="1040">
        <f t="shared" si="4"/>
        <v>0.41666666666664598</v>
      </c>
      <c r="F136" s="1040"/>
      <c r="G136" s="1040">
        <f t="shared" si="5"/>
        <v>0.41666666666664598</v>
      </c>
    </row>
    <row r="137" spans="1:7">
      <c r="A137" s="1040"/>
      <c r="B137" s="1040">
        <f t="shared" si="4"/>
        <v>0.42013888888886802</v>
      </c>
      <c r="F137" s="1040"/>
      <c r="G137" s="1040">
        <f t="shared" si="5"/>
        <v>0.42013888888886802</v>
      </c>
    </row>
    <row r="138" spans="1:7">
      <c r="A138" s="1040"/>
      <c r="B138" s="1040">
        <f t="shared" si="4"/>
        <v>0.42361111111109001</v>
      </c>
      <c r="F138" s="1040"/>
      <c r="G138" s="1040">
        <f t="shared" si="5"/>
        <v>0.42361111111109001</v>
      </c>
    </row>
    <row r="139" spans="1:7">
      <c r="A139" s="1040"/>
      <c r="B139" s="1040">
        <f t="shared" si="4"/>
        <v>0.427083333333312</v>
      </c>
      <c r="F139" s="1040"/>
      <c r="G139" s="1040">
        <f t="shared" si="5"/>
        <v>0.427083333333312</v>
      </c>
    </row>
    <row r="140" spans="1:7">
      <c r="A140" s="1040"/>
      <c r="B140" s="1040">
        <f t="shared" si="4"/>
        <v>0.43055555555553399</v>
      </c>
      <c r="F140" s="1040"/>
      <c r="G140" s="1040">
        <f t="shared" si="5"/>
        <v>0.43055555555553399</v>
      </c>
    </row>
    <row r="141" spans="1:7">
      <c r="A141" s="1040"/>
      <c r="B141" s="1040">
        <f t="shared" si="4"/>
        <v>0.43402777777775597</v>
      </c>
      <c r="F141" s="1040"/>
      <c r="G141" s="1040">
        <f t="shared" si="5"/>
        <v>0.43402777777775597</v>
      </c>
    </row>
    <row r="142" spans="1:7">
      <c r="A142" s="1040"/>
      <c r="B142" s="1040">
        <f t="shared" si="4"/>
        <v>0.43749999999997802</v>
      </c>
      <c r="F142" s="1040"/>
      <c r="G142" s="1040">
        <f t="shared" si="5"/>
        <v>0.43749999999997802</v>
      </c>
    </row>
    <row r="143" spans="1:7">
      <c r="A143" s="1040"/>
      <c r="B143" s="1040">
        <f t="shared" si="4"/>
        <v>0.44097222222220001</v>
      </c>
      <c r="F143" s="1040"/>
      <c r="G143" s="1040">
        <f t="shared" si="5"/>
        <v>0.44097222222220001</v>
      </c>
    </row>
    <row r="144" spans="1:7">
      <c r="A144" s="1040"/>
      <c r="B144" s="1040">
        <f t="shared" si="4"/>
        <v>0.44444444444442199</v>
      </c>
      <c r="F144" s="1040"/>
      <c r="G144" s="1040">
        <f t="shared" si="5"/>
        <v>0.44444444444442199</v>
      </c>
    </row>
    <row r="145" spans="1:7">
      <c r="A145" s="1040"/>
      <c r="B145" s="1040">
        <f t="shared" ref="B145:B208" si="6">B144+$C$17</f>
        <v>0.44791666666664398</v>
      </c>
      <c r="F145" s="1040"/>
      <c r="G145" s="1040">
        <f t="shared" ref="G145:G208" si="7">G144+$C$17</f>
        <v>0.44791666666664398</v>
      </c>
    </row>
    <row r="146" spans="1:7">
      <c r="A146" s="1040"/>
      <c r="B146" s="1040">
        <f t="shared" si="6"/>
        <v>0.45138888888886602</v>
      </c>
      <c r="F146" s="1040"/>
      <c r="G146" s="1040">
        <f t="shared" si="7"/>
        <v>0.45138888888886602</v>
      </c>
    </row>
    <row r="147" spans="1:7">
      <c r="A147" s="1040"/>
      <c r="B147" s="1040">
        <f t="shared" si="6"/>
        <v>0.45486111111108801</v>
      </c>
      <c r="F147" s="1040"/>
      <c r="G147" s="1040">
        <f t="shared" si="7"/>
        <v>0.45486111111108801</v>
      </c>
    </row>
    <row r="148" spans="1:7">
      <c r="A148" s="1040"/>
      <c r="B148" s="1040">
        <f t="shared" si="6"/>
        <v>0.45833333333331</v>
      </c>
      <c r="F148" s="1040"/>
      <c r="G148" s="1040">
        <f t="shared" si="7"/>
        <v>0.45833333333331</v>
      </c>
    </row>
    <row r="149" spans="1:7">
      <c r="A149" s="1040"/>
      <c r="B149" s="1040">
        <f t="shared" si="6"/>
        <v>0.46180555555553199</v>
      </c>
      <c r="F149" s="1040"/>
      <c r="G149" s="1040">
        <f t="shared" si="7"/>
        <v>0.46180555555553199</v>
      </c>
    </row>
    <row r="150" spans="1:7">
      <c r="A150" s="1040"/>
      <c r="B150" s="1040">
        <f t="shared" si="6"/>
        <v>0.46527777777775398</v>
      </c>
      <c r="F150" s="1040"/>
      <c r="G150" s="1040">
        <f t="shared" si="7"/>
        <v>0.46527777777775398</v>
      </c>
    </row>
    <row r="151" spans="1:7">
      <c r="A151" s="1040"/>
      <c r="B151" s="1040">
        <f t="shared" si="6"/>
        <v>0.46874999999997602</v>
      </c>
      <c r="F151" s="1040"/>
      <c r="G151" s="1040">
        <f t="shared" si="7"/>
        <v>0.46874999999997602</v>
      </c>
    </row>
    <row r="152" spans="1:7">
      <c r="A152" s="1040"/>
      <c r="B152" s="1040">
        <f t="shared" si="6"/>
        <v>0.47222222222219801</v>
      </c>
      <c r="F152" s="1040"/>
      <c r="G152" s="1040">
        <f t="shared" si="7"/>
        <v>0.47222222222219801</v>
      </c>
    </row>
    <row r="153" spans="1:7">
      <c r="A153" s="1040"/>
      <c r="B153" s="1040">
        <f t="shared" si="6"/>
        <v>0.47569444444441999</v>
      </c>
      <c r="F153" s="1040"/>
      <c r="G153" s="1040">
        <f t="shared" si="7"/>
        <v>0.47569444444441999</v>
      </c>
    </row>
    <row r="154" spans="1:7">
      <c r="A154" s="1040"/>
      <c r="B154" s="1040">
        <f t="shared" si="6"/>
        <v>0.47916666666664198</v>
      </c>
      <c r="F154" s="1040"/>
      <c r="G154" s="1040">
        <f t="shared" si="7"/>
        <v>0.47916666666664198</v>
      </c>
    </row>
    <row r="155" spans="1:7">
      <c r="A155" s="1040"/>
      <c r="B155" s="1040">
        <f t="shared" si="6"/>
        <v>0.48263888888886403</v>
      </c>
      <c r="F155" s="1040"/>
      <c r="G155" s="1040">
        <f t="shared" si="7"/>
        <v>0.48263888888886403</v>
      </c>
    </row>
    <row r="156" spans="1:7">
      <c r="A156" s="1040"/>
      <c r="B156" s="1040">
        <f t="shared" si="6"/>
        <v>0.48611111111108601</v>
      </c>
      <c r="F156" s="1040"/>
      <c r="G156" s="1040">
        <f t="shared" si="7"/>
        <v>0.48611111111108601</v>
      </c>
    </row>
    <row r="157" spans="1:7">
      <c r="A157" s="1040"/>
      <c r="B157" s="1040">
        <f t="shared" si="6"/>
        <v>0.489583333333308</v>
      </c>
      <c r="F157" s="1040"/>
      <c r="G157" s="1040">
        <f t="shared" si="7"/>
        <v>0.489583333333308</v>
      </c>
    </row>
    <row r="158" spans="1:7">
      <c r="A158" s="1040"/>
      <c r="B158" s="1040">
        <f t="shared" si="6"/>
        <v>0.49305555555552999</v>
      </c>
      <c r="F158" s="1040"/>
      <c r="G158" s="1040">
        <f t="shared" si="7"/>
        <v>0.49305555555552999</v>
      </c>
    </row>
    <row r="159" spans="1:7">
      <c r="A159" s="1040"/>
      <c r="B159" s="1040">
        <f t="shared" si="6"/>
        <v>0.49652777777775198</v>
      </c>
      <c r="F159" s="1040"/>
      <c r="G159" s="1040">
        <f t="shared" si="7"/>
        <v>0.49652777777775198</v>
      </c>
    </row>
    <row r="160" spans="1:7">
      <c r="A160" s="1040"/>
      <c r="B160" s="1040">
        <f t="shared" si="6"/>
        <v>0.49999999999997402</v>
      </c>
      <c r="F160" s="1040"/>
      <c r="G160" s="1040">
        <f t="shared" si="7"/>
        <v>0.49999999999997402</v>
      </c>
    </row>
    <row r="161" spans="1:7">
      <c r="A161" s="1040"/>
      <c r="B161" s="1040">
        <f t="shared" si="6"/>
        <v>0.50347222222219601</v>
      </c>
      <c r="F161" s="1040"/>
      <c r="G161" s="1040">
        <f t="shared" si="7"/>
        <v>0.50347222222219601</v>
      </c>
    </row>
    <row r="162" spans="1:7">
      <c r="A162" s="1040"/>
      <c r="B162" s="1040">
        <f t="shared" si="6"/>
        <v>0.506944444444418</v>
      </c>
      <c r="F162" s="1040"/>
      <c r="G162" s="1040">
        <f t="shared" si="7"/>
        <v>0.506944444444418</v>
      </c>
    </row>
    <row r="163" spans="1:7">
      <c r="A163" s="1040"/>
      <c r="B163" s="1040">
        <f t="shared" si="6"/>
        <v>0.51041666666663998</v>
      </c>
      <c r="F163" s="1040"/>
      <c r="G163" s="1040">
        <f t="shared" si="7"/>
        <v>0.51041666666663998</v>
      </c>
    </row>
    <row r="164" spans="1:7">
      <c r="A164" s="1040"/>
      <c r="B164" s="1040">
        <f t="shared" si="6"/>
        <v>0.51388888888886197</v>
      </c>
      <c r="F164" s="1040"/>
      <c r="G164" s="1040">
        <f t="shared" si="7"/>
        <v>0.51388888888886197</v>
      </c>
    </row>
    <row r="165" spans="1:7">
      <c r="A165" s="1040"/>
      <c r="B165" s="1040">
        <f t="shared" si="6"/>
        <v>0.51736111111108396</v>
      </c>
      <c r="F165" s="1040"/>
      <c r="G165" s="1040">
        <f t="shared" si="7"/>
        <v>0.51736111111108396</v>
      </c>
    </row>
    <row r="166" spans="1:7">
      <c r="A166" s="1040"/>
      <c r="B166" s="1040">
        <f t="shared" si="6"/>
        <v>0.52083333333330595</v>
      </c>
      <c r="F166" s="1040"/>
      <c r="G166" s="1040">
        <f t="shared" si="7"/>
        <v>0.52083333333330595</v>
      </c>
    </row>
    <row r="167" spans="1:7">
      <c r="A167" s="1040"/>
      <c r="B167" s="1040">
        <f t="shared" si="6"/>
        <v>0.52430555555552805</v>
      </c>
      <c r="F167" s="1040"/>
      <c r="G167" s="1040">
        <f t="shared" si="7"/>
        <v>0.52430555555552805</v>
      </c>
    </row>
    <row r="168" spans="1:7">
      <c r="A168" s="1040"/>
      <c r="B168" s="1040">
        <f t="shared" si="6"/>
        <v>0.52777777777775003</v>
      </c>
      <c r="F168" s="1040"/>
      <c r="G168" s="1040">
        <f t="shared" si="7"/>
        <v>0.52777777777775003</v>
      </c>
    </row>
    <row r="169" spans="1:7">
      <c r="A169" s="1040"/>
      <c r="B169" s="1040">
        <f t="shared" si="6"/>
        <v>0.53124999999997202</v>
      </c>
      <c r="F169" s="1040"/>
      <c r="G169" s="1040">
        <f t="shared" si="7"/>
        <v>0.53124999999997202</v>
      </c>
    </row>
    <row r="170" spans="1:7">
      <c r="A170" s="1040"/>
      <c r="B170" s="1040">
        <f t="shared" si="6"/>
        <v>0.53472222222219401</v>
      </c>
      <c r="F170" s="1040"/>
      <c r="G170" s="1040">
        <f t="shared" si="7"/>
        <v>0.53472222222219401</v>
      </c>
    </row>
    <row r="171" spans="1:7">
      <c r="A171" s="1040"/>
      <c r="B171" s="1040">
        <f t="shared" si="6"/>
        <v>0.538194444444416</v>
      </c>
      <c r="F171" s="1040"/>
      <c r="G171" s="1040">
        <f t="shared" si="7"/>
        <v>0.538194444444416</v>
      </c>
    </row>
    <row r="172" spans="1:7">
      <c r="A172" s="1040"/>
      <c r="B172" s="1040">
        <f t="shared" si="6"/>
        <v>0.54166666666663799</v>
      </c>
      <c r="F172" s="1040"/>
      <c r="G172" s="1040">
        <f t="shared" si="7"/>
        <v>0.54166666666663799</v>
      </c>
    </row>
    <row r="173" spans="1:7">
      <c r="A173" s="1040"/>
      <c r="B173" s="1040">
        <f t="shared" si="6"/>
        <v>0.54513888888885997</v>
      </c>
      <c r="F173" s="1040"/>
      <c r="G173" s="1040">
        <f t="shared" si="7"/>
        <v>0.54513888888885997</v>
      </c>
    </row>
    <row r="174" spans="1:7">
      <c r="A174" s="1040"/>
      <c r="B174" s="1040">
        <f t="shared" si="6"/>
        <v>0.54861111111108196</v>
      </c>
      <c r="F174" s="1040"/>
      <c r="G174" s="1040">
        <f t="shared" si="7"/>
        <v>0.54861111111108196</v>
      </c>
    </row>
    <row r="175" spans="1:7">
      <c r="A175" s="1040"/>
      <c r="B175" s="1040">
        <f t="shared" si="6"/>
        <v>0.55208333333330395</v>
      </c>
      <c r="F175" s="1040"/>
      <c r="G175" s="1040">
        <f t="shared" si="7"/>
        <v>0.55208333333330395</v>
      </c>
    </row>
    <row r="176" spans="1:7">
      <c r="A176" s="1040"/>
      <c r="B176" s="1040">
        <f t="shared" si="6"/>
        <v>0.55555555555552605</v>
      </c>
      <c r="F176" s="1040"/>
      <c r="G176" s="1040">
        <f t="shared" si="7"/>
        <v>0.55555555555552605</v>
      </c>
    </row>
    <row r="177" spans="1:7">
      <c r="A177" s="1040"/>
      <c r="B177" s="1040">
        <f t="shared" si="6"/>
        <v>0.55902777777774804</v>
      </c>
      <c r="F177" s="1040"/>
      <c r="G177" s="1040">
        <f t="shared" si="7"/>
        <v>0.55902777777774804</v>
      </c>
    </row>
    <row r="178" spans="1:7">
      <c r="A178" s="1040"/>
      <c r="B178" s="1040">
        <f t="shared" si="6"/>
        <v>0.56249999999997002</v>
      </c>
      <c r="F178" s="1040"/>
      <c r="G178" s="1040">
        <f t="shared" si="7"/>
        <v>0.56249999999997002</v>
      </c>
    </row>
    <row r="179" spans="1:7">
      <c r="A179" s="1040"/>
      <c r="B179" s="1040">
        <f t="shared" si="6"/>
        <v>0.56597222222219201</v>
      </c>
      <c r="F179" s="1040"/>
      <c r="G179" s="1040">
        <f t="shared" si="7"/>
        <v>0.56597222222219201</v>
      </c>
    </row>
    <row r="180" spans="1:7">
      <c r="A180" s="1040"/>
      <c r="B180" s="1040">
        <f t="shared" si="6"/>
        <v>0.569444444444414</v>
      </c>
      <c r="F180" s="1040"/>
      <c r="G180" s="1040">
        <f t="shared" si="7"/>
        <v>0.569444444444414</v>
      </c>
    </row>
    <row r="181" spans="1:7">
      <c r="A181" s="1040"/>
      <c r="B181" s="1040">
        <f t="shared" si="6"/>
        <v>0.57291666666663599</v>
      </c>
      <c r="F181" s="1040"/>
      <c r="G181" s="1040">
        <f t="shared" si="7"/>
        <v>0.57291666666663599</v>
      </c>
    </row>
    <row r="182" spans="1:7">
      <c r="A182" s="1040"/>
      <c r="B182" s="1040">
        <f t="shared" si="6"/>
        <v>0.57638888888885798</v>
      </c>
      <c r="F182" s="1040"/>
      <c r="G182" s="1040">
        <f t="shared" si="7"/>
        <v>0.57638888888885798</v>
      </c>
    </row>
    <row r="183" spans="1:7">
      <c r="A183" s="1040"/>
      <c r="B183" s="1040">
        <f t="shared" si="6"/>
        <v>0.57986111111107996</v>
      </c>
      <c r="F183" s="1040"/>
      <c r="G183" s="1040">
        <f t="shared" si="7"/>
        <v>0.57986111111107996</v>
      </c>
    </row>
    <row r="184" spans="1:7">
      <c r="A184" s="1040"/>
      <c r="B184" s="1040">
        <f t="shared" si="6"/>
        <v>0.58333333333330195</v>
      </c>
      <c r="F184" s="1040"/>
      <c r="G184" s="1040">
        <f t="shared" si="7"/>
        <v>0.58333333333330195</v>
      </c>
    </row>
    <row r="185" spans="1:7">
      <c r="A185" s="1040"/>
      <c r="B185" s="1040">
        <f t="shared" si="6"/>
        <v>0.58680555555552405</v>
      </c>
      <c r="F185" s="1040"/>
      <c r="G185" s="1040">
        <f t="shared" si="7"/>
        <v>0.58680555555552405</v>
      </c>
    </row>
    <row r="186" spans="1:7">
      <c r="A186" s="1040"/>
      <c r="B186" s="1040">
        <f t="shared" si="6"/>
        <v>0.59027777777774604</v>
      </c>
      <c r="F186" s="1040"/>
      <c r="G186" s="1040">
        <f t="shared" si="7"/>
        <v>0.59027777777774604</v>
      </c>
    </row>
    <row r="187" spans="1:7">
      <c r="A187" s="1040"/>
      <c r="B187" s="1040">
        <f t="shared" si="6"/>
        <v>0.59374999999996803</v>
      </c>
      <c r="F187" s="1040"/>
      <c r="G187" s="1040">
        <f t="shared" si="7"/>
        <v>0.59374999999996803</v>
      </c>
    </row>
    <row r="188" spans="1:7">
      <c r="A188" s="1040"/>
      <c r="B188" s="1040">
        <f t="shared" si="6"/>
        <v>0.59722222222219001</v>
      </c>
      <c r="F188" s="1040"/>
      <c r="G188" s="1040">
        <f t="shared" si="7"/>
        <v>0.59722222222219001</v>
      </c>
    </row>
    <row r="189" spans="1:7">
      <c r="A189" s="1040"/>
      <c r="B189" s="1040">
        <f t="shared" si="6"/>
        <v>0.600694444444412</v>
      </c>
      <c r="F189" s="1040"/>
      <c r="G189" s="1040">
        <f t="shared" si="7"/>
        <v>0.600694444444412</v>
      </c>
    </row>
    <row r="190" spans="1:7">
      <c r="A190" s="1040"/>
      <c r="B190" s="1040">
        <f t="shared" si="6"/>
        <v>0.60416666666663399</v>
      </c>
      <c r="F190" s="1040"/>
      <c r="G190" s="1040">
        <f t="shared" si="7"/>
        <v>0.60416666666663399</v>
      </c>
    </row>
    <row r="191" spans="1:7">
      <c r="A191" s="1040"/>
      <c r="B191" s="1040">
        <f t="shared" si="6"/>
        <v>0.60763888888885598</v>
      </c>
      <c r="F191" s="1040"/>
      <c r="G191" s="1040">
        <f t="shared" si="7"/>
        <v>0.60763888888885598</v>
      </c>
    </row>
    <row r="192" spans="1:7">
      <c r="A192" s="1040"/>
      <c r="B192" s="1040">
        <f t="shared" si="6"/>
        <v>0.61111111111107796</v>
      </c>
      <c r="F192" s="1040"/>
      <c r="G192" s="1040">
        <f t="shared" si="7"/>
        <v>0.61111111111107796</v>
      </c>
    </row>
    <row r="193" spans="1:7">
      <c r="A193" s="1040"/>
      <c r="B193" s="1040">
        <f t="shared" si="6"/>
        <v>0.61458333333329995</v>
      </c>
      <c r="F193" s="1040"/>
      <c r="G193" s="1040">
        <f t="shared" si="7"/>
        <v>0.61458333333329995</v>
      </c>
    </row>
    <row r="194" spans="1:7">
      <c r="A194" s="1040"/>
      <c r="B194" s="1040">
        <f t="shared" si="6"/>
        <v>0.61805555555552205</v>
      </c>
      <c r="F194" s="1040"/>
      <c r="G194" s="1040">
        <f t="shared" si="7"/>
        <v>0.61805555555552205</v>
      </c>
    </row>
    <row r="195" spans="1:7">
      <c r="A195" s="1040"/>
      <c r="B195" s="1040">
        <f t="shared" si="6"/>
        <v>0.62152777777774404</v>
      </c>
      <c r="F195" s="1040"/>
      <c r="G195" s="1040">
        <f t="shared" si="7"/>
        <v>0.62152777777774404</v>
      </c>
    </row>
    <row r="196" spans="1:7">
      <c r="A196" s="1040"/>
      <c r="B196" s="1040">
        <f t="shared" si="6"/>
        <v>0.62499999999996603</v>
      </c>
      <c r="F196" s="1040"/>
      <c r="G196" s="1040">
        <f t="shared" si="7"/>
        <v>0.62499999999996603</v>
      </c>
    </row>
    <row r="197" spans="1:7">
      <c r="A197" s="1040"/>
      <c r="B197" s="1040">
        <f t="shared" si="6"/>
        <v>0.62847222222218802</v>
      </c>
      <c r="F197" s="1040"/>
      <c r="G197" s="1040">
        <f t="shared" si="7"/>
        <v>0.62847222222218802</v>
      </c>
    </row>
    <row r="198" spans="1:7">
      <c r="A198" s="1040"/>
      <c r="B198" s="1040">
        <f t="shared" si="6"/>
        <v>0.63194444444441</v>
      </c>
      <c r="F198" s="1040"/>
      <c r="G198" s="1040">
        <f t="shared" si="7"/>
        <v>0.63194444444441</v>
      </c>
    </row>
    <row r="199" spans="1:7">
      <c r="A199" s="1040"/>
      <c r="B199" s="1040">
        <f t="shared" si="6"/>
        <v>0.63541666666663199</v>
      </c>
      <c r="F199" s="1040"/>
      <c r="G199" s="1040">
        <f t="shared" si="7"/>
        <v>0.63541666666663199</v>
      </c>
    </row>
    <row r="200" spans="1:7">
      <c r="A200" s="1040"/>
      <c r="B200" s="1040">
        <f t="shared" si="6"/>
        <v>0.63888888888885398</v>
      </c>
      <c r="F200" s="1040"/>
      <c r="G200" s="1040">
        <f t="shared" si="7"/>
        <v>0.63888888888885398</v>
      </c>
    </row>
    <row r="201" spans="1:7">
      <c r="A201" s="1040"/>
      <c r="B201" s="1040">
        <f t="shared" si="6"/>
        <v>0.64236111111107597</v>
      </c>
      <c r="F201" s="1040"/>
      <c r="G201" s="1040">
        <f t="shared" si="7"/>
        <v>0.64236111111107597</v>
      </c>
    </row>
    <row r="202" spans="1:7">
      <c r="A202" s="1040"/>
      <c r="B202" s="1040">
        <f t="shared" si="6"/>
        <v>0.64583333333329795</v>
      </c>
      <c r="F202" s="1040"/>
      <c r="G202" s="1040">
        <f t="shared" si="7"/>
        <v>0.64583333333329795</v>
      </c>
    </row>
    <row r="203" spans="1:7">
      <c r="A203" s="1040"/>
      <c r="B203" s="1040">
        <f t="shared" si="6"/>
        <v>0.64930555555552005</v>
      </c>
      <c r="F203" s="1040"/>
      <c r="G203" s="1040">
        <f t="shared" si="7"/>
        <v>0.64930555555552005</v>
      </c>
    </row>
    <row r="204" spans="1:7">
      <c r="A204" s="1040"/>
      <c r="B204" s="1040">
        <f t="shared" si="6"/>
        <v>0.65277777777774204</v>
      </c>
      <c r="F204" s="1040"/>
      <c r="G204" s="1040">
        <f t="shared" si="7"/>
        <v>0.65277777777774204</v>
      </c>
    </row>
    <row r="205" spans="1:7">
      <c r="A205" s="1040"/>
      <c r="B205" s="1040">
        <f t="shared" si="6"/>
        <v>0.65624999999996403</v>
      </c>
      <c r="F205" s="1040"/>
      <c r="G205" s="1040">
        <f t="shared" si="7"/>
        <v>0.65624999999996403</v>
      </c>
    </row>
    <row r="206" spans="1:7">
      <c r="A206" s="1040"/>
      <c r="B206" s="1040">
        <f t="shared" si="6"/>
        <v>0.65972222222218602</v>
      </c>
      <c r="F206" s="1040"/>
      <c r="G206" s="1040">
        <f t="shared" si="7"/>
        <v>0.65972222222218602</v>
      </c>
    </row>
    <row r="207" spans="1:7">
      <c r="A207" s="1040"/>
      <c r="B207" s="1040">
        <f t="shared" si="6"/>
        <v>0.663194444444408</v>
      </c>
      <c r="F207" s="1040"/>
      <c r="G207" s="1040">
        <f t="shared" si="7"/>
        <v>0.663194444444408</v>
      </c>
    </row>
    <row r="208" spans="1:7">
      <c r="A208" s="1040"/>
      <c r="B208" s="1040">
        <f t="shared" si="6"/>
        <v>0.66666666666662999</v>
      </c>
      <c r="F208" s="1040"/>
      <c r="G208" s="1040">
        <f t="shared" si="7"/>
        <v>0.66666666666662999</v>
      </c>
    </row>
    <row r="209" spans="1:7">
      <c r="A209" s="1040"/>
      <c r="B209" s="1040">
        <f t="shared" ref="B209:B272" si="8">B208+$C$17</f>
        <v>0.67013888888885198</v>
      </c>
      <c r="F209" s="1040"/>
      <c r="G209" s="1040">
        <f t="shared" ref="G209:G272" si="9">G208+$C$17</f>
        <v>0.67013888888885198</v>
      </c>
    </row>
    <row r="210" spans="1:7">
      <c r="A210" s="1040"/>
      <c r="B210" s="1040">
        <f t="shared" si="8"/>
        <v>0.67361111111107397</v>
      </c>
      <c r="F210" s="1040"/>
      <c r="G210" s="1040">
        <f t="shared" si="9"/>
        <v>0.67361111111107397</v>
      </c>
    </row>
    <row r="211" spans="1:7">
      <c r="A211" s="1040"/>
      <c r="B211" s="1040">
        <f t="shared" si="8"/>
        <v>0.67708333333329596</v>
      </c>
      <c r="F211" s="1040"/>
      <c r="G211" s="1040">
        <f t="shared" si="9"/>
        <v>0.67708333333329596</v>
      </c>
    </row>
    <row r="212" spans="1:7">
      <c r="A212" s="1040"/>
      <c r="B212" s="1040">
        <f t="shared" si="8"/>
        <v>0.68055555555551805</v>
      </c>
      <c r="F212" s="1040"/>
      <c r="G212" s="1040">
        <f t="shared" si="9"/>
        <v>0.68055555555551805</v>
      </c>
    </row>
    <row r="213" spans="1:7">
      <c r="A213" s="1040"/>
      <c r="B213" s="1040">
        <f t="shared" si="8"/>
        <v>0.68402777777774004</v>
      </c>
      <c r="F213" s="1040"/>
      <c r="G213" s="1040">
        <f t="shared" si="9"/>
        <v>0.68402777777774004</v>
      </c>
    </row>
    <row r="214" spans="1:7">
      <c r="A214" s="1040"/>
      <c r="B214" s="1040">
        <f t="shared" si="8"/>
        <v>0.68749999999996203</v>
      </c>
      <c r="F214" s="1040"/>
      <c r="G214" s="1040">
        <f t="shared" si="9"/>
        <v>0.68749999999996203</v>
      </c>
    </row>
    <row r="215" spans="1:7">
      <c r="A215" s="1040"/>
      <c r="B215" s="1040">
        <f t="shared" si="8"/>
        <v>0.69097222222218402</v>
      </c>
      <c r="F215" s="1040"/>
      <c r="G215" s="1040">
        <f t="shared" si="9"/>
        <v>0.69097222222218402</v>
      </c>
    </row>
    <row r="216" spans="1:7">
      <c r="A216" s="1040"/>
      <c r="B216" s="1040">
        <f t="shared" si="8"/>
        <v>0.69444444444440601</v>
      </c>
      <c r="F216" s="1040"/>
      <c r="G216" s="1040">
        <f t="shared" si="9"/>
        <v>0.69444444444440601</v>
      </c>
    </row>
    <row r="217" spans="1:7">
      <c r="A217" s="1040"/>
      <c r="B217" s="1040">
        <f t="shared" si="8"/>
        <v>0.69791666666662799</v>
      </c>
      <c r="F217" s="1040"/>
      <c r="G217" s="1040">
        <f t="shared" si="9"/>
        <v>0.69791666666662799</v>
      </c>
    </row>
    <row r="218" spans="1:7">
      <c r="A218" s="1040"/>
      <c r="B218" s="1040">
        <f t="shared" si="8"/>
        <v>0.70138888888884998</v>
      </c>
      <c r="F218" s="1040"/>
      <c r="G218" s="1040">
        <f t="shared" si="9"/>
        <v>0.70138888888884998</v>
      </c>
    </row>
    <row r="219" spans="1:7">
      <c r="A219" s="1040"/>
      <c r="B219" s="1040">
        <f t="shared" si="8"/>
        <v>0.70486111111107197</v>
      </c>
      <c r="F219" s="1040"/>
      <c r="G219" s="1040">
        <f t="shared" si="9"/>
        <v>0.70486111111107197</v>
      </c>
    </row>
    <row r="220" spans="1:7">
      <c r="A220" s="1040"/>
      <c r="B220" s="1040">
        <f t="shared" si="8"/>
        <v>0.70833333333329396</v>
      </c>
      <c r="F220" s="1040"/>
      <c r="G220" s="1040">
        <f t="shared" si="9"/>
        <v>0.70833333333329396</v>
      </c>
    </row>
    <row r="221" spans="1:7">
      <c r="A221" s="1040"/>
      <c r="B221" s="1040">
        <f t="shared" si="8"/>
        <v>0.71180555555551595</v>
      </c>
      <c r="F221" s="1040"/>
      <c r="G221" s="1040">
        <f t="shared" si="9"/>
        <v>0.71180555555551595</v>
      </c>
    </row>
    <row r="222" spans="1:7">
      <c r="A222" s="1040"/>
      <c r="B222" s="1040">
        <f t="shared" si="8"/>
        <v>0.71527777777773804</v>
      </c>
      <c r="F222" s="1040"/>
      <c r="G222" s="1040">
        <f t="shared" si="9"/>
        <v>0.71527777777773804</v>
      </c>
    </row>
    <row r="223" spans="1:7">
      <c r="A223" s="1040"/>
      <c r="B223" s="1040">
        <f t="shared" si="8"/>
        <v>0.71874999999996003</v>
      </c>
      <c r="F223" s="1040"/>
      <c r="G223" s="1040">
        <f t="shared" si="9"/>
        <v>0.71874999999996003</v>
      </c>
    </row>
    <row r="224" spans="1:7">
      <c r="A224" s="1040"/>
      <c r="B224" s="1040">
        <f t="shared" si="8"/>
        <v>0.72222222222218202</v>
      </c>
      <c r="F224" s="1040"/>
      <c r="G224" s="1040">
        <f t="shared" si="9"/>
        <v>0.72222222222218202</v>
      </c>
    </row>
    <row r="225" spans="1:7">
      <c r="A225" s="1040"/>
      <c r="B225" s="1040">
        <f t="shared" si="8"/>
        <v>0.72569444444440401</v>
      </c>
      <c r="F225" s="1040"/>
      <c r="G225" s="1040">
        <f t="shared" si="9"/>
        <v>0.72569444444440401</v>
      </c>
    </row>
    <row r="226" spans="1:7">
      <c r="A226" s="1040"/>
      <c r="B226" s="1040">
        <f t="shared" si="8"/>
        <v>0.729166666666626</v>
      </c>
      <c r="F226" s="1040"/>
      <c r="G226" s="1040">
        <f t="shared" si="9"/>
        <v>0.729166666666626</v>
      </c>
    </row>
    <row r="227" spans="1:7">
      <c r="A227" s="1040"/>
      <c r="B227" s="1040">
        <f t="shared" si="8"/>
        <v>0.73263888888884798</v>
      </c>
      <c r="F227" s="1040"/>
      <c r="G227" s="1040">
        <f t="shared" si="9"/>
        <v>0.73263888888884798</v>
      </c>
    </row>
    <row r="228" spans="1:7">
      <c r="A228" s="1040"/>
      <c r="B228" s="1040">
        <f t="shared" si="8"/>
        <v>0.73611111111106997</v>
      </c>
      <c r="F228" s="1040"/>
      <c r="G228" s="1040">
        <f t="shared" si="9"/>
        <v>0.73611111111106997</v>
      </c>
    </row>
    <row r="229" spans="1:7">
      <c r="A229" s="1040"/>
      <c r="B229" s="1040">
        <f t="shared" si="8"/>
        <v>0.73958333333329196</v>
      </c>
      <c r="F229" s="1040"/>
      <c r="G229" s="1040">
        <f t="shared" si="9"/>
        <v>0.73958333333329196</v>
      </c>
    </row>
    <row r="230" spans="1:7">
      <c r="A230" s="1040"/>
      <c r="B230" s="1040">
        <f t="shared" si="8"/>
        <v>0.74305555555551395</v>
      </c>
      <c r="F230" s="1040"/>
      <c r="G230" s="1040">
        <f t="shared" si="9"/>
        <v>0.74305555555551395</v>
      </c>
    </row>
    <row r="231" spans="1:7">
      <c r="A231" s="1040"/>
      <c r="B231" s="1040">
        <f t="shared" si="8"/>
        <v>0.74652777777773605</v>
      </c>
      <c r="F231" s="1040"/>
      <c r="G231" s="1040">
        <f t="shared" si="9"/>
        <v>0.74652777777773605</v>
      </c>
    </row>
    <row r="232" spans="1:7">
      <c r="A232" s="1040"/>
      <c r="B232" s="1040">
        <f t="shared" si="8"/>
        <v>0.74999999999995803</v>
      </c>
      <c r="F232" s="1040"/>
      <c r="G232" s="1040">
        <f t="shared" si="9"/>
        <v>0.74999999999995803</v>
      </c>
    </row>
    <row r="233" spans="1:7">
      <c r="A233" s="1040"/>
      <c r="B233" s="1040">
        <f t="shared" si="8"/>
        <v>0.75347222222218002</v>
      </c>
      <c r="F233" s="1040"/>
      <c r="G233" s="1040">
        <f t="shared" si="9"/>
        <v>0.75347222222218002</v>
      </c>
    </row>
    <row r="234" spans="1:7">
      <c r="A234" s="1040"/>
      <c r="B234" s="1040">
        <f t="shared" si="8"/>
        <v>0.75694444444440201</v>
      </c>
      <c r="F234" s="1040"/>
      <c r="G234" s="1040">
        <f t="shared" si="9"/>
        <v>0.75694444444440201</v>
      </c>
    </row>
    <row r="235" spans="1:7">
      <c r="A235" s="1040"/>
      <c r="B235" s="1040">
        <f t="shared" si="8"/>
        <v>0.760416666666624</v>
      </c>
      <c r="F235" s="1040"/>
      <c r="G235" s="1040">
        <f t="shared" si="9"/>
        <v>0.760416666666624</v>
      </c>
    </row>
    <row r="236" spans="1:7">
      <c r="A236" s="1040"/>
      <c r="B236" s="1040">
        <f t="shared" si="8"/>
        <v>0.76388888888884598</v>
      </c>
      <c r="F236" s="1040"/>
      <c r="G236" s="1040">
        <f t="shared" si="9"/>
        <v>0.76388888888884598</v>
      </c>
    </row>
    <row r="237" spans="1:7">
      <c r="A237" s="1040"/>
      <c r="B237" s="1040">
        <f t="shared" si="8"/>
        <v>0.76736111111106797</v>
      </c>
      <c r="F237" s="1040"/>
      <c r="G237" s="1040">
        <f t="shared" si="9"/>
        <v>0.76736111111106797</v>
      </c>
    </row>
    <row r="238" spans="1:7">
      <c r="A238" s="1040"/>
      <c r="B238" s="1040">
        <f t="shared" si="8"/>
        <v>0.77083333333328996</v>
      </c>
      <c r="F238" s="1040"/>
      <c r="G238" s="1040">
        <f t="shared" si="9"/>
        <v>0.77083333333328996</v>
      </c>
    </row>
    <row r="239" spans="1:7">
      <c r="A239" s="1040"/>
      <c r="B239" s="1040">
        <f t="shared" si="8"/>
        <v>0.77430555555551195</v>
      </c>
      <c r="F239" s="1040"/>
      <c r="G239" s="1040">
        <f t="shared" si="9"/>
        <v>0.77430555555551195</v>
      </c>
    </row>
    <row r="240" spans="1:7">
      <c r="A240" s="1040"/>
      <c r="B240" s="1040">
        <f t="shared" si="8"/>
        <v>0.77777777777773405</v>
      </c>
      <c r="F240" s="1040"/>
      <c r="G240" s="1040">
        <f t="shared" si="9"/>
        <v>0.77777777777773405</v>
      </c>
    </row>
    <row r="241" spans="1:7">
      <c r="A241" s="1040"/>
      <c r="B241" s="1040">
        <f t="shared" si="8"/>
        <v>0.78124999999995604</v>
      </c>
      <c r="F241" s="1040"/>
      <c r="G241" s="1040">
        <f t="shared" si="9"/>
        <v>0.78124999999995604</v>
      </c>
    </row>
    <row r="242" spans="1:7">
      <c r="A242" s="1040"/>
      <c r="B242" s="1040">
        <f t="shared" si="8"/>
        <v>0.78472222222217802</v>
      </c>
      <c r="F242" s="1040"/>
      <c r="G242" s="1040">
        <f t="shared" si="9"/>
        <v>0.78472222222217802</v>
      </c>
    </row>
    <row r="243" spans="1:7">
      <c r="A243" s="1040"/>
      <c r="B243" s="1040">
        <f t="shared" si="8"/>
        <v>0.78819444444440001</v>
      </c>
      <c r="F243" s="1040"/>
      <c r="G243" s="1040">
        <f t="shared" si="9"/>
        <v>0.78819444444440001</v>
      </c>
    </row>
    <row r="244" spans="1:7">
      <c r="A244" s="1040"/>
      <c r="B244" s="1040">
        <f t="shared" si="8"/>
        <v>0.791666666666622</v>
      </c>
      <c r="F244" s="1040"/>
      <c r="G244" s="1040">
        <f t="shared" si="9"/>
        <v>0.791666666666622</v>
      </c>
    </row>
    <row r="245" spans="1:7">
      <c r="A245" s="1040"/>
      <c r="B245" s="1040">
        <f t="shared" si="8"/>
        <v>0.79513888888884399</v>
      </c>
      <c r="F245" s="1040"/>
      <c r="G245" s="1040">
        <f t="shared" si="9"/>
        <v>0.79513888888884399</v>
      </c>
    </row>
    <row r="246" spans="1:7">
      <c r="A246" s="1040"/>
      <c r="B246" s="1040">
        <f t="shared" si="8"/>
        <v>0.79861111111106597</v>
      </c>
      <c r="F246" s="1040"/>
      <c r="G246" s="1040">
        <f t="shared" si="9"/>
        <v>0.79861111111106597</v>
      </c>
    </row>
    <row r="247" spans="1:7">
      <c r="A247" s="1040"/>
      <c r="B247" s="1040">
        <f t="shared" si="8"/>
        <v>0.80208333333328796</v>
      </c>
      <c r="F247" s="1040"/>
      <c r="G247" s="1040">
        <f t="shared" si="9"/>
        <v>0.80208333333328796</v>
      </c>
    </row>
    <row r="248" spans="1:7">
      <c r="A248" s="1040"/>
      <c r="B248" s="1040">
        <f t="shared" si="8"/>
        <v>0.80555555555550995</v>
      </c>
      <c r="F248" s="1040"/>
      <c r="G248" s="1040">
        <f t="shared" si="9"/>
        <v>0.80555555555550995</v>
      </c>
    </row>
    <row r="249" spans="1:7">
      <c r="A249" s="1040"/>
      <c r="B249" s="1040">
        <f t="shared" si="8"/>
        <v>0.80902777777773205</v>
      </c>
      <c r="F249" s="1040"/>
      <c r="G249" s="1040">
        <f t="shared" si="9"/>
        <v>0.80902777777773205</v>
      </c>
    </row>
    <row r="250" spans="1:7">
      <c r="A250" s="1040"/>
      <c r="B250" s="1040">
        <f t="shared" si="8"/>
        <v>0.81249999999995404</v>
      </c>
      <c r="F250" s="1040"/>
      <c r="G250" s="1040">
        <f t="shared" si="9"/>
        <v>0.81249999999995404</v>
      </c>
    </row>
    <row r="251" spans="1:7">
      <c r="A251" s="1040"/>
      <c r="B251" s="1040">
        <f t="shared" si="8"/>
        <v>0.81597222222217602</v>
      </c>
      <c r="F251" s="1040"/>
      <c r="G251" s="1040">
        <f t="shared" si="9"/>
        <v>0.81597222222217602</v>
      </c>
    </row>
    <row r="252" spans="1:7">
      <c r="A252" s="1040"/>
      <c r="B252" s="1040">
        <f t="shared" si="8"/>
        <v>0.81944444444439801</v>
      </c>
      <c r="F252" s="1040"/>
      <c r="G252" s="1040">
        <f t="shared" si="9"/>
        <v>0.81944444444439801</v>
      </c>
    </row>
    <row r="253" spans="1:7">
      <c r="A253" s="1040"/>
      <c r="B253" s="1040">
        <f t="shared" si="8"/>
        <v>0.82291666666662</v>
      </c>
      <c r="F253" s="1040"/>
      <c r="G253" s="1040">
        <f t="shared" si="9"/>
        <v>0.82291666666662</v>
      </c>
    </row>
    <row r="254" spans="1:7">
      <c r="A254" s="1040"/>
      <c r="B254" s="1040">
        <f t="shared" si="8"/>
        <v>0.82638888888884199</v>
      </c>
      <c r="F254" s="1040"/>
      <c r="G254" s="1040">
        <f t="shared" si="9"/>
        <v>0.82638888888884199</v>
      </c>
    </row>
    <row r="255" spans="1:7">
      <c r="A255" s="1040"/>
      <c r="B255" s="1040">
        <f t="shared" si="8"/>
        <v>0.82986111111106398</v>
      </c>
      <c r="F255" s="1040"/>
      <c r="G255" s="1040">
        <f t="shared" si="9"/>
        <v>0.82986111111106398</v>
      </c>
    </row>
    <row r="256" spans="1:7">
      <c r="A256" s="1040"/>
      <c r="B256" s="1040">
        <f t="shared" si="8"/>
        <v>0.83333333333328596</v>
      </c>
      <c r="F256" s="1040"/>
      <c r="G256" s="1040">
        <f t="shared" si="9"/>
        <v>0.83333333333328596</v>
      </c>
    </row>
    <row r="257" spans="1:7">
      <c r="A257" s="1040"/>
      <c r="B257" s="1040">
        <f t="shared" si="8"/>
        <v>0.83680555555550795</v>
      </c>
      <c r="F257" s="1040"/>
      <c r="G257" s="1040">
        <f t="shared" si="9"/>
        <v>0.83680555555550795</v>
      </c>
    </row>
    <row r="258" spans="1:7">
      <c r="A258" s="1040"/>
      <c r="B258" s="1040">
        <f t="shared" si="8"/>
        <v>0.84027777777773005</v>
      </c>
      <c r="F258" s="1040"/>
      <c r="G258" s="1040">
        <f t="shared" si="9"/>
        <v>0.84027777777773005</v>
      </c>
    </row>
    <row r="259" spans="1:7">
      <c r="A259" s="1040"/>
      <c r="B259" s="1040">
        <f t="shared" si="8"/>
        <v>0.84374999999995204</v>
      </c>
      <c r="F259" s="1040"/>
      <c r="G259" s="1040">
        <f t="shared" si="9"/>
        <v>0.84374999999995204</v>
      </c>
    </row>
    <row r="260" spans="1:7">
      <c r="A260" s="1040"/>
      <c r="B260" s="1040">
        <f t="shared" si="8"/>
        <v>0.84722222222217403</v>
      </c>
      <c r="F260" s="1040"/>
      <c r="G260" s="1040">
        <f t="shared" si="9"/>
        <v>0.84722222222217403</v>
      </c>
    </row>
    <row r="261" spans="1:7">
      <c r="A261" s="1040"/>
      <c r="B261" s="1040">
        <f t="shared" si="8"/>
        <v>0.85069444444439601</v>
      </c>
      <c r="F261" s="1040"/>
      <c r="G261" s="1040">
        <f t="shared" si="9"/>
        <v>0.85069444444439601</v>
      </c>
    </row>
    <row r="262" spans="1:7">
      <c r="A262" s="1040"/>
      <c r="B262" s="1040">
        <f t="shared" si="8"/>
        <v>0.854166666666618</v>
      </c>
      <c r="F262" s="1040"/>
      <c r="G262" s="1040">
        <f t="shared" si="9"/>
        <v>0.854166666666618</v>
      </c>
    </row>
    <row r="263" spans="1:7">
      <c r="A263" s="1040"/>
      <c r="B263" s="1040">
        <f t="shared" si="8"/>
        <v>0.85763888888883999</v>
      </c>
      <c r="F263" s="1040"/>
      <c r="G263" s="1040">
        <f t="shared" si="9"/>
        <v>0.85763888888883999</v>
      </c>
    </row>
    <row r="264" spans="1:7">
      <c r="A264" s="1040"/>
      <c r="B264" s="1040">
        <f t="shared" si="8"/>
        <v>0.86111111111106198</v>
      </c>
      <c r="F264" s="1040"/>
      <c r="G264" s="1040">
        <f t="shared" si="9"/>
        <v>0.86111111111106198</v>
      </c>
    </row>
    <row r="265" spans="1:7">
      <c r="A265" s="1040"/>
      <c r="B265" s="1040">
        <f t="shared" si="8"/>
        <v>0.86458333333328397</v>
      </c>
      <c r="F265" s="1040"/>
      <c r="G265" s="1040">
        <f t="shared" si="9"/>
        <v>0.86458333333328397</v>
      </c>
    </row>
    <row r="266" spans="1:7">
      <c r="A266" s="1040"/>
      <c r="B266" s="1040">
        <f t="shared" si="8"/>
        <v>0.86805555555550595</v>
      </c>
      <c r="F266" s="1040"/>
      <c r="G266" s="1040">
        <f t="shared" si="9"/>
        <v>0.86805555555550595</v>
      </c>
    </row>
    <row r="267" spans="1:7">
      <c r="A267" s="1040"/>
      <c r="B267" s="1040">
        <f t="shared" si="8"/>
        <v>0.87152777777772805</v>
      </c>
      <c r="F267" s="1040"/>
      <c r="G267" s="1040">
        <f t="shared" si="9"/>
        <v>0.87152777777772805</v>
      </c>
    </row>
    <row r="268" spans="1:7">
      <c r="A268" s="1040"/>
      <c r="B268" s="1040">
        <f t="shared" si="8"/>
        <v>0.87499999999995004</v>
      </c>
      <c r="F268" s="1040"/>
      <c r="G268" s="1040">
        <f t="shared" si="9"/>
        <v>0.87499999999995004</v>
      </c>
    </row>
    <row r="269" spans="1:7">
      <c r="A269" s="1040"/>
      <c r="B269" s="1040">
        <f t="shared" si="8"/>
        <v>0.87847222222217203</v>
      </c>
      <c r="F269" s="1040"/>
      <c r="G269" s="1040">
        <f t="shared" si="9"/>
        <v>0.87847222222217203</v>
      </c>
    </row>
    <row r="270" spans="1:7">
      <c r="A270" s="1040"/>
      <c r="B270" s="1040">
        <f t="shared" si="8"/>
        <v>0.88194444444439402</v>
      </c>
      <c r="F270" s="1040"/>
      <c r="G270" s="1040">
        <f t="shared" si="9"/>
        <v>0.88194444444439402</v>
      </c>
    </row>
    <row r="271" spans="1:7">
      <c r="A271" s="1040"/>
      <c r="B271" s="1040">
        <f t="shared" si="8"/>
        <v>0.885416666666616</v>
      </c>
      <c r="F271" s="1040"/>
      <c r="G271" s="1040">
        <f t="shared" si="9"/>
        <v>0.885416666666616</v>
      </c>
    </row>
    <row r="272" spans="1:7">
      <c r="A272" s="1040"/>
      <c r="B272" s="1040">
        <f t="shared" si="8"/>
        <v>0.88888888888883799</v>
      </c>
      <c r="F272" s="1040"/>
      <c r="G272" s="1040">
        <f t="shared" si="9"/>
        <v>0.88888888888883799</v>
      </c>
    </row>
    <row r="273" spans="1:7">
      <c r="A273" s="1040"/>
      <c r="B273" s="1040">
        <f t="shared" ref="B273:B336" si="10">B272+$C$17</f>
        <v>0.89236111111105998</v>
      </c>
      <c r="F273" s="1040"/>
      <c r="G273" s="1040">
        <f t="shared" ref="G273:G336" si="11">G272+$C$17</f>
        <v>0.89236111111105998</v>
      </c>
    </row>
    <row r="274" spans="1:7">
      <c r="A274" s="1040"/>
      <c r="B274" s="1040">
        <f t="shared" si="10"/>
        <v>0.89583333333328197</v>
      </c>
      <c r="F274" s="1040"/>
      <c r="G274" s="1040">
        <f t="shared" si="11"/>
        <v>0.89583333333328197</v>
      </c>
    </row>
    <row r="275" spans="1:7">
      <c r="A275" s="1040"/>
      <c r="B275" s="1040">
        <f t="shared" si="10"/>
        <v>0.89930555555550395</v>
      </c>
      <c r="F275" s="1040"/>
      <c r="G275" s="1040">
        <f t="shared" si="11"/>
        <v>0.89930555555550395</v>
      </c>
    </row>
    <row r="276" spans="1:7">
      <c r="A276" s="1040"/>
      <c r="B276" s="1040">
        <f t="shared" si="10"/>
        <v>0.90277777777772605</v>
      </c>
      <c r="F276" s="1040"/>
      <c r="G276" s="1040">
        <f t="shared" si="11"/>
        <v>0.90277777777772605</v>
      </c>
    </row>
    <row r="277" spans="1:7">
      <c r="A277" s="1040"/>
      <c r="B277" s="1040">
        <f t="shared" si="10"/>
        <v>0.90624999999994804</v>
      </c>
      <c r="F277" s="1040"/>
      <c r="G277" s="1040">
        <f t="shared" si="11"/>
        <v>0.90624999999994804</v>
      </c>
    </row>
    <row r="278" spans="1:7">
      <c r="A278" s="1040"/>
      <c r="B278" s="1040">
        <f t="shared" si="10"/>
        <v>0.90972222222217003</v>
      </c>
      <c r="F278" s="1040"/>
      <c r="G278" s="1040">
        <f t="shared" si="11"/>
        <v>0.90972222222217003</v>
      </c>
    </row>
    <row r="279" spans="1:7">
      <c r="A279" s="1040"/>
      <c r="B279" s="1040">
        <f t="shared" si="10"/>
        <v>0.91319444444439202</v>
      </c>
      <c r="F279" s="1040"/>
      <c r="G279" s="1040">
        <f t="shared" si="11"/>
        <v>0.91319444444439202</v>
      </c>
    </row>
    <row r="280" spans="1:7">
      <c r="A280" s="1040"/>
      <c r="B280" s="1040">
        <f t="shared" si="10"/>
        <v>0.91666666666661401</v>
      </c>
      <c r="F280" s="1040"/>
      <c r="G280" s="1040">
        <f t="shared" si="11"/>
        <v>0.91666666666661401</v>
      </c>
    </row>
    <row r="281" spans="1:7">
      <c r="A281" s="1040"/>
      <c r="B281" s="1040">
        <f t="shared" si="10"/>
        <v>0.92013888888883599</v>
      </c>
      <c r="F281" s="1040"/>
      <c r="G281" s="1040">
        <f t="shared" si="11"/>
        <v>0.92013888888883599</v>
      </c>
    </row>
    <row r="282" spans="1:7">
      <c r="A282" s="1040"/>
      <c r="B282" s="1040">
        <f t="shared" si="10"/>
        <v>0.92361111111105798</v>
      </c>
      <c r="F282" s="1040"/>
      <c r="G282" s="1040">
        <f t="shared" si="11"/>
        <v>0.92361111111105798</v>
      </c>
    </row>
    <row r="283" spans="1:7">
      <c r="A283" s="1040"/>
      <c r="B283" s="1040">
        <f t="shared" si="10"/>
        <v>0.92708333333327997</v>
      </c>
      <c r="F283" s="1040"/>
      <c r="G283" s="1040">
        <f t="shared" si="11"/>
        <v>0.92708333333327997</v>
      </c>
    </row>
    <row r="284" spans="1:7">
      <c r="A284" s="1040"/>
      <c r="B284" s="1040">
        <f t="shared" si="10"/>
        <v>0.93055555555550196</v>
      </c>
      <c r="F284" s="1040"/>
      <c r="G284" s="1040">
        <f t="shared" si="11"/>
        <v>0.93055555555550196</v>
      </c>
    </row>
    <row r="285" spans="1:7">
      <c r="A285" s="1040"/>
      <c r="B285" s="1040">
        <f t="shared" si="10"/>
        <v>0.93402777777772406</v>
      </c>
      <c r="F285" s="1040"/>
      <c r="G285" s="1040">
        <f t="shared" si="11"/>
        <v>0.93402777777772406</v>
      </c>
    </row>
    <row r="286" spans="1:7">
      <c r="A286" s="1040"/>
      <c r="B286" s="1040">
        <f t="shared" si="10"/>
        <v>0.93749999999994604</v>
      </c>
      <c r="F286" s="1040"/>
      <c r="G286" s="1040">
        <f t="shared" si="11"/>
        <v>0.93749999999994604</v>
      </c>
    </row>
    <row r="287" spans="1:7">
      <c r="A287" s="1040"/>
      <c r="B287" s="1040">
        <f t="shared" si="10"/>
        <v>0.94097222222216803</v>
      </c>
      <c r="F287" s="1040"/>
      <c r="G287" s="1040">
        <f t="shared" si="11"/>
        <v>0.94097222222216803</v>
      </c>
    </row>
    <row r="288" spans="1:7">
      <c r="A288" s="1040"/>
      <c r="B288" s="1040">
        <f t="shared" si="10"/>
        <v>0.94444444444439002</v>
      </c>
      <c r="F288" s="1040"/>
      <c r="G288" s="1040">
        <f t="shared" si="11"/>
        <v>0.94444444444439002</v>
      </c>
    </row>
    <row r="289" spans="1:7">
      <c r="A289" s="1040"/>
      <c r="B289" s="1040">
        <f t="shared" si="10"/>
        <v>0.94791666666661201</v>
      </c>
      <c r="F289" s="1040"/>
      <c r="G289" s="1040">
        <f t="shared" si="11"/>
        <v>0.94791666666661201</v>
      </c>
    </row>
    <row r="290" spans="1:7">
      <c r="A290" s="1040"/>
      <c r="B290" s="1040">
        <f t="shared" si="10"/>
        <v>0.95138888888883399</v>
      </c>
      <c r="F290" s="1040"/>
      <c r="G290" s="1040">
        <f t="shared" si="11"/>
        <v>0.95138888888883399</v>
      </c>
    </row>
    <row r="291" spans="1:7">
      <c r="A291" s="1040"/>
      <c r="B291" s="1040">
        <f t="shared" si="10"/>
        <v>0.95486111111105598</v>
      </c>
      <c r="F291" s="1040"/>
      <c r="G291" s="1040">
        <f t="shared" si="11"/>
        <v>0.95486111111105598</v>
      </c>
    </row>
    <row r="292" spans="1:7">
      <c r="A292" s="1040"/>
      <c r="B292" s="1040">
        <f t="shared" si="10"/>
        <v>0.95833333333327797</v>
      </c>
      <c r="F292" s="1040"/>
      <c r="G292" s="1040">
        <f t="shared" si="11"/>
        <v>0.95833333333327797</v>
      </c>
    </row>
    <row r="293" spans="1:7">
      <c r="A293" s="1040"/>
      <c r="B293" s="1040">
        <f t="shared" si="10"/>
        <v>0.96180555555549996</v>
      </c>
      <c r="F293" s="1040"/>
      <c r="G293" s="1040">
        <f t="shared" si="11"/>
        <v>0.96180555555549996</v>
      </c>
    </row>
    <row r="294" spans="1:7">
      <c r="A294" s="1040"/>
      <c r="B294" s="1040">
        <f t="shared" si="10"/>
        <v>0.96527777777772195</v>
      </c>
      <c r="F294" s="1040"/>
      <c r="G294" s="1040">
        <f t="shared" si="11"/>
        <v>0.96527777777772195</v>
      </c>
    </row>
    <row r="295" spans="1:7">
      <c r="A295" s="1040"/>
      <c r="B295" s="1040">
        <f t="shared" si="10"/>
        <v>0.96874999999994404</v>
      </c>
      <c r="F295" s="1040"/>
      <c r="G295" s="1040">
        <f t="shared" si="11"/>
        <v>0.96874999999994404</v>
      </c>
    </row>
    <row r="296" spans="1:7">
      <c r="A296" s="1040"/>
      <c r="B296" s="1040">
        <f t="shared" si="10"/>
        <v>0.97222222222216603</v>
      </c>
      <c r="F296" s="1040"/>
      <c r="G296" s="1040">
        <f t="shared" si="11"/>
        <v>0.97222222222216603</v>
      </c>
    </row>
    <row r="297" spans="1:7">
      <c r="A297" s="1040"/>
      <c r="B297" s="1040">
        <f t="shared" si="10"/>
        <v>0.97569444444438802</v>
      </c>
      <c r="F297" s="1040"/>
      <c r="G297" s="1040">
        <f t="shared" si="11"/>
        <v>0.97569444444438802</v>
      </c>
    </row>
    <row r="298" spans="1:7">
      <c r="A298" s="1040"/>
      <c r="B298" s="1040">
        <f t="shared" si="10"/>
        <v>0.97916666666661001</v>
      </c>
      <c r="F298" s="1040"/>
      <c r="G298" s="1040">
        <f t="shared" si="11"/>
        <v>0.97916666666661001</v>
      </c>
    </row>
    <row r="299" spans="1:7">
      <c r="A299" s="1040"/>
      <c r="B299" s="1040">
        <f t="shared" si="10"/>
        <v>0.982638888888832</v>
      </c>
      <c r="F299" s="1040"/>
      <c r="G299" s="1040">
        <f t="shared" si="11"/>
        <v>0.982638888888832</v>
      </c>
    </row>
    <row r="300" spans="1:7">
      <c r="A300" s="1040"/>
      <c r="B300" s="1040">
        <f t="shared" si="10"/>
        <v>0.98611111111105398</v>
      </c>
      <c r="F300" s="1040"/>
      <c r="G300" s="1040">
        <f t="shared" si="11"/>
        <v>0.98611111111105398</v>
      </c>
    </row>
    <row r="301" spans="1:7">
      <c r="A301" s="1040"/>
      <c r="B301" s="1040">
        <f t="shared" si="10"/>
        <v>0.98958333333327597</v>
      </c>
      <c r="F301" s="1040"/>
      <c r="G301" s="1040">
        <f t="shared" si="11"/>
        <v>0.98958333333327597</v>
      </c>
    </row>
    <row r="302" spans="1:7">
      <c r="A302" s="1040"/>
      <c r="B302" s="1040">
        <f t="shared" si="10"/>
        <v>0.99305555555549796</v>
      </c>
      <c r="F302" s="1040"/>
      <c r="G302" s="1040">
        <f t="shared" si="11"/>
        <v>0.99305555555549796</v>
      </c>
    </row>
    <row r="303" spans="1:7">
      <c r="A303" s="1040"/>
      <c r="B303" s="1040">
        <f t="shared" si="10"/>
        <v>0.99652777777771995</v>
      </c>
      <c r="F303" s="1040"/>
      <c r="G303" s="1040">
        <f t="shared" si="11"/>
        <v>0.99652777777771995</v>
      </c>
    </row>
    <row r="304" spans="1:7">
      <c r="A304" s="1040"/>
      <c r="B304" s="1040">
        <f t="shared" si="10"/>
        <v>0.99999999999994205</v>
      </c>
      <c r="F304" s="1040"/>
      <c r="G304" s="1040">
        <f t="shared" si="11"/>
        <v>0.99999999999994205</v>
      </c>
    </row>
    <row r="305" spans="1:7">
      <c r="A305" s="1040"/>
      <c r="B305" s="1040">
        <f t="shared" si="10"/>
        <v>1.0034722222221599</v>
      </c>
      <c r="F305" s="1040"/>
      <c r="G305" s="1040">
        <f t="shared" si="11"/>
        <v>1.0034722222221599</v>
      </c>
    </row>
    <row r="306" spans="1:7">
      <c r="A306" s="1040"/>
      <c r="B306" s="1040">
        <f t="shared" si="10"/>
        <v>1.00694444444438</v>
      </c>
      <c r="F306" s="1040"/>
      <c r="G306" s="1040">
        <f t="shared" si="11"/>
        <v>1.00694444444438</v>
      </c>
    </row>
    <row r="307" spans="1:7">
      <c r="A307" s="1040"/>
      <c r="B307" s="1040">
        <f t="shared" si="10"/>
        <v>1.0104166666665999</v>
      </c>
      <c r="F307" s="1040"/>
      <c r="G307" s="1040">
        <f t="shared" si="11"/>
        <v>1.0104166666665999</v>
      </c>
    </row>
    <row r="308" spans="1:7">
      <c r="A308" s="1040"/>
      <c r="B308" s="1040">
        <f t="shared" si="10"/>
        <v>1.01388888888882</v>
      </c>
      <c r="F308" s="1040"/>
      <c r="G308" s="1040">
        <f t="shared" si="11"/>
        <v>1.01388888888882</v>
      </c>
    </row>
    <row r="309" spans="1:7">
      <c r="A309" s="1040"/>
      <c r="B309" s="1040">
        <f t="shared" si="10"/>
        <v>1.0173611111110401</v>
      </c>
      <c r="F309" s="1040"/>
      <c r="G309" s="1040">
        <f t="shared" si="11"/>
        <v>1.0173611111110401</v>
      </c>
    </row>
    <row r="310" spans="1:7">
      <c r="A310" s="1040"/>
      <c r="B310" s="1040">
        <f t="shared" si="10"/>
        <v>1.02083333333326</v>
      </c>
      <c r="F310" s="1040"/>
      <c r="G310" s="1040">
        <f t="shared" si="11"/>
        <v>1.02083333333326</v>
      </c>
    </row>
    <row r="311" spans="1:7">
      <c r="A311" s="1040"/>
      <c r="B311" s="1040">
        <f t="shared" si="10"/>
        <v>1.0243055555554801</v>
      </c>
      <c r="F311" s="1040"/>
      <c r="G311" s="1040">
        <f t="shared" si="11"/>
        <v>1.0243055555554801</v>
      </c>
    </row>
    <row r="312" spans="1:7">
      <c r="A312" s="1040"/>
      <c r="B312" s="1040">
        <f t="shared" si="10"/>
        <v>1.0277777777777</v>
      </c>
      <c r="F312" s="1040"/>
      <c r="G312" s="1040">
        <f t="shared" si="11"/>
        <v>1.0277777777777</v>
      </c>
    </row>
    <row r="313" spans="1:7">
      <c r="A313" s="1040"/>
      <c r="B313" s="1040">
        <f t="shared" si="10"/>
        <v>1.0312499999999201</v>
      </c>
      <c r="F313" s="1040"/>
      <c r="G313" s="1040">
        <f t="shared" si="11"/>
        <v>1.0312499999999201</v>
      </c>
    </row>
    <row r="314" spans="1:7">
      <c r="A314" s="1040"/>
      <c r="B314" s="1040">
        <f t="shared" si="10"/>
        <v>1.0347222222221399</v>
      </c>
      <c r="F314" s="1040"/>
      <c r="G314" s="1040">
        <f t="shared" si="11"/>
        <v>1.0347222222221399</v>
      </c>
    </row>
    <row r="315" spans="1:7">
      <c r="A315" s="1040"/>
      <c r="B315" s="1040">
        <f t="shared" si="10"/>
        <v>1.03819444444436</v>
      </c>
      <c r="F315" s="1040"/>
      <c r="G315" s="1040">
        <f t="shared" si="11"/>
        <v>1.03819444444436</v>
      </c>
    </row>
    <row r="316" spans="1:7">
      <c r="A316" s="1040"/>
      <c r="B316" s="1040">
        <f t="shared" si="10"/>
        <v>1.0416666666665799</v>
      </c>
      <c r="F316" s="1040"/>
      <c r="G316" s="1040">
        <f t="shared" si="11"/>
        <v>1.0416666666665799</v>
      </c>
    </row>
    <row r="317" spans="1:7">
      <c r="A317" s="1040"/>
      <c r="B317" s="1040">
        <f t="shared" si="10"/>
        <v>1.0451388888888</v>
      </c>
      <c r="F317" s="1040"/>
      <c r="G317" s="1040">
        <f t="shared" si="11"/>
        <v>1.0451388888888</v>
      </c>
    </row>
    <row r="318" spans="1:7">
      <c r="A318" s="1040"/>
      <c r="B318" s="1040">
        <f t="shared" si="10"/>
        <v>1.0486111111110199</v>
      </c>
      <c r="F318" s="1040"/>
      <c r="G318" s="1040">
        <f t="shared" si="11"/>
        <v>1.0486111111110199</v>
      </c>
    </row>
    <row r="319" spans="1:7">
      <c r="A319" s="1040"/>
      <c r="B319" s="1040">
        <f t="shared" si="10"/>
        <v>1.05208333333324</v>
      </c>
      <c r="F319" s="1040"/>
      <c r="G319" s="1040">
        <f t="shared" si="11"/>
        <v>1.05208333333324</v>
      </c>
    </row>
    <row r="320" spans="1:7">
      <c r="A320" s="1040"/>
      <c r="B320" s="1040">
        <f t="shared" si="10"/>
        <v>1.0555555555554601</v>
      </c>
      <c r="F320" s="1040"/>
      <c r="G320" s="1040">
        <f t="shared" si="11"/>
        <v>1.0555555555554601</v>
      </c>
    </row>
    <row r="321" spans="1:7">
      <c r="A321" s="1040"/>
      <c r="B321" s="1040">
        <f t="shared" si="10"/>
        <v>1.05902777777768</v>
      </c>
      <c r="F321" s="1040"/>
      <c r="G321" s="1040">
        <f t="shared" si="11"/>
        <v>1.05902777777768</v>
      </c>
    </row>
    <row r="322" spans="1:7">
      <c r="A322" s="1040"/>
      <c r="B322" s="1040">
        <f t="shared" si="10"/>
        <v>1.0624999999999001</v>
      </c>
      <c r="F322" s="1040"/>
      <c r="G322" s="1040">
        <f t="shared" si="11"/>
        <v>1.0624999999999001</v>
      </c>
    </row>
    <row r="323" spans="1:7">
      <c r="A323" s="1040"/>
      <c r="B323" s="1040">
        <f t="shared" si="10"/>
        <v>1.06597222222212</v>
      </c>
      <c r="F323" s="1040"/>
      <c r="G323" s="1040">
        <f t="shared" si="11"/>
        <v>1.06597222222212</v>
      </c>
    </row>
    <row r="324" spans="1:7">
      <c r="A324" s="1040"/>
      <c r="B324" s="1040">
        <f t="shared" si="10"/>
        <v>1.0694444444443401</v>
      </c>
      <c r="F324" s="1040"/>
      <c r="G324" s="1040">
        <f t="shared" si="11"/>
        <v>1.0694444444443401</v>
      </c>
    </row>
    <row r="325" spans="1:7">
      <c r="A325" s="1040"/>
      <c r="B325" s="1040">
        <f t="shared" si="10"/>
        <v>1.0729166666665599</v>
      </c>
      <c r="F325" s="1040"/>
      <c r="G325" s="1040">
        <f t="shared" si="11"/>
        <v>1.0729166666665599</v>
      </c>
    </row>
    <row r="326" spans="1:7">
      <c r="A326" s="1040"/>
      <c r="B326" s="1040">
        <f t="shared" si="10"/>
        <v>1.07638888888878</v>
      </c>
      <c r="F326" s="1040"/>
      <c r="G326" s="1040">
        <f t="shared" si="11"/>
        <v>1.07638888888878</v>
      </c>
    </row>
    <row r="327" spans="1:7">
      <c r="A327" s="1040"/>
      <c r="B327" s="1040">
        <f t="shared" si="10"/>
        <v>1.0798611111109999</v>
      </c>
      <c r="F327" s="1040"/>
      <c r="G327" s="1040">
        <f t="shared" si="11"/>
        <v>1.0798611111109999</v>
      </c>
    </row>
    <row r="328" spans="1:7">
      <c r="A328" s="1040"/>
      <c r="B328" s="1040">
        <f t="shared" si="10"/>
        <v>1.08333333333322</v>
      </c>
      <c r="F328" s="1040"/>
      <c r="G328" s="1040">
        <f t="shared" si="11"/>
        <v>1.08333333333322</v>
      </c>
    </row>
    <row r="329" spans="1:7">
      <c r="A329" s="1040"/>
      <c r="B329" s="1040">
        <f t="shared" si="10"/>
        <v>1.0868055555554399</v>
      </c>
      <c r="F329" s="1040"/>
      <c r="G329" s="1040">
        <f t="shared" si="11"/>
        <v>1.0868055555554399</v>
      </c>
    </row>
    <row r="330" spans="1:7">
      <c r="A330" s="1040"/>
      <c r="B330" s="1040">
        <f t="shared" si="10"/>
        <v>1.09027777777766</v>
      </c>
      <c r="F330" s="1040"/>
      <c r="G330" s="1040">
        <f t="shared" si="11"/>
        <v>1.09027777777766</v>
      </c>
    </row>
    <row r="331" spans="1:7">
      <c r="A331" s="1040"/>
      <c r="B331" s="1040">
        <f t="shared" si="10"/>
        <v>1.0937499999998801</v>
      </c>
      <c r="F331" s="1040"/>
      <c r="G331" s="1040">
        <f t="shared" si="11"/>
        <v>1.0937499999998801</v>
      </c>
    </row>
    <row r="332" spans="1:7">
      <c r="A332" s="1040"/>
      <c r="B332" s="1040">
        <f t="shared" si="10"/>
        <v>1.0972222222221</v>
      </c>
      <c r="F332" s="1040"/>
      <c r="G332" s="1040">
        <f t="shared" si="11"/>
        <v>1.0972222222221</v>
      </c>
    </row>
    <row r="333" spans="1:7">
      <c r="A333" s="1040"/>
      <c r="B333" s="1040">
        <f t="shared" si="10"/>
        <v>1.1006944444443201</v>
      </c>
      <c r="F333" s="1040"/>
      <c r="G333" s="1040">
        <f t="shared" si="11"/>
        <v>1.1006944444443201</v>
      </c>
    </row>
    <row r="334" spans="1:7">
      <c r="A334" s="1040"/>
      <c r="B334" s="1040">
        <f t="shared" si="10"/>
        <v>1.10416666666654</v>
      </c>
      <c r="F334" s="1040"/>
      <c r="G334" s="1040">
        <f t="shared" si="11"/>
        <v>1.10416666666654</v>
      </c>
    </row>
    <row r="335" spans="1:7">
      <c r="A335" s="1040"/>
      <c r="B335" s="1040">
        <f t="shared" si="10"/>
        <v>1.1076388888887601</v>
      </c>
      <c r="F335" s="1040"/>
      <c r="G335" s="1040">
        <f t="shared" si="11"/>
        <v>1.1076388888887601</v>
      </c>
    </row>
    <row r="336" spans="1:7">
      <c r="A336" s="1040"/>
      <c r="B336" s="1040">
        <f t="shared" si="10"/>
        <v>1.1111111111109799</v>
      </c>
      <c r="F336" s="1040"/>
      <c r="G336" s="1040">
        <f t="shared" si="11"/>
        <v>1.1111111111109799</v>
      </c>
    </row>
    <row r="337" spans="1:7">
      <c r="A337" s="1040"/>
      <c r="B337" s="1040">
        <f t="shared" ref="B337:B400" si="12">B336+$C$17</f>
        <v>1.1145833333332</v>
      </c>
      <c r="F337" s="1040"/>
      <c r="G337" s="1040">
        <f t="shared" ref="G337:G400" si="13">G336+$C$17</f>
        <v>1.1145833333332</v>
      </c>
    </row>
    <row r="338" spans="1:7">
      <c r="A338" s="1040"/>
      <c r="B338" s="1040">
        <f t="shared" si="12"/>
        <v>1.1180555555554199</v>
      </c>
      <c r="F338" s="1040"/>
      <c r="G338" s="1040">
        <f t="shared" si="13"/>
        <v>1.1180555555554199</v>
      </c>
    </row>
    <row r="339" spans="1:7">
      <c r="A339" s="1040"/>
      <c r="B339" s="1040">
        <f t="shared" si="12"/>
        <v>1.12152777777764</v>
      </c>
      <c r="F339" s="1040"/>
      <c r="G339" s="1040">
        <f t="shared" si="13"/>
        <v>1.12152777777764</v>
      </c>
    </row>
    <row r="340" spans="1:7">
      <c r="A340" s="1040"/>
      <c r="B340" s="1040">
        <f t="shared" si="12"/>
        <v>1.1249999999998599</v>
      </c>
      <c r="F340" s="1040"/>
      <c r="G340" s="1040">
        <f t="shared" si="13"/>
        <v>1.1249999999998599</v>
      </c>
    </row>
    <row r="341" spans="1:7">
      <c r="A341" s="1040"/>
      <c r="B341" s="1040">
        <f t="shared" si="12"/>
        <v>1.12847222222208</v>
      </c>
      <c r="F341" s="1040"/>
      <c r="G341" s="1040">
        <f t="shared" si="13"/>
        <v>1.12847222222208</v>
      </c>
    </row>
    <row r="342" spans="1:7">
      <c r="A342" s="1040"/>
      <c r="B342" s="1040">
        <f t="shared" si="12"/>
        <v>1.1319444444443001</v>
      </c>
      <c r="F342" s="1040"/>
      <c r="G342" s="1040">
        <f t="shared" si="13"/>
        <v>1.1319444444443001</v>
      </c>
    </row>
    <row r="343" spans="1:7">
      <c r="A343" s="1040"/>
      <c r="B343" s="1040">
        <f t="shared" si="12"/>
        <v>1.13541666666652</v>
      </c>
      <c r="F343" s="1040"/>
      <c r="G343" s="1040">
        <f t="shared" si="13"/>
        <v>1.13541666666652</v>
      </c>
    </row>
    <row r="344" spans="1:7">
      <c r="A344" s="1040"/>
      <c r="B344" s="1040">
        <f t="shared" si="12"/>
        <v>1.1388888888887401</v>
      </c>
      <c r="F344" s="1040"/>
      <c r="G344" s="1040">
        <f t="shared" si="13"/>
        <v>1.1388888888887401</v>
      </c>
    </row>
    <row r="345" spans="1:7">
      <c r="A345" s="1040"/>
      <c r="B345" s="1040">
        <f t="shared" si="12"/>
        <v>1.1423611111109599</v>
      </c>
      <c r="F345" s="1040"/>
      <c r="G345" s="1040">
        <f t="shared" si="13"/>
        <v>1.1423611111109599</v>
      </c>
    </row>
    <row r="346" spans="1:7">
      <c r="A346" s="1040"/>
      <c r="B346" s="1040">
        <f t="shared" si="12"/>
        <v>1.14583333333318</v>
      </c>
      <c r="F346" s="1040"/>
      <c r="G346" s="1040">
        <f t="shared" si="13"/>
        <v>1.14583333333318</v>
      </c>
    </row>
    <row r="347" spans="1:7">
      <c r="A347" s="1040"/>
      <c r="B347" s="1040">
        <f t="shared" si="12"/>
        <v>1.1493055555553999</v>
      </c>
      <c r="F347" s="1040"/>
      <c r="G347" s="1040">
        <f t="shared" si="13"/>
        <v>1.1493055555553999</v>
      </c>
    </row>
    <row r="348" spans="1:7">
      <c r="A348" s="1040"/>
      <c r="B348" s="1040">
        <f t="shared" si="12"/>
        <v>1.15277777777762</v>
      </c>
      <c r="F348" s="1040"/>
      <c r="G348" s="1040">
        <f t="shared" si="13"/>
        <v>1.15277777777762</v>
      </c>
    </row>
    <row r="349" spans="1:7">
      <c r="A349" s="1040"/>
      <c r="B349" s="1040">
        <f t="shared" si="12"/>
        <v>1.1562499999998399</v>
      </c>
      <c r="F349" s="1040"/>
      <c r="G349" s="1040">
        <f t="shared" si="13"/>
        <v>1.1562499999998399</v>
      </c>
    </row>
    <row r="350" spans="1:7">
      <c r="A350" s="1040"/>
      <c r="B350" s="1040">
        <f t="shared" si="12"/>
        <v>1.15972222222206</v>
      </c>
      <c r="F350" s="1040"/>
      <c r="G350" s="1040">
        <f t="shared" si="13"/>
        <v>1.15972222222206</v>
      </c>
    </row>
    <row r="351" spans="1:7">
      <c r="A351" s="1040"/>
      <c r="B351" s="1040">
        <f t="shared" si="12"/>
        <v>1.1631944444442801</v>
      </c>
      <c r="F351" s="1040"/>
      <c r="G351" s="1040">
        <f t="shared" si="13"/>
        <v>1.1631944444442801</v>
      </c>
    </row>
    <row r="352" spans="1:7">
      <c r="A352" s="1040"/>
      <c r="B352" s="1040">
        <f t="shared" si="12"/>
        <v>1.1666666666665</v>
      </c>
      <c r="F352" s="1040"/>
      <c r="G352" s="1040">
        <f t="shared" si="13"/>
        <v>1.1666666666665</v>
      </c>
    </row>
    <row r="353" spans="1:7">
      <c r="A353" s="1040"/>
      <c r="B353" s="1040">
        <f t="shared" si="12"/>
        <v>1.1701388888887201</v>
      </c>
      <c r="F353" s="1040"/>
      <c r="G353" s="1040">
        <f t="shared" si="13"/>
        <v>1.1701388888887201</v>
      </c>
    </row>
    <row r="354" spans="1:7">
      <c r="A354" s="1040"/>
      <c r="B354" s="1040">
        <f t="shared" si="12"/>
        <v>1.17361111111094</v>
      </c>
      <c r="F354" s="1040"/>
      <c r="G354" s="1040">
        <f t="shared" si="13"/>
        <v>1.17361111111094</v>
      </c>
    </row>
    <row r="355" spans="1:7">
      <c r="A355" s="1040"/>
      <c r="B355" s="1040">
        <f t="shared" si="12"/>
        <v>1.1770833333331601</v>
      </c>
      <c r="F355" s="1040"/>
      <c r="G355" s="1040">
        <f t="shared" si="13"/>
        <v>1.1770833333331601</v>
      </c>
    </row>
    <row r="356" spans="1:7">
      <c r="A356" s="1040"/>
      <c r="B356" s="1040">
        <f t="shared" si="12"/>
        <v>1.1805555555553799</v>
      </c>
      <c r="F356" s="1040"/>
      <c r="G356" s="1040">
        <f t="shared" si="13"/>
        <v>1.1805555555553799</v>
      </c>
    </row>
    <row r="357" spans="1:7">
      <c r="A357" s="1040"/>
      <c r="B357" s="1040">
        <f t="shared" si="12"/>
        <v>1.1840277777776</v>
      </c>
      <c r="F357" s="1040"/>
      <c r="G357" s="1040">
        <f t="shared" si="13"/>
        <v>1.1840277777776</v>
      </c>
    </row>
    <row r="358" spans="1:7">
      <c r="A358" s="1040"/>
      <c r="B358" s="1040">
        <f t="shared" si="12"/>
        <v>1.1874999999998199</v>
      </c>
      <c r="F358" s="1040"/>
      <c r="G358" s="1040">
        <f t="shared" si="13"/>
        <v>1.1874999999998199</v>
      </c>
    </row>
    <row r="359" spans="1:7">
      <c r="A359" s="1040"/>
      <c r="B359" s="1040">
        <f t="shared" si="12"/>
        <v>1.19097222222204</v>
      </c>
      <c r="F359" s="1040"/>
      <c r="G359" s="1040">
        <f t="shared" si="13"/>
        <v>1.19097222222204</v>
      </c>
    </row>
    <row r="360" spans="1:7">
      <c r="A360" s="1040"/>
      <c r="B360" s="1040">
        <f t="shared" si="12"/>
        <v>1.1944444444442599</v>
      </c>
      <c r="F360" s="1040"/>
      <c r="G360" s="1040">
        <f t="shared" si="13"/>
        <v>1.1944444444442599</v>
      </c>
    </row>
    <row r="361" spans="1:7">
      <c r="A361" s="1040"/>
      <c r="B361" s="1040">
        <f t="shared" si="12"/>
        <v>1.19791666666648</v>
      </c>
      <c r="F361" s="1040"/>
      <c r="G361" s="1040">
        <f t="shared" si="13"/>
        <v>1.19791666666648</v>
      </c>
    </row>
    <row r="362" spans="1:7">
      <c r="A362" s="1040"/>
      <c r="B362" s="1040">
        <f t="shared" si="12"/>
        <v>1.2013888888887001</v>
      </c>
      <c r="F362" s="1040"/>
      <c r="G362" s="1040">
        <f t="shared" si="13"/>
        <v>1.2013888888887001</v>
      </c>
    </row>
    <row r="363" spans="1:7">
      <c r="A363" s="1040"/>
      <c r="B363" s="1040">
        <f t="shared" si="12"/>
        <v>1.20486111111092</v>
      </c>
      <c r="F363" s="1040"/>
      <c r="G363" s="1040">
        <f t="shared" si="13"/>
        <v>1.20486111111092</v>
      </c>
    </row>
    <row r="364" spans="1:7">
      <c r="A364" s="1040"/>
      <c r="B364" s="1040">
        <f t="shared" si="12"/>
        <v>1.2083333333331401</v>
      </c>
      <c r="F364" s="1040"/>
      <c r="G364" s="1040">
        <f t="shared" si="13"/>
        <v>1.2083333333331401</v>
      </c>
    </row>
    <row r="365" spans="1:7">
      <c r="A365" s="1040"/>
      <c r="B365" s="1040">
        <f t="shared" si="12"/>
        <v>1.21180555555536</v>
      </c>
      <c r="F365" s="1040"/>
      <c r="G365" s="1040">
        <f t="shared" si="13"/>
        <v>1.21180555555536</v>
      </c>
    </row>
    <row r="366" spans="1:7">
      <c r="A366" s="1040"/>
      <c r="B366" s="1040">
        <f t="shared" si="12"/>
        <v>1.2152777777775801</v>
      </c>
      <c r="F366" s="1040"/>
      <c r="G366" s="1040">
        <f t="shared" si="13"/>
        <v>1.2152777777775801</v>
      </c>
    </row>
    <row r="367" spans="1:7">
      <c r="A367" s="1040"/>
      <c r="B367" s="1040">
        <f t="shared" si="12"/>
        <v>1.2187499999997999</v>
      </c>
      <c r="F367" s="1040"/>
      <c r="G367" s="1040">
        <f t="shared" si="13"/>
        <v>1.2187499999997999</v>
      </c>
    </row>
    <row r="368" spans="1:7">
      <c r="A368" s="1040"/>
      <c r="B368" s="1040">
        <f t="shared" si="12"/>
        <v>1.22222222222202</v>
      </c>
      <c r="F368" s="1040"/>
      <c r="G368" s="1040">
        <f t="shared" si="13"/>
        <v>1.22222222222202</v>
      </c>
    </row>
    <row r="369" spans="1:7">
      <c r="A369" s="1040"/>
      <c r="B369" s="1040">
        <f t="shared" si="12"/>
        <v>1.2256944444442399</v>
      </c>
      <c r="F369" s="1040"/>
      <c r="G369" s="1040">
        <f t="shared" si="13"/>
        <v>1.2256944444442399</v>
      </c>
    </row>
    <row r="370" spans="1:7">
      <c r="A370" s="1040"/>
      <c r="B370" s="1040">
        <f t="shared" si="12"/>
        <v>1.22916666666646</v>
      </c>
      <c r="F370" s="1040"/>
      <c r="G370" s="1040">
        <f t="shared" si="13"/>
        <v>1.22916666666646</v>
      </c>
    </row>
    <row r="371" spans="1:7">
      <c r="A371" s="1040"/>
      <c r="B371" s="1040">
        <f t="shared" si="12"/>
        <v>1.2326388888886799</v>
      </c>
      <c r="F371" s="1040"/>
      <c r="G371" s="1040">
        <f t="shared" si="13"/>
        <v>1.2326388888886799</v>
      </c>
    </row>
    <row r="372" spans="1:7">
      <c r="A372" s="1040"/>
      <c r="B372" s="1040">
        <f t="shared" si="12"/>
        <v>1.2361111111109</v>
      </c>
      <c r="F372" s="1040"/>
      <c r="G372" s="1040">
        <f t="shared" si="13"/>
        <v>1.2361111111109</v>
      </c>
    </row>
    <row r="373" spans="1:7">
      <c r="A373" s="1040"/>
      <c r="B373" s="1040">
        <f t="shared" si="12"/>
        <v>1.2395833333331201</v>
      </c>
      <c r="F373" s="1040"/>
      <c r="G373" s="1040">
        <f t="shared" si="13"/>
        <v>1.2395833333331201</v>
      </c>
    </row>
    <row r="374" spans="1:7">
      <c r="A374" s="1040"/>
      <c r="B374" s="1040">
        <f t="shared" si="12"/>
        <v>1.24305555555534</v>
      </c>
      <c r="F374" s="1040"/>
      <c r="G374" s="1040">
        <f t="shared" si="13"/>
        <v>1.24305555555534</v>
      </c>
    </row>
    <row r="375" spans="1:7">
      <c r="A375" s="1040"/>
      <c r="B375" s="1040">
        <f t="shared" si="12"/>
        <v>1.2465277777775601</v>
      </c>
      <c r="F375" s="1040"/>
      <c r="G375" s="1040">
        <f t="shared" si="13"/>
        <v>1.2465277777775601</v>
      </c>
    </row>
    <row r="376" spans="1:7">
      <c r="A376" s="1040"/>
      <c r="B376" s="1040">
        <f t="shared" si="12"/>
        <v>1.24999999999978</v>
      </c>
      <c r="F376" s="1040"/>
      <c r="G376" s="1040">
        <f t="shared" si="13"/>
        <v>1.24999999999978</v>
      </c>
    </row>
    <row r="377" spans="1:7">
      <c r="A377" s="1040"/>
      <c r="B377" s="1040">
        <f t="shared" si="12"/>
        <v>1.2534722222220001</v>
      </c>
      <c r="F377" s="1040"/>
      <c r="G377" s="1040">
        <f t="shared" si="13"/>
        <v>1.2534722222220001</v>
      </c>
    </row>
    <row r="378" spans="1:7">
      <c r="A378" s="1040"/>
      <c r="B378" s="1040">
        <f t="shared" si="12"/>
        <v>1.2569444444442199</v>
      </c>
      <c r="F378" s="1040"/>
      <c r="G378" s="1040">
        <f t="shared" si="13"/>
        <v>1.2569444444442199</v>
      </c>
    </row>
    <row r="379" spans="1:7">
      <c r="A379" s="1040"/>
      <c r="B379" s="1040">
        <f t="shared" si="12"/>
        <v>1.26041666666644</v>
      </c>
      <c r="F379" s="1040"/>
      <c r="G379" s="1040">
        <f t="shared" si="13"/>
        <v>1.26041666666644</v>
      </c>
    </row>
    <row r="380" spans="1:7">
      <c r="A380" s="1040"/>
      <c r="B380" s="1040">
        <f t="shared" si="12"/>
        <v>1.2638888888886599</v>
      </c>
      <c r="F380" s="1040"/>
      <c r="G380" s="1040">
        <f t="shared" si="13"/>
        <v>1.2638888888886599</v>
      </c>
    </row>
    <row r="381" spans="1:7">
      <c r="A381" s="1040"/>
      <c r="B381" s="1040">
        <f t="shared" si="12"/>
        <v>1.26736111111088</v>
      </c>
      <c r="F381" s="1040"/>
      <c r="G381" s="1040">
        <f t="shared" si="13"/>
        <v>1.26736111111088</v>
      </c>
    </row>
    <row r="382" spans="1:7">
      <c r="A382" s="1040"/>
      <c r="B382" s="1040">
        <f t="shared" si="12"/>
        <v>1.2708333333330999</v>
      </c>
      <c r="F382" s="1040"/>
      <c r="G382" s="1040">
        <f t="shared" si="13"/>
        <v>1.2708333333330999</v>
      </c>
    </row>
    <row r="383" spans="1:7">
      <c r="A383" s="1040"/>
      <c r="B383" s="1040">
        <f t="shared" si="12"/>
        <v>1.27430555555532</v>
      </c>
      <c r="F383" s="1040"/>
      <c r="G383" s="1040">
        <f t="shared" si="13"/>
        <v>1.27430555555532</v>
      </c>
    </row>
    <row r="384" spans="1:7">
      <c r="A384" s="1040"/>
      <c r="B384" s="1040">
        <f t="shared" si="12"/>
        <v>1.2777777777775401</v>
      </c>
      <c r="F384" s="1040"/>
      <c r="G384" s="1040">
        <f t="shared" si="13"/>
        <v>1.2777777777775401</v>
      </c>
    </row>
    <row r="385" spans="1:7">
      <c r="A385" s="1040"/>
      <c r="B385" s="1040">
        <f t="shared" si="12"/>
        <v>1.28124999999976</v>
      </c>
      <c r="F385" s="1040"/>
      <c r="G385" s="1040">
        <f t="shared" si="13"/>
        <v>1.28124999999976</v>
      </c>
    </row>
    <row r="386" spans="1:7">
      <c r="A386" s="1040"/>
      <c r="B386" s="1040">
        <f t="shared" si="12"/>
        <v>1.2847222222219801</v>
      </c>
      <c r="F386" s="1040"/>
      <c r="G386" s="1040">
        <f t="shared" si="13"/>
        <v>1.2847222222219801</v>
      </c>
    </row>
    <row r="387" spans="1:7">
      <c r="A387" s="1040"/>
      <c r="B387" s="1040">
        <f t="shared" si="12"/>
        <v>1.2881944444441999</v>
      </c>
      <c r="F387" s="1040"/>
      <c r="G387" s="1040">
        <f t="shared" si="13"/>
        <v>1.2881944444441999</v>
      </c>
    </row>
    <row r="388" spans="1:7">
      <c r="A388" s="1040"/>
      <c r="B388" s="1040">
        <f t="shared" si="12"/>
        <v>1.29166666666642</v>
      </c>
      <c r="F388" s="1040"/>
      <c r="G388" s="1040">
        <f t="shared" si="13"/>
        <v>1.29166666666642</v>
      </c>
    </row>
    <row r="389" spans="1:7">
      <c r="A389" s="1040"/>
      <c r="B389" s="1040">
        <f t="shared" si="12"/>
        <v>1.2951388888886399</v>
      </c>
      <c r="F389" s="1040"/>
      <c r="G389" s="1040">
        <f t="shared" si="13"/>
        <v>1.2951388888886399</v>
      </c>
    </row>
    <row r="390" spans="1:7">
      <c r="A390" s="1040"/>
      <c r="B390" s="1040">
        <f t="shared" si="12"/>
        <v>1.29861111111086</v>
      </c>
      <c r="F390" s="1040"/>
      <c r="G390" s="1040">
        <f t="shared" si="13"/>
        <v>1.29861111111086</v>
      </c>
    </row>
    <row r="391" spans="1:7">
      <c r="A391" s="1040"/>
      <c r="B391" s="1040">
        <f t="shared" si="12"/>
        <v>1.3020833333330799</v>
      </c>
      <c r="F391" s="1040"/>
      <c r="G391" s="1040">
        <f t="shared" si="13"/>
        <v>1.3020833333330799</v>
      </c>
    </row>
    <row r="392" spans="1:7">
      <c r="A392" s="1040"/>
      <c r="B392" s="1040">
        <f t="shared" si="12"/>
        <v>1.3055555555553</v>
      </c>
      <c r="F392" s="1040"/>
      <c r="G392" s="1040">
        <f t="shared" si="13"/>
        <v>1.3055555555553</v>
      </c>
    </row>
    <row r="393" spans="1:7">
      <c r="A393" s="1040"/>
      <c r="B393" s="1040">
        <f t="shared" si="12"/>
        <v>1.3090277777775201</v>
      </c>
      <c r="F393" s="1040"/>
      <c r="G393" s="1040">
        <f t="shared" si="13"/>
        <v>1.3090277777775201</v>
      </c>
    </row>
    <row r="394" spans="1:7">
      <c r="A394" s="1040"/>
      <c r="B394" s="1040">
        <f t="shared" si="12"/>
        <v>1.31249999999974</v>
      </c>
      <c r="F394" s="1040"/>
      <c r="G394" s="1040">
        <f t="shared" si="13"/>
        <v>1.31249999999974</v>
      </c>
    </row>
    <row r="395" spans="1:7">
      <c r="A395" s="1040"/>
      <c r="B395" s="1040">
        <f t="shared" si="12"/>
        <v>1.3159722222219601</v>
      </c>
      <c r="F395" s="1040"/>
      <c r="G395" s="1040">
        <f t="shared" si="13"/>
        <v>1.3159722222219601</v>
      </c>
    </row>
    <row r="396" spans="1:7">
      <c r="A396" s="1040"/>
      <c r="B396" s="1040">
        <f t="shared" si="12"/>
        <v>1.31944444444418</v>
      </c>
      <c r="F396" s="1040"/>
      <c r="G396" s="1040">
        <f t="shared" si="13"/>
        <v>1.31944444444418</v>
      </c>
    </row>
    <row r="397" spans="1:7">
      <c r="A397" s="1040"/>
      <c r="B397" s="1040">
        <f t="shared" si="12"/>
        <v>1.3229166666664001</v>
      </c>
      <c r="F397" s="1040"/>
      <c r="G397" s="1040">
        <f t="shared" si="13"/>
        <v>1.3229166666664001</v>
      </c>
    </row>
    <row r="398" spans="1:7">
      <c r="A398" s="1040"/>
      <c r="B398" s="1040">
        <f t="shared" si="12"/>
        <v>1.3263888888886199</v>
      </c>
      <c r="F398" s="1040"/>
      <c r="G398" s="1040">
        <f t="shared" si="13"/>
        <v>1.3263888888886199</v>
      </c>
    </row>
    <row r="399" spans="1:7">
      <c r="A399" s="1040"/>
      <c r="B399" s="1040">
        <f t="shared" si="12"/>
        <v>1.32986111111084</v>
      </c>
      <c r="F399" s="1040"/>
      <c r="G399" s="1040">
        <f t="shared" si="13"/>
        <v>1.32986111111084</v>
      </c>
    </row>
    <row r="400" spans="1:7">
      <c r="A400" s="1040"/>
      <c r="B400" s="1040">
        <f t="shared" si="12"/>
        <v>1.3333333333330599</v>
      </c>
      <c r="F400" s="1040"/>
      <c r="G400" s="1040">
        <f t="shared" si="13"/>
        <v>1.3333333333330599</v>
      </c>
    </row>
    <row r="401" spans="1:7">
      <c r="A401" s="1040"/>
      <c r="B401" s="1040">
        <f t="shared" ref="B401:B464" si="14">B400+$C$17</f>
        <v>1.33680555555528</v>
      </c>
      <c r="F401" s="1040"/>
      <c r="G401" s="1040">
        <f t="shared" ref="G401:G464" si="15">G400+$C$17</f>
        <v>1.33680555555528</v>
      </c>
    </row>
    <row r="402" spans="1:7">
      <c r="A402" s="1040"/>
      <c r="B402" s="1040">
        <f t="shared" si="14"/>
        <v>1.3402777777774999</v>
      </c>
      <c r="F402" s="1040"/>
      <c r="G402" s="1040">
        <f t="shared" si="15"/>
        <v>1.3402777777774999</v>
      </c>
    </row>
    <row r="403" spans="1:7">
      <c r="A403" s="1040"/>
      <c r="B403" s="1040">
        <f t="shared" si="14"/>
        <v>1.34374999999972</v>
      </c>
      <c r="F403" s="1040"/>
      <c r="G403" s="1040">
        <f t="shared" si="15"/>
        <v>1.34374999999972</v>
      </c>
    </row>
    <row r="404" spans="1:7">
      <c r="A404" s="1040"/>
      <c r="B404" s="1040">
        <f t="shared" si="14"/>
        <v>1.3472222222219401</v>
      </c>
      <c r="F404" s="1040"/>
      <c r="G404" s="1040">
        <f t="shared" si="15"/>
        <v>1.3472222222219401</v>
      </c>
    </row>
    <row r="405" spans="1:7">
      <c r="A405" s="1040"/>
      <c r="B405" s="1040">
        <f t="shared" si="14"/>
        <v>1.35069444444416</v>
      </c>
      <c r="F405" s="1040"/>
      <c r="G405" s="1040">
        <f t="shared" si="15"/>
        <v>1.35069444444416</v>
      </c>
    </row>
    <row r="406" spans="1:7">
      <c r="A406" s="1040"/>
      <c r="B406" s="1040">
        <f t="shared" si="14"/>
        <v>1.3541666666663801</v>
      </c>
      <c r="F406" s="1040"/>
      <c r="G406" s="1040">
        <f t="shared" si="15"/>
        <v>1.3541666666663801</v>
      </c>
    </row>
    <row r="407" spans="1:7">
      <c r="A407" s="1040"/>
      <c r="B407" s="1040">
        <f t="shared" si="14"/>
        <v>1.3576388888886</v>
      </c>
      <c r="F407" s="1040"/>
      <c r="G407" s="1040">
        <f t="shared" si="15"/>
        <v>1.3576388888886</v>
      </c>
    </row>
    <row r="408" spans="1:7">
      <c r="A408" s="1040"/>
      <c r="B408" s="1040">
        <f t="shared" si="14"/>
        <v>1.3611111111108201</v>
      </c>
      <c r="F408" s="1040"/>
      <c r="G408" s="1040">
        <f t="shared" si="15"/>
        <v>1.3611111111108201</v>
      </c>
    </row>
    <row r="409" spans="1:7">
      <c r="A409" s="1040"/>
      <c r="B409" s="1040">
        <f t="shared" si="14"/>
        <v>1.3645833333330399</v>
      </c>
      <c r="F409" s="1040"/>
      <c r="G409" s="1040">
        <f t="shared" si="15"/>
        <v>1.3645833333330399</v>
      </c>
    </row>
    <row r="410" spans="1:7">
      <c r="A410" s="1040"/>
      <c r="B410" s="1040">
        <f t="shared" si="14"/>
        <v>1.36805555555526</v>
      </c>
      <c r="F410" s="1040"/>
      <c r="G410" s="1040">
        <f t="shared" si="15"/>
        <v>1.36805555555526</v>
      </c>
    </row>
    <row r="411" spans="1:7">
      <c r="A411" s="1040"/>
      <c r="B411" s="1040">
        <f t="shared" si="14"/>
        <v>1.3715277777774799</v>
      </c>
      <c r="F411" s="1040"/>
      <c r="G411" s="1040">
        <f t="shared" si="15"/>
        <v>1.3715277777774799</v>
      </c>
    </row>
    <row r="412" spans="1:7">
      <c r="A412" s="1040"/>
      <c r="B412" s="1040">
        <f t="shared" si="14"/>
        <v>1.3749999999997</v>
      </c>
      <c r="F412" s="1040"/>
      <c r="G412" s="1040">
        <f t="shared" si="15"/>
        <v>1.3749999999997</v>
      </c>
    </row>
    <row r="413" spans="1:7">
      <c r="A413" s="1040"/>
      <c r="B413" s="1040">
        <f t="shared" si="14"/>
        <v>1.3784722222219199</v>
      </c>
      <c r="F413" s="1040"/>
      <c r="G413" s="1040">
        <f t="shared" si="15"/>
        <v>1.3784722222219199</v>
      </c>
    </row>
    <row r="414" spans="1:7">
      <c r="A414" s="1040"/>
      <c r="B414" s="1040">
        <f t="shared" si="14"/>
        <v>1.38194444444414</v>
      </c>
      <c r="F414" s="1040"/>
      <c r="G414" s="1040">
        <f t="shared" si="15"/>
        <v>1.38194444444414</v>
      </c>
    </row>
    <row r="415" spans="1:7">
      <c r="A415" s="1040"/>
      <c r="B415" s="1040">
        <f t="shared" si="14"/>
        <v>1.3854166666663601</v>
      </c>
      <c r="F415" s="1040"/>
      <c r="G415" s="1040">
        <f t="shared" si="15"/>
        <v>1.3854166666663601</v>
      </c>
    </row>
    <row r="416" spans="1:7">
      <c r="A416" s="1040"/>
      <c r="B416" s="1040">
        <f t="shared" si="14"/>
        <v>1.38888888888858</v>
      </c>
      <c r="F416" s="1040"/>
      <c r="G416" s="1040">
        <f t="shared" si="15"/>
        <v>1.38888888888858</v>
      </c>
    </row>
    <row r="417" spans="1:7">
      <c r="A417" s="1040"/>
      <c r="B417" s="1040">
        <f t="shared" si="14"/>
        <v>1.3923611111108001</v>
      </c>
      <c r="F417" s="1040"/>
      <c r="G417" s="1040">
        <f t="shared" si="15"/>
        <v>1.3923611111108001</v>
      </c>
    </row>
    <row r="418" spans="1:7">
      <c r="A418" s="1040"/>
      <c r="B418" s="1040">
        <f t="shared" si="14"/>
        <v>1.39583333333302</v>
      </c>
      <c r="F418" s="1040"/>
      <c r="G418" s="1040">
        <f t="shared" si="15"/>
        <v>1.39583333333302</v>
      </c>
    </row>
    <row r="419" spans="1:7">
      <c r="A419" s="1040"/>
      <c r="B419" s="1040">
        <f t="shared" si="14"/>
        <v>1.3993055555552401</v>
      </c>
      <c r="F419" s="1040"/>
      <c r="G419" s="1040">
        <f t="shared" si="15"/>
        <v>1.3993055555552401</v>
      </c>
    </row>
    <row r="420" spans="1:7">
      <c r="A420" s="1040"/>
      <c r="B420" s="1040">
        <f t="shared" si="14"/>
        <v>1.4027777777774599</v>
      </c>
      <c r="F420" s="1040"/>
      <c r="G420" s="1040">
        <f t="shared" si="15"/>
        <v>1.4027777777774599</v>
      </c>
    </row>
    <row r="421" spans="1:7">
      <c r="A421" s="1040"/>
      <c r="B421" s="1040">
        <f t="shared" si="14"/>
        <v>1.40624999999968</v>
      </c>
      <c r="F421" s="1040"/>
      <c r="G421" s="1040">
        <f t="shared" si="15"/>
        <v>1.40624999999968</v>
      </c>
    </row>
    <row r="422" spans="1:7">
      <c r="A422" s="1040"/>
      <c r="B422" s="1040">
        <f t="shared" si="14"/>
        <v>1.4097222222218999</v>
      </c>
      <c r="F422" s="1040"/>
      <c r="G422" s="1040">
        <f t="shared" si="15"/>
        <v>1.4097222222218999</v>
      </c>
    </row>
    <row r="423" spans="1:7">
      <c r="A423" s="1040"/>
      <c r="B423" s="1040">
        <f t="shared" si="14"/>
        <v>1.41319444444412</v>
      </c>
      <c r="F423" s="1040"/>
      <c r="G423" s="1040">
        <f t="shared" si="15"/>
        <v>1.41319444444412</v>
      </c>
    </row>
    <row r="424" spans="1:7">
      <c r="A424" s="1040"/>
      <c r="B424" s="1040">
        <f t="shared" si="14"/>
        <v>1.4166666666663399</v>
      </c>
      <c r="F424" s="1040"/>
      <c r="G424" s="1040">
        <f t="shared" si="15"/>
        <v>1.4166666666663399</v>
      </c>
    </row>
    <row r="425" spans="1:7">
      <c r="A425" s="1040"/>
      <c r="B425" s="1040">
        <f t="shared" si="14"/>
        <v>1.42013888888856</v>
      </c>
      <c r="F425" s="1040"/>
      <c r="G425" s="1040">
        <f t="shared" si="15"/>
        <v>1.42013888888856</v>
      </c>
    </row>
    <row r="426" spans="1:7">
      <c r="A426" s="1040"/>
      <c r="B426" s="1040">
        <f t="shared" si="14"/>
        <v>1.4236111111107801</v>
      </c>
      <c r="F426" s="1040"/>
      <c r="G426" s="1040">
        <f t="shared" si="15"/>
        <v>1.4236111111107801</v>
      </c>
    </row>
    <row r="427" spans="1:7">
      <c r="A427" s="1040"/>
      <c r="B427" s="1040">
        <f t="shared" si="14"/>
        <v>1.427083333333</v>
      </c>
      <c r="F427" s="1040"/>
      <c r="G427" s="1040">
        <f t="shared" si="15"/>
        <v>1.427083333333</v>
      </c>
    </row>
    <row r="428" spans="1:7">
      <c r="A428" s="1040"/>
      <c r="B428" s="1040">
        <f t="shared" si="14"/>
        <v>1.4305555555552201</v>
      </c>
      <c r="F428" s="1040"/>
      <c r="G428" s="1040">
        <f t="shared" si="15"/>
        <v>1.4305555555552201</v>
      </c>
    </row>
    <row r="429" spans="1:7">
      <c r="A429" s="1040"/>
      <c r="B429" s="1040">
        <f t="shared" si="14"/>
        <v>1.4340277777774399</v>
      </c>
      <c r="F429" s="1040"/>
      <c r="G429" s="1040">
        <f t="shared" si="15"/>
        <v>1.4340277777774399</v>
      </c>
    </row>
    <row r="430" spans="1:7">
      <c r="A430" s="1040"/>
      <c r="B430" s="1040">
        <f t="shared" si="14"/>
        <v>1.43749999999966</v>
      </c>
      <c r="F430" s="1040"/>
      <c r="G430" s="1040">
        <f t="shared" si="15"/>
        <v>1.43749999999966</v>
      </c>
    </row>
    <row r="431" spans="1:7">
      <c r="A431" s="1040"/>
      <c r="B431" s="1040">
        <f t="shared" si="14"/>
        <v>1.4409722222218799</v>
      </c>
      <c r="F431" s="1040"/>
      <c r="G431" s="1040">
        <f t="shared" si="15"/>
        <v>1.4409722222218799</v>
      </c>
    </row>
    <row r="432" spans="1:7">
      <c r="A432" s="1040"/>
      <c r="B432" s="1040">
        <f t="shared" si="14"/>
        <v>1.4444444444441</v>
      </c>
      <c r="F432" s="1040"/>
      <c r="G432" s="1040">
        <f t="shared" si="15"/>
        <v>1.4444444444441</v>
      </c>
    </row>
    <row r="433" spans="1:7">
      <c r="A433" s="1040"/>
      <c r="B433" s="1040">
        <f t="shared" si="14"/>
        <v>1.4479166666663199</v>
      </c>
      <c r="F433" s="1040"/>
      <c r="G433" s="1040">
        <f t="shared" si="15"/>
        <v>1.4479166666663199</v>
      </c>
    </row>
    <row r="434" spans="1:7">
      <c r="A434" s="1040"/>
      <c r="B434" s="1040">
        <f t="shared" si="14"/>
        <v>1.45138888888854</v>
      </c>
      <c r="F434" s="1040"/>
      <c r="G434" s="1040">
        <f t="shared" si="15"/>
        <v>1.45138888888854</v>
      </c>
    </row>
    <row r="435" spans="1:7">
      <c r="A435" s="1040"/>
      <c r="B435" s="1040">
        <f t="shared" si="14"/>
        <v>1.4548611111107601</v>
      </c>
      <c r="F435" s="1040"/>
      <c r="G435" s="1040">
        <f t="shared" si="15"/>
        <v>1.4548611111107601</v>
      </c>
    </row>
    <row r="436" spans="1:7">
      <c r="A436" s="1040"/>
      <c r="B436" s="1040">
        <f t="shared" si="14"/>
        <v>1.45833333333298</v>
      </c>
      <c r="F436" s="1040"/>
      <c r="G436" s="1040">
        <f t="shared" si="15"/>
        <v>1.45833333333298</v>
      </c>
    </row>
    <row r="437" spans="1:7">
      <c r="A437" s="1040"/>
      <c r="B437" s="1040">
        <f t="shared" si="14"/>
        <v>1.4618055555552001</v>
      </c>
      <c r="F437" s="1040"/>
      <c r="G437" s="1040">
        <f t="shared" si="15"/>
        <v>1.4618055555552001</v>
      </c>
    </row>
    <row r="438" spans="1:7">
      <c r="A438" s="1040"/>
      <c r="B438" s="1040">
        <f t="shared" si="14"/>
        <v>1.46527777777742</v>
      </c>
      <c r="F438" s="1040"/>
      <c r="G438" s="1040">
        <f t="shared" si="15"/>
        <v>1.46527777777742</v>
      </c>
    </row>
    <row r="439" spans="1:7">
      <c r="A439" s="1040"/>
      <c r="B439" s="1040">
        <f t="shared" si="14"/>
        <v>1.4687499999996401</v>
      </c>
      <c r="F439" s="1040"/>
      <c r="G439" s="1040">
        <f t="shared" si="15"/>
        <v>1.4687499999996401</v>
      </c>
    </row>
    <row r="440" spans="1:7">
      <c r="A440" s="1040"/>
      <c r="B440" s="1040">
        <f t="shared" si="14"/>
        <v>1.4722222222218599</v>
      </c>
      <c r="F440" s="1040"/>
      <c r="G440" s="1040">
        <f t="shared" si="15"/>
        <v>1.4722222222218599</v>
      </c>
    </row>
    <row r="441" spans="1:7">
      <c r="A441" s="1040"/>
      <c r="B441" s="1040">
        <f t="shared" si="14"/>
        <v>1.47569444444408</v>
      </c>
      <c r="F441" s="1040"/>
      <c r="G441" s="1040">
        <f t="shared" si="15"/>
        <v>1.47569444444408</v>
      </c>
    </row>
    <row r="442" spans="1:7">
      <c r="A442" s="1040"/>
      <c r="B442" s="1040">
        <f t="shared" si="14"/>
        <v>1.4791666666662999</v>
      </c>
      <c r="F442" s="1040"/>
      <c r="G442" s="1040">
        <f t="shared" si="15"/>
        <v>1.4791666666662999</v>
      </c>
    </row>
    <row r="443" spans="1:7">
      <c r="A443" s="1040"/>
      <c r="B443" s="1040">
        <f t="shared" si="14"/>
        <v>1.48263888888852</v>
      </c>
      <c r="F443" s="1040"/>
      <c r="G443" s="1040">
        <f t="shared" si="15"/>
        <v>1.48263888888852</v>
      </c>
    </row>
    <row r="444" spans="1:7">
      <c r="A444" s="1040"/>
      <c r="B444" s="1040">
        <f t="shared" si="14"/>
        <v>1.4861111111107399</v>
      </c>
      <c r="F444" s="1040"/>
      <c r="G444" s="1040">
        <f t="shared" si="15"/>
        <v>1.4861111111107399</v>
      </c>
    </row>
    <row r="445" spans="1:7">
      <c r="A445" s="1040"/>
      <c r="B445" s="1040">
        <f t="shared" si="14"/>
        <v>1.48958333333296</v>
      </c>
      <c r="F445" s="1040"/>
      <c r="G445" s="1040">
        <f t="shared" si="15"/>
        <v>1.48958333333296</v>
      </c>
    </row>
    <row r="446" spans="1:7">
      <c r="A446" s="1040"/>
      <c r="B446" s="1040">
        <f t="shared" si="14"/>
        <v>1.4930555555551801</v>
      </c>
      <c r="F446" s="1040"/>
      <c r="G446" s="1040">
        <f t="shared" si="15"/>
        <v>1.4930555555551801</v>
      </c>
    </row>
    <row r="447" spans="1:7">
      <c r="A447" s="1040"/>
      <c r="B447" s="1040">
        <f t="shared" si="14"/>
        <v>1.4965277777774</v>
      </c>
      <c r="F447" s="1040"/>
      <c r="G447" s="1040">
        <f t="shared" si="15"/>
        <v>1.4965277777774</v>
      </c>
    </row>
    <row r="448" spans="1:7">
      <c r="A448" s="1040"/>
      <c r="B448" s="1040">
        <f t="shared" si="14"/>
        <v>1.4999999999996201</v>
      </c>
      <c r="F448" s="1040"/>
      <c r="G448" s="1040">
        <f t="shared" si="15"/>
        <v>1.4999999999996201</v>
      </c>
    </row>
    <row r="449" spans="1:7">
      <c r="A449" s="1040"/>
      <c r="B449" s="1040">
        <f t="shared" si="14"/>
        <v>1.50347222222184</v>
      </c>
      <c r="F449" s="1040"/>
      <c r="G449" s="1040">
        <f t="shared" si="15"/>
        <v>1.50347222222184</v>
      </c>
    </row>
    <row r="450" spans="1:7">
      <c r="A450" s="1040"/>
      <c r="B450" s="1040">
        <f t="shared" si="14"/>
        <v>1.5069444444440601</v>
      </c>
      <c r="F450" s="1040"/>
      <c r="G450" s="1040">
        <f t="shared" si="15"/>
        <v>1.5069444444440601</v>
      </c>
    </row>
    <row r="451" spans="1:7">
      <c r="A451" s="1040"/>
      <c r="B451" s="1040">
        <f t="shared" si="14"/>
        <v>1.5104166666662799</v>
      </c>
      <c r="F451" s="1040"/>
      <c r="G451" s="1040">
        <f t="shared" si="15"/>
        <v>1.5104166666662799</v>
      </c>
    </row>
    <row r="452" spans="1:7">
      <c r="A452" s="1040"/>
      <c r="B452" s="1040">
        <f t="shared" si="14"/>
        <v>1.5138888888885</v>
      </c>
      <c r="F452" s="1040"/>
      <c r="G452" s="1040">
        <f t="shared" si="15"/>
        <v>1.5138888888885</v>
      </c>
    </row>
    <row r="453" spans="1:7">
      <c r="A453" s="1040"/>
      <c r="B453" s="1040">
        <f t="shared" si="14"/>
        <v>1.5173611111107199</v>
      </c>
      <c r="F453" s="1040"/>
      <c r="G453" s="1040">
        <f t="shared" si="15"/>
        <v>1.5173611111107199</v>
      </c>
    </row>
    <row r="454" spans="1:7">
      <c r="A454" s="1040"/>
      <c r="B454" s="1040">
        <f t="shared" si="14"/>
        <v>1.52083333333294</v>
      </c>
      <c r="F454" s="1040"/>
      <c r="G454" s="1040">
        <f t="shared" si="15"/>
        <v>1.52083333333294</v>
      </c>
    </row>
    <row r="455" spans="1:7">
      <c r="A455" s="1040"/>
      <c r="B455" s="1040">
        <f t="shared" si="14"/>
        <v>1.5243055555551599</v>
      </c>
      <c r="F455" s="1040"/>
      <c r="G455" s="1040">
        <f t="shared" si="15"/>
        <v>1.5243055555551599</v>
      </c>
    </row>
    <row r="456" spans="1:7">
      <c r="A456" s="1040"/>
      <c r="B456" s="1040">
        <f t="shared" si="14"/>
        <v>1.52777777777738</v>
      </c>
      <c r="F456" s="1040"/>
      <c r="G456" s="1040">
        <f t="shared" si="15"/>
        <v>1.52777777777738</v>
      </c>
    </row>
    <row r="457" spans="1:7">
      <c r="A457" s="1040"/>
      <c r="B457" s="1040">
        <f t="shared" si="14"/>
        <v>1.5312499999996001</v>
      </c>
      <c r="F457" s="1040"/>
      <c r="G457" s="1040">
        <f t="shared" si="15"/>
        <v>1.5312499999996001</v>
      </c>
    </row>
    <row r="458" spans="1:7">
      <c r="A458" s="1040"/>
      <c r="B458" s="1040">
        <f t="shared" si="14"/>
        <v>1.53472222222182</v>
      </c>
      <c r="F458" s="1040"/>
      <c r="G458" s="1040">
        <f t="shared" si="15"/>
        <v>1.53472222222182</v>
      </c>
    </row>
    <row r="459" spans="1:7">
      <c r="A459" s="1040"/>
      <c r="B459" s="1040">
        <f t="shared" si="14"/>
        <v>1.5381944444440401</v>
      </c>
      <c r="F459" s="1040"/>
      <c r="G459" s="1040">
        <f t="shared" si="15"/>
        <v>1.5381944444440401</v>
      </c>
    </row>
    <row r="460" spans="1:7">
      <c r="A460" s="1040"/>
      <c r="B460" s="1040">
        <f t="shared" si="14"/>
        <v>1.54166666666626</v>
      </c>
      <c r="F460" s="1040"/>
      <c r="G460" s="1040">
        <f t="shared" si="15"/>
        <v>1.54166666666626</v>
      </c>
    </row>
    <row r="461" spans="1:7">
      <c r="A461" s="1040"/>
      <c r="B461" s="1040">
        <f t="shared" si="14"/>
        <v>1.5451388888884801</v>
      </c>
      <c r="F461" s="1040"/>
      <c r="G461" s="1040">
        <f t="shared" si="15"/>
        <v>1.5451388888884801</v>
      </c>
    </row>
    <row r="462" spans="1:7">
      <c r="A462" s="1040"/>
      <c r="B462" s="1040">
        <f t="shared" si="14"/>
        <v>1.5486111111106999</v>
      </c>
      <c r="F462" s="1040"/>
      <c r="G462" s="1040">
        <f t="shared" si="15"/>
        <v>1.5486111111106999</v>
      </c>
    </row>
    <row r="463" spans="1:7">
      <c r="A463" s="1040"/>
      <c r="B463" s="1040">
        <f t="shared" si="14"/>
        <v>1.55208333333292</v>
      </c>
      <c r="F463" s="1040"/>
      <c r="G463" s="1040">
        <f t="shared" si="15"/>
        <v>1.55208333333292</v>
      </c>
    </row>
    <row r="464" spans="1:7">
      <c r="A464" s="1040"/>
      <c r="B464" s="1040">
        <f t="shared" si="14"/>
        <v>1.5555555555551399</v>
      </c>
      <c r="F464" s="1040"/>
      <c r="G464" s="1040">
        <f t="shared" si="15"/>
        <v>1.5555555555551399</v>
      </c>
    </row>
    <row r="465" spans="1:7">
      <c r="A465" s="1040"/>
      <c r="B465" s="1040">
        <f t="shared" ref="B465:B528" si="16">B464+$C$17</f>
        <v>1.55902777777736</v>
      </c>
      <c r="F465" s="1040"/>
      <c r="G465" s="1040">
        <f t="shared" ref="G465:G528" si="17">G464+$C$17</f>
        <v>1.55902777777736</v>
      </c>
    </row>
    <row r="466" spans="1:7">
      <c r="A466" s="1040"/>
      <c r="B466" s="1040">
        <f t="shared" si="16"/>
        <v>1.5624999999995799</v>
      </c>
      <c r="F466" s="1040"/>
      <c r="G466" s="1040">
        <f t="shared" si="17"/>
        <v>1.5624999999995799</v>
      </c>
    </row>
    <row r="467" spans="1:7">
      <c r="A467" s="1040"/>
      <c r="B467" s="1040">
        <f t="shared" si="16"/>
        <v>1.5659722222218</v>
      </c>
      <c r="F467" s="1040"/>
      <c r="G467" s="1040">
        <f t="shared" si="17"/>
        <v>1.5659722222218</v>
      </c>
    </row>
    <row r="468" spans="1:7">
      <c r="A468" s="1040"/>
      <c r="B468" s="1040">
        <f t="shared" si="16"/>
        <v>1.5694444444440201</v>
      </c>
      <c r="F468" s="1040"/>
      <c r="G468" s="1040">
        <f t="shared" si="17"/>
        <v>1.5694444444440201</v>
      </c>
    </row>
    <row r="469" spans="1:7">
      <c r="A469" s="1040"/>
      <c r="B469" s="1040">
        <f t="shared" si="16"/>
        <v>1.57291666666624</v>
      </c>
      <c r="F469" s="1040"/>
      <c r="G469" s="1040">
        <f t="shared" si="17"/>
        <v>1.57291666666624</v>
      </c>
    </row>
    <row r="470" spans="1:7">
      <c r="A470" s="1040"/>
      <c r="B470" s="1040">
        <f t="shared" si="16"/>
        <v>1.5763888888884601</v>
      </c>
      <c r="F470" s="1040"/>
      <c r="G470" s="1040">
        <f t="shared" si="17"/>
        <v>1.5763888888884601</v>
      </c>
    </row>
    <row r="471" spans="1:7">
      <c r="A471" s="1040"/>
      <c r="B471" s="1040">
        <f t="shared" si="16"/>
        <v>1.5798611111106799</v>
      </c>
      <c r="F471" s="1040"/>
      <c r="G471" s="1040">
        <f t="shared" si="17"/>
        <v>1.5798611111106799</v>
      </c>
    </row>
    <row r="472" spans="1:7">
      <c r="A472" s="1040"/>
      <c r="B472" s="1040">
        <f t="shared" si="16"/>
        <v>1.5833333333329001</v>
      </c>
      <c r="F472" s="1040"/>
      <c r="G472" s="1040">
        <f t="shared" si="17"/>
        <v>1.5833333333329001</v>
      </c>
    </row>
    <row r="473" spans="1:7">
      <c r="A473" s="1040"/>
      <c r="B473" s="1040">
        <f t="shared" si="16"/>
        <v>1.5868055555551199</v>
      </c>
      <c r="F473" s="1040"/>
      <c r="G473" s="1040">
        <f t="shared" si="17"/>
        <v>1.5868055555551199</v>
      </c>
    </row>
    <row r="474" spans="1:7">
      <c r="A474" s="1040"/>
      <c r="B474" s="1040">
        <f t="shared" si="16"/>
        <v>1.59027777777734</v>
      </c>
      <c r="F474" s="1040"/>
      <c r="G474" s="1040">
        <f t="shared" si="17"/>
        <v>1.59027777777734</v>
      </c>
    </row>
    <row r="475" spans="1:7">
      <c r="A475" s="1040"/>
      <c r="B475" s="1040">
        <f t="shared" si="16"/>
        <v>1.5937499999995599</v>
      </c>
      <c r="F475" s="1040"/>
      <c r="G475" s="1040">
        <f t="shared" si="17"/>
        <v>1.5937499999995599</v>
      </c>
    </row>
    <row r="476" spans="1:7">
      <c r="A476" s="1040"/>
      <c r="B476" s="1040">
        <f t="shared" si="16"/>
        <v>1.59722222222178</v>
      </c>
      <c r="F476" s="1040"/>
      <c r="G476" s="1040">
        <f t="shared" si="17"/>
        <v>1.59722222222178</v>
      </c>
    </row>
    <row r="477" spans="1:7">
      <c r="A477" s="1040"/>
      <c r="B477" s="1040">
        <f t="shared" si="16"/>
        <v>1.6006944444440001</v>
      </c>
      <c r="F477" s="1040"/>
      <c r="G477" s="1040">
        <f t="shared" si="17"/>
        <v>1.6006944444440001</v>
      </c>
    </row>
    <row r="478" spans="1:7">
      <c r="A478" s="1040"/>
      <c r="B478" s="1040">
        <f t="shared" si="16"/>
        <v>1.60416666666622</v>
      </c>
      <c r="F478" s="1040"/>
      <c r="G478" s="1040">
        <f t="shared" si="17"/>
        <v>1.60416666666622</v>
      </c>
    </row>
    <row r="479" spans="1:7">
      <c r="A479" s="1040"/>
      <c r="B479" s="1040">
        <f t="shared" si="16"/>
        <v>1.6076388888884401</v>
      </c>
      <c r="F479" s="1040"/>
      <c r="G479" s="1040">
        <f t="shared" si="17"/>
        <v>1.6076388888884401</v>
      </c>
    </row>
    <row r="480" spans="1:7">
      <c r="A480" s="1040"/>
      <c r="B480" s="1040">
        <f t="shared" si="16"/>
        <v>1.61111111111066</v>
      </c>
      <c r="F480" s="1040"/>
      <c r="G480" s="1040">
        <f t="shared" si="17"/>
        <v>1.61111111111066</v>
      </c>
    </row>
    <row r="481" spans="1:7">
      <c r="A481" s="1040"/>
      <c r="B481" s="1040">
        <f t="shared" si="16"/>
        <v>1.6145833333328801</v>
      </c>
      <c r="F481" s="1040"/>
      <c r="G481" s="1040">
        <f t="shared" si="17"/>
        <v>1.6145833333328801</v>
      </c>
    </row>
    <row r="482" spans="1:7">
      <c r="A482" s="1040"/>
      <c r="B482" s="1040">
        <f t="shared" si="16"/>
        <v>1.6180555555550999</v>
      </c>
      <c r="F482" s="1040"/>
      <c r="G482" s="1040">
        <f t="shared" si="17"/>
        <v>1.6180555555550999</v>
      </c>
    </row>
    <row r="483" spans="1:7">
      <c r="A483" s="1040"/>
      <c r="B483" s="1040">
        <f t="shared" si="16"/>
        <v>1.62152777777732</v>
      </c>
      <c r="F483" s="1040"/>
      <c r="G483" s="1040">
        <f t="shared" si="17"/>
        <v>1.62152777777732</v>
      </c>
    </row>
    <row r="484" spans="1:7">
      <c r="A484" s="1040"/>
      <c r="B484" s="1040">
        <f t="shared" si="16"/>
        <v>1.6249999999995399</v>
      </c>
      <c r="F484" s="1040"/>
      <c r="G484" s="1040">
        <f t="shared" si="17"/>
        <v>1.6249999999995399</v>
      </c>
    </row>
    <row r="485" spans="1:7">
      <c r="A485" s="1040"/>
      <c r="B485" s="1040">
        <f t="shared" si="16"/>
        <v>1.62847222222176</v>
      </c>
      <c r="F485" s="1040"/>
      <c r="G485" s="1040">
        <f t="shared" si="17"/>
        <v>1.62847222222176</v>
      </c>
    </row>
    <row r="486" spans="1:7">
      <c r="A486" s="1040"/>
      <c r="B486" s="1040">
        <f t="shared" si="16"/>
        <v>1.6319444444439799</v>
      </c>
      <c r="F486" s="1040"/>
      <c r="G486" s="1040">
        <f t="shared" si="17"/>
        <v>1.6319444444439799</v>
      </c>
    </row>
    <row r="487" spans="1:7">
      <c r="A487" s="1040"/>
      <c r="B487" s="1040">
        <f t="shared" si="16"/>
        <v>1.6354166666662</v>
      </c>
      <c r="F487" s="1040"/>
      <c r="G487" s="1040">
        <f t="shared" si="17"/>
        <v>1.6354166666662</v>
      </c>
    </row>
    <row r="488" spans="1:7">
      <c r="A488" s="1040"/>
      <c r="B488" s="1040">
        <f t="shared" si="16"/>
        <v>1.6388888888884201</v>
      </c>
      <c r="F488" s="1040"/>
      <c r="G488" s="1040">
        <f t="shared" si="17"/>
        <v>1.6388888888884201</v>
      </c>
    </row>
    <row r="489" spans="1:7">
      <c r="A489" s="1040"/>
      <c r="B489" s="1040">
        <f t="shared" si="16"/>
        <v>1.64236111111064</v>
      </c>
      <c r="F489" s="1040"/>
      <c r="G489" s="1040">
        <f t="shared" si="17"/>
        <v>1.64236111111064</v>
      </c>
    </row>
    <row r="490" spans="1:7">
      <c r="A490" s="1040"/>
      <c r="B490" s="1040">
        <f t="shared" si="16"/>
        <v>1.6458333333328601</v>
      </c>
      <c r="F490" s="1040"/>
      <c r="G490" s="1040">
        <f t="shared" si="17"/>
        <v>1.6458333333328601</v>
      </c>
    </row>
    <row r="491" spans="1:7">
      <c r="A491" s="1040"/>
      <c r="B491" s="1040">
        <f t="shared" si="16"/>
        <v>1.64930555555508</v>
      </c>
      <c r="F491" s="1040"/>
      <c r="G491" s="1040">
        <f t="shared" si="17"/>
        <v>1.64930555555508</v>
      </c>
    </row>
    <row r="492" spans="1:7">
      <c r="A492" s="1040"/>
      <c r="B492" s="1040">
        <f t="shared" si="16"/>
        <v>1.6527777777773001</v>
      </c>
      <c r="F492" s="1040"/>
      <c r="G492" s="1040">
        <f t="shared" si="17"/>
        <v>1.6527777777773001</v>
      </c>
    </row>
    <row r="493" spans="1:7">
      <c r="A493" s="1040"/>
      <c r="B493" s="1040">
        <f t="shared" si="16"/>
        <v>1.6562499999995199</v>
      </c>
      <c r="F493" s="1040"/>
      <c r="G493" s="1040">
        <f t="shared" si="17"/>
        <v>1.6562499999995199</v>
      </c>
    </row>
    <row r="494" spans="1:7">
      <c r="A494" s="1040"/>
      <c r="B494" s="1040">
        <f t="shared" si="16"/>
        <v>1.65972222222174</v>
      </c>
      <c r="F494" s="1040"/>
      <c r="G494" s="1040">
        <f t="shared" si="17"/>
        <v>1.65972222222174</v>
      </c>
    </row>
    <row r="495" spans="1:7">
      <c r="A495" s="1040"/>
      <c r="B495" s="1040">
        <f t="shared" si="16"/>
        <v>1.6631944444439599</v>
      </c>
      <c r="F495" s="1040"/>
      <c r="G495" s="1040">
        <f t="shared" si="17"/>
        <v>1.6631944444439599</v>
      </c>
    </row>
    <row r="496" spans="1:7">
      <c r="A496" s="1040"/>
      <c r="B496" s="1040">
        <f t="shared" si="16"/>
        <v>1.66666666666618</v>
      </c>
      <c r="F496" s="1040"/>
      <c r="G496" s="1040">
        <f t="shared" si="17"/>
        <v>1.66666666666618</v>
      </c>
    </row>
    <row r="497" spans="1:7">
      <c r="A497" s="1040"/>
      <c r="B497" s="1040">
        <f t="shared" si="16"/>
        <v>1.6701388888883999</v>
      </c>
      <c r="F497" s="1040"/>
      <c r="G497" s="1040">
        <f t="shared" si="17"/>
        <v>1.6701388888883999</v>
      </c>
    </row>
    <row r="498" spans="1:7">
      <c r="A498" s="1040"/>
      <c r="B498" s="1040">
        <f t="shared" si="16"/>
        <v>1.67361111111062</v>
      </c>
      <c r="F498" s="1040"/>
      <c r="G498" s="1040">
        <f t="shared" si="17"/>
        <v>1.67361111111062</v>
      </c>
    </row>
    <row r="499" spans="1:7">
      <c r="A499" s="1040"/>
      <c r="B499" s="1040">
        <f t="shared" si="16"/>
        <v>1.6770833333328401</v>
      </c>
      <c r="F499" s="1040"/>
      <c r="G499" s="1040">
        <f t="shared" si="17"/>
        <v>1.6770833333328401</v>
      </c>
    </row>
    <row r="500" spans="1:7">
      <c r="A500" s="1040"/>
      <c r="B500" s="1040">
        <f t="shared" si="16"/>
        <v>1.68055555555506</v>
      </c>
      <c r="F500" s="1040"/>
      <c r="G500" s="1040">
        <f t="shared" si="17"/>
        <v>1.68055555555506</v>
      </c>
    </row>
    <row r="501" spans="1:7">
      <c r="A501" s="1040"/>
      <c r="B501" s="1040">
        <f t="shared" si="16"/>
        <v>1.6840277777772801</v>
      </c>
      <c r="F501" s="1040"/>
      <c r="G501" s="1040">
        <f t="shared" si="17"/>
        <v>1.6840277777772801</v>
      </c>
    </row>
    <row r="502" spans="1:7">
      <c r="A502" s="1040"/>
      <c r="B502" s="1040">
        <f t="shared" si="16"/>
        <v>1.6874999999995</v>
      </c>
      <c r="F502" s="1040"/>
      <c r="G502" s="1040">
        <f t="shared" si="17"/>
        <v>1.6874999999995</v>
      </c>
    </row>
    <row r="503" spans="1:7">
      <c r="A503" s="1040"/>
      <c r="B503" s="1040">
        <f t="shared" si="16"/>
        <v>1.6909722222217201</v>
      </c>
      <c r="F503" s="1040"/>
      <c r="G503" s="1040">
        <f t="shared" si="17"/>
        <v>1.6909722222217201</v>
      </c>
    </row>
    <row r="504" spans="1:7">
      <c r="A504" s="1040"/>
      <c r="B504" s="1040">
        <f t="shared" si="16"/>
        <v>1.6944444444439399</v>
      </c>
      <c r="F504" s="1040"/>
      <c r="G504" s="1040">
        <f t="shared" si="17"/>
        <v>1.6944444444439399</v>
      </c>
    </row>
    <row r="505" spans="1:7">
      <c r="A505" s="1040"/>
      <c r="B505" s="1040">
        <f t="shared" si="16"/>
        <v>1.69791666666616</v>
      </c>
      <c r="F505" s="1040"/>
      <c r="G505" s="1040">
        <f t="shared" si="17"/>
        <v>1.69791666666616</v>
      </c>
    </row>
    <row r="506" spans="1:7">
      <c r="A506" s="1040"/>
      <c r="B506" s="1040">
        <f t="shared" si="16"/>
        <v>1.7013888888883799</v>
      </c>
      <c r="F506" s="1040"/>
      <c r="G506" s="1040">
        <f t="shared" si="17"/>
        <v>1.7013888888883799</v>
      </c>
    </row>
    <row r="507" spans="1:7">
      <c r="A507" s="1040"/>
      <c r="B507" s="1040">
        <f t="shared" si="16"/>
        <v>1.7048611111106</v>
      </c>
      <c r="F507" s="1040"/>
      <c r="G507" s="1040">
        <f t="shared" si="17"/>
        <v>1.7048611111106</v>
      </c>
    </row>
    <row r="508" spans="1:7">
      <c r="A508" s="1040"/>
      <c r="B508" s="1040">
        <f t="shared" si="16"/>
        <v>1.7083333333328199</v>
      </c>
      <c r="F508" s="1040"/>
      <c r="G508" s="1040">
        <f t="shared" si="17"/>
        <v>1.7083333333328199</v>
      </c>
    </row>
    <row r="509" spans="1:7">
      <c r="A509" s="1040"/>
      <c r="B509" s="1040">
        <f t="shared" si="16"/>
        <v>1.71180555555504</v>
      </c>
      <c r="F509" s="1040"/>
      <c r="G509" s="1040">
        <f t="shared" si="17"/>
        <v>1.71180555555504</v>
      </c>
    </row>
    <row r="510" spans="1:7">
      <c r="A510" s="1040"/>
      <c r="B510" s="1040">
        <f t="shared" si="16"/>
        <v>1.7152777777772601</v>
      </c>
      <c r="F510" s="1040"/>
      <c r="G510" s="1040">
        <f t="shared" si="17"/>
        <v>1.7152777777772601</v>
      </c>
    </row>
    <row r="511" spans="1:7">
      <c r="A511" s="1040"/>
      <c r="B511" s="1040">
        <f t="shared" si="16"/>
        <v>1.71874999999948</v>
      </c>
      <c r="F511" s="1040"/>
      <c r="G511" s="1040">
        <f t="shared" si="17"/>
        <v>1.71874999999948</v>
      </c>
    </row>
    <row r="512" spans="1:7">
      <c r="A512" s="1040"/>
      <c r="B512" s="1040">
        <f t="shared" si="16"/>
        <v>1.7222222222217001</v>
      </c>
      <c r="F512" s="1040"/>
      <c r="G512" s="1040">
        <f t="shared" si="17"/>
        <v>1.7222222222217001</v>
      </c>
    </row>
    <row r="513" spans="1:7">
      <c r="A513" s="1040"/>
      <c r="B513" s="1040">
        <f t="shared" si="16"/>
        <v>1.72569444444392</v>
      </c>
      <c r="F513" s="1040"/>
      <c r="G513" s="1040">
        <f t="shared" si="17"/>
        <v>1.72569444444392</v>
      </c>
    </row>
    <row r="514" spans="1:7">
      <c r="A514" s="1040"/>
      <c r="B514" s="1040">
        <f t="shared" si="16"/>
        <v>1.7291666666661401</v>
      </c>
      <c r="F514" s="1040"/>
      <c r="G514" s="1040">
        <f t="shared" si="17"/>
        <v>1.7291666666661401</v>
      </c>
    </row>
    <row r="515" spans="1:7">
      <c r="A515" s="1040"/>
      <c r="B515" s="1040">
        <f t="shared" si="16"/>
        <v>1.7326388888883599</v>
      </c>
      <c r="F515" s="1040"/>
      <c r="G515" s="1040">
        <f t="shared" si="17"/>
        <v>1.7326388888883599</v>
      </c>
    </row>
    <row r="516" spans="1:7">
      <c r="A516" s="1040"/>
      <c r="B516" s="1040">
        <f t="shared" si="16"/>
        <v>1.73611111111058</v>
      </c>
      <c r="F516" s="1040"/>
      <c r="G516" s="1040">
        <f t="shared" si="17"/>
        <v>1.73611111111058</v>
      </c>
    </row>
    <row r="517" spans="1:7">
      <c r="A517" s="1040"/>
      <c r="B517" s="1040">
        <f t="shared" si="16"/>
        <v>1.7395833333327999</v>
      </c>
      <c r="F517" s="1040"/>
      <c r="G517" s="1040">
        <f t="shared" si="17"/>
        <v>1.7395833333327999</v>
      </c>
    </row>
    <row r="518" spans="1:7">
      <c r="A518" s="1040"/>
      <c r="B518" s="1040">
        <f t="shared" si="16"/>
        <v>1.74305555555502</v>
      </c>
      <c r="F518" s="1040"/>
      <c r="G518" s="1040">
        <f t="shared" si="17"/>
        <v>1.74305555555502</v>
      </c>
    </row>
    <row r="519" spans="1:7">
      <c r="A519" s="1040"/>
      <c r="B519" s="1040">
        <f t="shared" si="16"/>
        <v>1.7465277777772401</v>
      </c>
      <c r="F519" s="1040"/>
      <c r="G519" s="1040">
        <f t="shared" si="17"/>
        <v>1.7465277777772401</v>
      </c>
    </row>
    <row r="520" spans="1:7">
      <c r="A520" s="1040"/>
      <c r="B520" s="1040">
        <f t="shared" si="16"/>
        <v>1.74999999999946</v>
      </c>
      <c r="F520" s="1040"/>
      <c r="G520" s="1040">
        <f t="shared" si="17"/>
        <v>1.74999999999946</v>
      </c>
    </row>
    <row r="521" spans="1:7">
      <c r="A521" s="1040"/>
      <c r="B521" s="1040">
        <f t="shared" si="16"/>
        <v>1.7534722222216801</v>
      </c>
      <c r="F521" s="1040"/>
      <c r="G521" s="1040">
        <f t="shared" si="17"/>
        <v>1.7534722222216801</v>
      </c>
    </row>
    <row r="522" spans="1:7">
      <c r="A522" s="1040"/>
      <c r="B522" s="1040">
        <f t="shared" si="16"/>
        <v>1.7569444444439</v>
      </c>
      <c r="F522" s="1040"/>
      <c r="G522" s="1040">
        <f t="shared" si="17"/>
        <v>1.7569444444439</v>
      </c>
    </row>
    <row r="523" spans="1:7">
      <c r="A523" s="1040"/>
      <c r="B523" s="1040">
        <f t="shared" si="16"/>
        <v>1.7604166666661201</v>
      </c>
      <c r="F523" s="1040"/>
      <c r="G523" s="1040">
        <f t="shared" si="17"/>
        <v>1.7604166666661201</v>
      </c>
    </row>
    <row r="524" spans="1:7">
      <c r="A524" s="1040"/>
      <c r="B524" s="1040">
        <f t="shared" si="16"/>
        <v>1.7638888888883399</v>
      </c>
      <c r="F524" s="1040"/>
      <c r="G524" s="1040">
        <f t="shared" si="17"/>
        <v>1.7638888888883399</v>
      </c>
    </row>
    <row r="525" spans="1:7">
      <c r="A525" s="1040"/>
      <c r="B525" s="1040">
        <f t="shared" si="16"/>
        <v>1.76736111111056</v>
      </c>
      <c r="F525" s="1040"/>
      <c r="G525" s="1040">
        <f t="shared" si="17"/>
        <v>1.76736111111056</v>
      </c>
    </row>
    <row r="526" spans="1:7">
      <c r="A526" s="1040"/>
      <c r="B526" s="1040">
        <f t="shared" si="16"/>
        <v>1.7708333333327799</v>
      </c>
      <c r="F526" s="1040"/>
      <c r="G526" s="1040">
        <f t="shared" si="17"/>
        <v>1.7708333333327799</v>
      </c>
    </row>
    <row r="527" spans="1:7">
      <c r="A527" s="1040"/>
      <c r="B527" s="1040">
        <f t="shared" si="16"/>
        <v>1.774305555555</v>
      </c>
      <c r="F527" s="1040"/>
      <c r="G527" s="1040">
        <f t="shared" si="17"/>
        <v>1.774305555555</v>
      </c>
    </row>
    <row r="528" spans="1:7">
      <c r="A528" s="1040"/>
      <c r="B528" s="1040">
        <f t="shared" si="16"/>
        <v>1.7777777777772199</v>
      </c>
      <c r="F528" s="1040"/>
      <c r="G528" s="1040">
        <f t="shared" si="17"/>
        <v>1.7777777777772199</v>
      </c>
    </row>
    <row r="529" spans="1:7">
      <c r="A529" s="1040"/>
      <c r="B529" s="1040">
        <f t="shared" ref="B529:B592" si="18">B528+$C$17</f>
        <v>1.78124999999944</v>
      </c>
      <c r="F529" s="1040"/>
      <c r="G529" s="1040">
        <f t="shared" ref="G529:G592" si="19">G528+$C$17</f>
        <v>1.78124999999944</v>
      </c>
    </row>
    <row r="530" spans="1:7">
      <c r="A530" s="1040"/>
      <c r="B530" s="1040">
        <f t="shared" si="18"/>
        <v>1.7847222222216601</v>
      </c>
      <c r="F530" s="1040"/>
      <c r="G530" s="1040">
        <f t="shared" si="19"/>
        <v>1.7847222222216601</v>
      </c>
    </row>
    <row r="531" spans="1:7">
      <c r="A531" s="1040"/>
      <c r="B531" s="1040">
        <f t="shared" si="18"/>
        <v>1.78819444444388</v>
      </c>
      <c r="F531" s="1040"/>
      <c r="G531" s="1040">
        <f t="shared" si="19"/>
        <v>1.78819444444388</v>
      </c>
    </row>
    <row r="532" spans="1:7">
      <c r="A532" s="1040"/>
      <c r="B532" s="1040">
        <f t="shared" si="18"/>
        <v>1.7916666666661001</v>
      </c>
      <c r="F532" s="1040"/>
      <c r="G532" s="1040">
        <f t="shared" si="19"/>
        <v>1.7916666666661001</v>
      </c>
    </row>
    <row r="533" spans="1:7">
      <c r="A533" s="1040"/>
      <c r="B533" s="1040">
        <f t="shared" si="18"/>
        <v>1.79513888888832</v>
      </c>
      <c r="F533" s="1040"/>
      <c r="G533" s="1040">
        <f t="shared" si="19"/>
        <v>1.79513888888832</v>
      </c>
    </row>
    <row r="534" spans="1:7">
      <c r="A534" s="1040"/>
      <c r="B534" s="1040">
        <f t="shared" si="18"/>
        <v>1.7986111111105401</v>
      </c>
      <c r="F534" s="1040"/>
      <c r="G534" s="1040">
        <f t="shared" si="19"/>
        <v>1.7986111111105401</v>
      </c>
    </row>
    <row r="535" spans="1:7">
      <c r="A535" s="1040"/>
      <c r="B535" s="1040">
        <f t="shared" si="18"/>
        <v>1.8020833333327599</v>
      </c>
      <c r="F535" s="1040"/>
      <c r="G535" s="1040">
        <f t="shared" si="19"/>
        <v>1.8020833333327599</v>
      </c>
    </row>
    <row r="536" spans="1:7">
      <c r="A536" s="1040"/>
      <c r="B536" s="1040">
        <f t="shared" si="18"/>
        <v>1.80555555555498</v>
      </c>
      <c r="F536" s="1040"/>
      <c r="G536" s="1040">
        <f t="shared" si="19"/>
        <v>1.80555555555498</v>
      </c>
    </row>
    <row r="537" spans="1:7">
      <c r="A537" s="1040"/>
      <c r="B537" s="1040">
        <f t="shared" si="18"/>
        <v>1.8090277777771999</v>
      </c>
      <c r="F537" s="1040"/>
      <c r="G537" s="1040">
        <f t="shared" si="19"/>
        <v>1.8090277777771999</v>
      </c>
    </row>
    <row r="538" spans="1:7">
      <c r="A538" s="1040"/>
      <c r="B538" s="1040">
        <f t="shared" si="18"/>
        <v>1.81249999999942</v>
      </c>
      <c r="F538" s="1040"/>
      <c r="G538" s="1040">
        <f t="shared" si="19"/>
        <v>1.81249999999942</v>
      </c>
    </row>
    <row r="539" spans="1:7">
      <c r="A539" s="1040"/>
      <c r="B539" s="1040">
        <f t="shared" si="18"/>
        <v>1.8159722222216399</v>
      </c>
      <c r="F539" s="1040"/>
      <c r="G539" s="1040">
        <f t="shared" si="19"/>
        <v>1.8159722222216399</v>
      </c>
    </row>
    <row r="540" spans="1:7">
      <c r="A540" s="1040"/>
      <c r="B540" s="1040">
        <f t="shared" si="18"/>
        <v>1.81944444444386</v>
      </c>
      <c r="F540" s="1040"/>
      <c r="G540" s="1040">
        <f t="shared" si="19"/>
        <v>1.81944444444386</v>
      </c>
    </row>
    <row r="541" spans="1:7">
      <c r="A541" s="1040"/>
      <c r="B541" s="1040">
        <f t="shared" si="18"/>
        <v>1.8229166666660801</v>
      </c>
      <c r="F541" s="1040"/>
      <c r="G541" s="1040">
        <f t="shared" si="19"/>
        <v>1.8229166666660801</v>
      </c>
    </row>
    <row r="542" spans="1:7">
      <c r="A542" s="1040"/>
      <c r="B542" s="1040">
        <f t="shared" si="18"/>
        <v>1.8263888888883</v>
      </c>
      <c r="F542" s="1040"/>
      <c r="G542" s="1040">
        <f t="shared" si="19"/>
        <v>1.8263888888883</v>
      </c>
    </row>
    <row r="543" spans="1:7">
      <c r="A543" s="1040"/>
      <c r="B543" s="1040">
        <f t="shared" si="18"/>
        <v>1.8298611111105201</v>
      </c>
      <c r="F543" s="1040"/>
      <c r="G543" s="1040">
        <f t="shared" si="19"/>
        <v>1.8298611111105201</v>
      </c>
    </row>
    <row r="544" spans="1:7">
      <c r="A544" s="1040"/>
      <c r="B544" s="1040">
        <f t="shared" si="18"/>
        <v>1.83333333333274</v>
      </c>
      <c r="F544" s="1040"/>
      <c r="G544" s="1040">
        <f t="shared" si="19"/>
        <v>1.83333333333274</v>
      </c>
    </row>
    <row r="545" spans="1:7">
      <c r="A545" s="1040"/>
      <c r="B545" s="1040">
        <f t="shared" si="18"/>
        <v>1.8368055555549601</v>
      </c>
      <c r="F545" s="1040"/>
      <c r="G545" s="1040">
        <f t="shared" si="19"/>
        <v>1.8368055555549601</v>
      </c>
    </row>
    <row r="546" spans="1:7">
      <c r="A546" s="1040"/>
      <c r="B546" s="1040">
        <f t="shared" si="18"/>
        <v>1.8402777777771799</v>
      </c>
      <c r="F546" s="1040"/>
      <c r="G546" s="1040">
        <f t="shared" si="19"/>
        <v>1.8402777777771799</v>
      </c>
    </row>
    <row r="547" spans="1:7">
      <c r="A547" s="1040"/>
      <c r="B547" s="1040">
        <f t="shared" si="18"/>
        <v>1.8437499999994</v>
      </c>
      <c r="F547" s="1040"/>
      <c r="G547" s="1040">
        <f t="shared" si="19"/>
        <v>1.8437499999994</v>
      </c>
    </row>
    <row r="548" spans="1:7">
      <c r="A548" s="1040"/>
      <c r="B548" s="1040">
        <f t="shared" si="18"/>
        <v>1.8472222222216199</v>
      </c>
      <c r="F548" s="1040"/>
      <c r="G548" s="1040">
        <f t="shared" si="19"/>
        <v>1.8472222222216199</v>
      </c>
    </row>
    <row r="549" spans="1:7">
      <c r="A549" s="1040"/>
      <c r="B549" s="1040">
        <f t="shared" si="18"/>
        <v>1.85069444444384</v>
      </c>
      <c r="F549" s="1040"/>
      <c r="G549" s="1040">
        <f t="shared" si="19"/>
        <v>1.85069444444384</v>
      </c>
    </row>
    <row r="550" spans="1:7">
      <c r="A550" s="1040"/>
      <c r="B550" s="1040">
        <f t="shared" si="18"/>
        <v>1.8541666666660599</v>
      </c>
      <c r="F550" s="1040"/>
      <c r="G550" s="1040">
        <f t="shared" si="19"/>
        <v>1.8541666666660599</v>
      </c>
    </row>
    <row r="551" spans="1:7">
      <c r="A551" s="1040"/>
      <c r="B551" s="1040">
        <f t="shared" si="18"/>
        <v>1.85763888888828</v>
      </c>
      <c r="F551" s="1040"/>
      <c r="G551" s="1040">
        <f t="shared" si="19"/>
        <v>1.85763888888828</v>
      </c>
    </row>
    <row r="552" spans="1:7">
      <c r="A552" s="1040"/>
      <c r="B552" s="1040">
        <f t="shared" si="18"/>
        <v>1.8611111111105001</v>
      </c>
      <c r="F552" s="1040"/>
      <c r="G552" s="1040">
        <f t="shared" si="19"/>
        <v>1.8611111111105001</v>
      </c>
    </row>
    <row r="553" spans="1:7">
      <c r="A553" s="1040"/>
      <c r="B553" s="1040">
        <f t="shared" si="18"/>
        <v>1.86458333333272</v>
      </c>
      <c r="F553" s="1040"/>
      <c r="G553" s="1040">
        <f t="shared" si="19"/>
        <v>1.86458333333272</v>
      </c>
    </row>
    <row r="554" spans="1:7">
      <c r="A554" s="1040"/>
      <c r="B554" s="1040">
        <f t="shared" si="18"/>
        <v>1.8680555555549401</v>
      </c>
      <c r="F554" s="1040"/>
      <c r="G554" s="1040">
        <f t="shared" si="19"/>
        <v>1.8680555555549401</v>
      </c>
    </row>
    <row r="555" spans="1:7">
      <c r="A555" s="1040"/>
      <c r="B555" s="1040">
        <f t="shared" si="18"/>
        <v>1.87152777777716</v>
      </c>
      <c r="F555" s="1040"/>
      <c r="G555" s="1040">
        <f t="shared" si="19"/>
        <v>1.87152777777716</v>
      </c>
    </row>
    <row r="556" spans="1:7">
      <c r="A556" s="1040"/>
      <c r="B556" s="1040">
        <f t="shared" si="18"/>
        <v>1.8749999999993801</v>
      </c>
      <c r="F556" s="1040"/>
      <c r="G556" s="1040">
        <f t="shared" si="19"/>
        <v>1.8749999999993801</v>
      </c>
    </row>
    <row r="557" spans="1:7">
      <c r="A557" s="1040"/>
      <c r="B557" s="1040">
        <f t="shared" si="18"/>
        <v>1.8784722222215999</v>
      </c>
      <c r="F557" s="1040"/>
      <c r="G557" s="1040">
        <f t="shared" si="19"/>
        <v>1.8784722222215999</v>
      </c>
    </row>
    <row r="558" spans="1:7">
      <c r="A558" s="1040"/>
      <c r="B558" s="1040">
        <f t="shared" si="18"/>
        <v>1.88194444444382</v>
      </c>
      <c r="F558" s="1040"/>
      <c r="G558" s="1040">
        <f t="shared" si="19"/>
        <v>1.88194444444382</v>
      </c>
    </row>
    <row r="559" spans="1:7">
      <c r="A559" s="1040"/>
      <c r="B559" s="1040">
        <f t="shared" si="18"/>
        <v>1.8854166666660399</v>
      </c>
      <c r="F559" s="1040"/>
      <c r="G559" s="1040">
        <f t="shared" si="19"/>
        <v>1.8854166666660399</v>
      </c>
    </row>
    <row r="560" spans="1:7">
      <c r="A560" s="1040"/>
      <c r="B560" s="1040">
        <f t="shared" si="18"/>
        <v>1.88888888888826</v>
      </c>
      <c r="F560" s="1040"/>
      <c r="G560" s="1040">
        <f t="shared" si="19"/>
        <v>1.88888888888826</v>
      </c>
    </row>
    <row r="561" spans="1:7">
      <c r="A561" s="1040"/>
      <c r="B561" s="1040">
        <f t="shared" si="18"/>
        <v>1.8923611111104801</v>
      </c>
      <c r="F561" s="1040"/>
      <c r="G561" s="1040">
        <f t="shared" si="19"/>
        <v>1.8923611111104801</v>
      </c>
    </row>
    <row r="562" spans="1:7">
      <c r="A562" s="1040"/>
      <c r="B562" s="1040">
        <f t="shared" si="18"/>
        <v>1.8958333333327</v>
      </c>
      <c r="F562" s="1040"/>
      <c r="G562" s="1040">
        <f t="shared" si="19"/>
        <v>1.8958333333327</v>
      </c>
    </row>
    <row r="563" spans="1:7">
      <c r="A563" s="1040"/>
      <c r="B563" s="1040">
        <f t="shared" si="18"/>
        <v>1.8993055555549201</v>
      </c>
      <c r="F563" s="1040"/>
      <c r="G563" s="1040">
        <f t="shared" si="19"/>
        <v>1.8993055555549201</v>
      </c>
    </row>
    <row r="564" spans="1:7">
      <c r="A564" s="1040"/>
      <c r="B564" s="1040">
        <f t="shared" si="18"/>
        <v>1.90277777777714</v>
      </c>
      <c r="F564" s="1040"/>
      <c r="G564" s="1040">
        <f t="shared" si="19"/>
        <v>1.90277777777714</v>
      </c>
    </row>
    <row r="565" spans="1:7">
      <c r="A565" s="1040"/>
      <c r="B565" s="1040">
        <f t="shared" si="18"/>
        <v>1.9062499999993601</v>
      </c>
      <c r="F565" s="1040"/>
      <c r="G565" s="1040">
        <f t="shared" si="19"/>
        <v>1.9062499999993601</v>
      </c>
    </row>
    <row r="566" spans="1:7">
      <c r="A566" s="1040"/>
      <c r="B566" s="1040">
        <f t="shared" si="18"/>
        <v>1.9097222222215799</v>
      </c>
      <c r="F566" s="1040"/>
      <c r="G566" s="1040">
        <f t="shared" si="19"/>
        <v>1.9097222222215799</v>
      </c>
    </row>
    <row r="567" spans="1:7">
      <c r="A567" s="1040"/>
      <c r="B567" s="1040">
        <f t="shared" si="18"/>
        <v>1.9131944444438</v>
      </c>
      <c r="F567" s="1040"/>
      <c r="G567" s="1040">
        <f t="shared" si="19"/>
        <v>1.9131944444438</v>
      </c>
    </row>
    <row r="568" spans="1:7">
      <c r="A568" s="1040"/>
      <c r="B568" s="1040">
        <f t="shared" si="18"/>
        <v>1.9166666666660199</v>
      </c>
      <c r="F568" s="1040"/>
      <c r="G568" s="1040">
        <f t="shared" si="19"/>
        <v>1.9166666666660199</v>
      </c>
    </row>
    <row r="569" spans="1:7">
      <c r="A569" s="1040"/>
      <c r="B569" s="1040">
        <f t="shared" si="18"/>
        <v>1.92013888888824</v>
      </c>
      <c r="F569" s="1040"/>
      <c r="G569" s="1040">
        <f t="shared" si="19"/>
        <v>1.92013888888824</v>
      </c>
    </row>
    <row r="570" spans="1:7">
      <c r="A570" s="1040"/>
      <c r="B570" s="1040">
        <f t="shared" si="18"/>
        <v>1.9236111111104599</v>
      </c>
      <c r="F570" s="1040"/>
      <c r="G570" s="1040">
        <f t="shared" si="19"/>
        <v>1.9236111111104599</v>
      </c>
    </row>
    <row r="571" spans="1:7">
      <c r="A571" s="1040"/>
      <c r="B571" s="1040">
        <f t="shared" si="18"/>
        <v>1.92708333333268</v>
      </c>
      <c r="F571" s="1040"/>
      <c r="G571" s="1040">
        <f t="shared" si="19"/>
        <v>1.92708333333268</v>
      </c>
    </row>
    <row r="572" spans="1:7">
      <c r="A572" s="1040"/>
      <c r="B572" s="1040">
        <f t="shared" si="18"/>
        <v>1.9305555555549001</v>
      </c>
      <c r="F572" s="1040"/>
      <c r="G572" s="1040">
        <f t="shared" si="19"/>
        <v>1.9305555555549001</v>
      </c>
    </row>
    <row r="573" spans="1:7">
      <c r="A573" s="1040"/>
      <c r="B573" s="1040">
        <f t="shared" si="18"/>
        <v>1.93402777777712</v>
      </c>
      <c r="F573" s="1040"/>
      <c r="G573" s="1040">
        <f t="shared" si="19"/>
        <v>1.93402777777712</v>
      </c>
    </row>
    <row r="574" spans="1:7">
      <c r="A574" s="1040"/>
      <c r="B574" s="1040">
        <f t="shared" si="18"/>
        <v>1.9374999999993401</v>
      </c>
      <c r="F574" s="1040"/>
      <c r="G574" s="1040">
        <f t="shared" si="19"/>
        <v>1.9374999999993401</v>
      </c>
    </row>
    <row r="575" spans="1:7">
      <c r="A575" s="1040"/>
      <c r="B575" s="1040">
        <f t="shared" si="18"/>
        <v>1.94097222222156</v>
      </c>
      <c r="F575" s="1040"/>
      <c r="G575" s="1040">
        <f t="shared" si="19"/>
        <v>1.94097222222156</v>
      </c>
    </row>
    <row r="576" spans="1:7">
      <c r="A576" s="1040"/>
      <c r="B576" s="1040">
        <f t="shared" si="18"/>
        <v>1.9444444444437801</v>
      </c>
      <c r="F576" s="1040"/>
      <c r="G576" s="1040">
        <f t="shared" si="19"/>
        <v>1.9444444444437801</v>
      </c>
    </row>
    <row r="577" spans="1:7">
      <c r="A577" s="1040"/>
      <c r="B577" s="1040">
        <f t="shared" si="18"/>
        <v>1.9479166666659999</v>
      </c>
      <c r="F577" s="1040"/>
      <c r="G577" s="1040">
        <f t="shared" si="19"/>
        <v>1.9479166666659999</v>
      </c>
    </row>
    <row r="578" spans="1:7">
      <c r="A578" s="1040"/>
      <c r="B578" s="1040">
        <f t="shared" si="18"/>
        <v>1.95138888888822</v>
      </c>
      <c r="F578" s="1040"/>
      <c r="G578" s="1040">
        <f t="shared" si="19"/>
        <v>1.95138888888822</v>
      </c>
    </row>
    <row r="579" spans="1:7">
      <c r="A579" s="1040"/>
      <c r="B579" s="1040">
        <f t="shared" si="18"/>
        <v>1.9548611111104399</v>
      </c>
      <c r="F579" s="1040"/>
      <c r="G579" s="1040">
        <f t="shared" si="19"/>
        <v>1.9548611111104399</v>
      </c>
    </row>
    <row r="580" spans="1:7">
      <c r="A580" s="1040"/>
      <c r="B580" s="1040">
        <f t="shared" si="18"/>
        <v>1.95833333333266</v>
      </c>
      <c r="F580" s="1040"/>
      <c r="G580" s="1040">
        <f t="shared" si="19"/>
        <v>1.95833333333266</v>
      </c>
    </row>
    <row r="581" spans="1:7">
      <c r="A581" s="1040"/>
      <c r="B581" s="1040">
        <f t="shared" si="18"/>
        <v>1.9618055555548799</v>
      </c>
      <c r="F581" s="1040"/>
      <c r="G581" s="1040">
        <f t="shared" si="19"/>
        <v>1.9618055555548799</v>
      </c>
    </row>
    <row r="582" spans="1:7">
      <c r="A582" s="1040"/>
      <c r="B582" s="1040">
        <f t="shared" si="18"/>
        <v>1.9652777777771</v>
      </c>
      <c r="F582" s="1040"/>
      <c r="G582" s="1040">
        <f t="shared" si="19"/>
        <v>1.9652777777771</v>
      </c>
    </row>
    <row r="583" spans="1:7">
      <c r="A583" s="1040"/>
      <c r="B583" s="1040">
        <f t="shared" si="18"/>
        <v>1.9687499999993201</v>
      </c>
      <c r="F583" s="1040"/>
      <c r="G583" s="1040">
        <f t="shared" si="19"/>
        <v>1.9687499999993201</v>
      </c>
    </row>
    <row r="584" spans="1:7">
      <c r="A584" s="1040"/>
      <c r="B584" s="1040">
        <f t="shared" si="18"/>
        <v>1.97222222222154</v>
      </c>
      <c r="F584" s="1040"/>
      <c r="G584" s="1040">
        <f t="shared" si="19"/>
        <v>1.97222222222154</v>
      </c>
    </row>
    <row r="585" spans="1:7">
      <c r="A585" s="1040"/>
      <c r="B585" s="1040">
        <f t="shared" si="18"/>
        <v>1.9756944444437601</v>
      </c>
      <c r="F585" s="1040"/>
      <c r="G585" s="1040">
        <f t="shared" si="19"/>
        <v>1.9756944444437601</v>
      </c>
    </row>
    <row r="586" spans="1:7">
      <c r="A586" s="1040"/>
      <c r="B586" s="1040">
        <f t="shared" si="18"/>
        <v>1.97916666666598</v>
      </c>
      <c r="F586" s="1040"/>
      <c r="G586" s="1040">
        <f t="shared" si="19"/>
        <v>1.97916666666598</v>
      </c>
    </row>
    <row r="587" spans="1:7">
      <c r="A587" s="1040"/>
      <c r="B587" s="1040">
        <f t="shared" si="18"/>
        <v>1.9826388888882001</v>
      </c>
      <c r="F587" s="1040"/>
      <c r="G587" s="1040">
        <f t="shared" si="19"/>
        <v>1.9826388888882001</v>
      </c>
    </row>
    <row r="588" spans="1:7">
      <c r="A588" s="1040"/>
      <c r="B588" s="1040">
        <f t="shared" si="18"/>
        <v>1.9861111111104199</v>
      </c>
      <c r="F588" s="1040"/>
      <c r="G588" s="1040">
        <f t="shared" si="19"/>
        <v>1.9861111111104199</v>
      </c>
    </row>
    <row r="589" spans="1:7">
      <c r="A589" s="1040"/>
      <c r="B589" s="1040">
        <f t="shared" si="18"/>
        <v>1.98958333333264</v>
      </c>
      <c r="F589" s="1040"/>
      <c r="G589" s="1040">
        <f t="shared" si="19"/>
        <v>1.98958333333264</v>
      </c>
    </row>
    <row r="590" spans="1:7">
      <c r="A590" s="1040"/>
      <c r="B590" s="1040">
        <f t="shared" si="18"/>
        <v>1.9930555555548599</v>
      </c>
      <c r="F590" s="1040"/>
      <c r="G590" s="1040">
        <f t="shared" si="19"/>
        <v>1.9930555555548599</v>
      </c>
    </row>
    <row r="591" spans="1:7">
      <c r="A591" s="1040"/>
      <c r="B591" s="1040">
        <f t="shared" si="18"/>
        <v>1.99652777777708</v>
      </c>
      <c r="F591" s="1040"/>
      <c r="G591" s="1040">
        <f t="shared" si="19"/>
        <v>1.99652777777708</v>
      </c>
    </row>
    <row r="592" spans="1:7">
      <c r="A592" s="1040"/>
      <c r="B592" s="1040">
        <f t="shared" si="18"/>
        <v>1.9999999999992999</v>
      </c>
      <c r="F592" s="1040"/>
      <c r="G592" s="1040">
        <f t="shared" si="19"/>
        <v>1.9999999999992999</v>
      </c>
    </row>
    <row r="593" spans="1:7">
      <c r="A593" s="1040"/>
      <c r="B593" s="1040">
        <f t="shared" ref="B593:B656" si="20">B592+$C$17</f>
        <v>2.0034722222215202</v>
      </c>
      <c r="F593" s="1040"/>
      <c r="G593" s="1040">
        <f t="shared" ref="G593:G656" si="21">G592+$C$17</f>
        <v>2.0034722222215202</v>
      </c>
    </row>
    <row r="594" spans="1:7">
      <c r="A594" s="1040"/>
      <c r="B594" s="1040">
        <f t="shared" si="20"/>
        <v>2.0069444444437399</v>
      </c>
      <c r="F594" s="1040"/>
      <c r="G594" s="1040">
        <f t="shared" si="21"/>
        <v>2.0069444444437399</v>
      </c>
    </row>
    <row r="595" spans="1:7">
      <c r="A595" s="1040"/>
      <c r="B595" s="1040">
        <f t="shared" si="20"/>
        <v>2.01041666666596</v>
      </c>
      <c r="F595" s="1040"/>
      <c r="G595" s="1040">
        <f t="shared" si="21"/>
        <v>2.01041666666596</v>
      </c>
    </row>
    <row r="596" spans="1:7">
      <c r="A596" s="1040"/>
      <c r="B596" s="1040">
        <f t="shared" si="20"/>
        <v>2.0138888888881801</v>
      </c>
      <c r="F596" s="1040"/>
      <c r="G596" s="1040">
        <f t="shared" si="21"/>
        <v>2.0138888888881801</v>
      </c>
    </row>
    <row r="597" spans="1:7">
      <c r="A597" s="1040"/>
      <c r="B597" s="1040">
        <f t="shared" si="20"/>
        <v>2.0173611111104002</v>
      </c>
      <c r="F597" s="1040"/>
      <c r="G597" s="1040">
        <f t="shared" si="21"/>
        <v>2.0173611111104002</v>
      </c>
    </row>
    <row r="598" spans="1:7">
      <c r="A598" s="1040"/>
      <c r="B598" s="1040">
        <f t="shared" si="20"/>
        <v>2.0208333333326198</v>
      </c>
      <c r="F598" s="1040"/>
      <c r="G598" s="1040">
        <f t="shared" si="21"/>
        <v>2.0208333333326198</v>
      </c>
    </row>
    <row r="599" spans="1:7">
      <c r="A599" s="1040"/>
      <c r="B599" s="1040">
        <f t="shared" si="20"/>
        <v>2.0243055555548399</v>
      </c>
      <c r="F599" s="1040"/>
      <c r="G599" s="1040">
        <f t="shared" si="21"/>
        <v>2.0243055555548399</v>
      </c>
    </row>
    <row r="600" spans="1:7">
      <c r="A600" s="1040"/>
      <c r="B600" s="1040">
        <f t="shared" si="20"/>
        <v>2.02777777777706</v>
      </c>
      <c r="F600" s="1040"/>
      <c r="G600" s="1040">
        <f t="shared" si="21"/>
        <v>2.02777777777706</v>
      </c>
    </row>
    <row r="601" spans="1:7">
      <c r="A601" s="1040"/>
      <c r="B601" s="1040">
        <f t="shared" si="20"/>
        <v>2.0312499999992801</v>
      </c>
      <c r="F601" s="1040"/>
      <c r="G601" s="1040">
        <f t="shared" si="21"/>
        <v>2.0312499999992801</v>
      </c>
    </row>
    <row r="602" spans="1:7">
      <c r="A602" s="1040"/>
      <c r="B602" s="1040">
        <f t="shared" si="20"/>
        <v>2.0347222222214998</v>
      </c>
      <c r="F602" s="1040"/>
      <c r="G602" s="1040">
        <f t="shared" si="21"/>
        <v>2.0347222222214998</v>
      </c>
    </row>
    <row r="603" spans="1:7">
      <c r="A603" s="1040"/>
      <c r="B603" s="1040">
        <f t="shared" si="20"/>
        <v>2.0381944444437199</v>
      </c>
      <c r="F603" s="1040"/>
      <c r="G603" s="1040">
        <f t="shared" si="21"/>
        <v>2.0381944444437199</v>
      </c>
    </row>
    <row r="604" spans="1:7">
      <c r="A604" s="1040"/>
      <c r="B604" s="1040">
        <f t="shared" si="20"/>
        <v>2.04166666666594</v>
      </c>
      <c r="F604" s="1040"/>
      <c r="G604" s="1040">
        <f t="shared" si="21"/>
        <v>2.04166666666594</v>
      </c>
    </row>
    <row r="605" spans="1:7">
      <c r="A605" s="1040"/>
      <c r="B605" s="1040">
        <f t="shared" si="20"/>
        <v>2.0451388888881601</v>
      </c>
      <c r="F605" s="1040"/>
      <c r="G605" s="1040">
        <f t="shared" si="21"/>
        <v>2.0451388888881601</v>
      </c>
    </row>
    <row r="606" spans="1:7">
      <c r="A606" s="1040"/>
      <c r="B606" s="1040">
        <f t="shared" si="20"/>
        <v>2.0486111111103802</v>
      </c>
      <c r="F606" s="1040"/>
      <c r="G606" s="1040">
        <f t="shared" si="21"/>
        <v>2.0486111111103802</v>
      </c>
    </row>
    <row r="607" spans="1:7">
      <c r="A607" s="1040"/>
      <c r="B607" s="1040">
        <f t="shared" si="20"/>
        <v>2.0520833333325998</v>
      </c>
      <c r="F607" s="1040"/>
      <c r="G607" s="1040">
        <f t="shared" si="21"/>
        <v>2.0520833333325998</v>
      </c>
    </row>
    <row r="608" spans="1:7">
      <c r="A608" s="1040"/>
      <c r="B608" s="1040">
        <f t="shared" si="20"/>
        <v>2.0555555555548199</v>
      </c>
      <c r="F608" s="1040"/>
      <c r="G608" s="1040">
        <f t="shared" si="21"/>
        <v>2.0555555555548199</v>
      </c>
    </row>
    <row r="609" spans="1:7">
      <c r="A609" s="1040"/>
      <c r="B609" s="1040">
        <f t="shared" si="20"/>
        <v>2.05902777777704</v>
      </c>
      <c r="F609" s="1040"/>
      <c r="G609" s="1040">
        <f t="shared" si="21"/>
        <v>2.05902777777704</v>
      </c>
    </row>
    <row r="610" spans="1:7">
      <c r="A610" s="1040"/>
      <c r="B610" s="1040">
        <f t="shared" si="20"/>
        <v>2.0624999999992601</v>
      </c>
      <c r="F610" s="1040"/>
      <c r="G610" s="1040">
        <f t="shared" si="21"/>
        <v>2.0624999999992601</v>
      </c>
    </row>
    <row r="611" spans="1:7">
      <c r="A611" s="1040"/>
      <c r="B611" s="1040">
        <f t="shared" si="20"/>
        <v>2.0659722222214798</v>
      </c>
      <c r="F611" s="1040"/>
      <c r="G611" s="1040">
        <f t="shared" si="21"/>
        <v>2.0659722222214798</v>
      </c>
    </row>
    <row r="612" spans="1:7">
      <c r="A612" s="1040"/>
      <c r="B612" s="1040">
        <f t="shared" si="20"/>
        <v>2.0694444444436999</v>
      </c>
      <c r="F612" s="1040"/>
      <c r="G612" s="1040">
        <f t="shared" si="21"/>
        <v>2.0694444444436999</v>
      </c>
    </row>
    <row r="613" spans="1:7">
      <c r="A613" s="1040"/>
      <c r="B613" s="1040">
        <f t="shared" si="20"/>
        <v>2.07291666666592</v>
      </c>
      <c r="F613" s="1040"/>
      <c r="G613" s="1040">
        <f t="shared" si="21"/>
        <v>2.07291666666592</v>
      </c>
    </row>
    <row r="614" spans="1:7">
      <c r="A614" s="1040"/>
      <c r="B614" s="1040">
        <f t="shared" si="20"/>
        <v>2.0763888888881401</v>
      </c>
      <c r="F614" s="1040"/>
      <c r="G614" s="1040">
        <f t="shared" si="21"/>
        <v>2.0763888888881401</v>
      </c>
    </row>
    <row r="615" spans="1:7">
      <c r="A615" s="1040"/>
      <c r="B615" s="1040">
        <f t="shared" si="20"/>
        <v>2.0798611111103602</v>
      </c>
      <c r="F615" s="1040"/>
      <c r="G615" s="1040">
        <f t="shared" si="21"/>
        <v>2.0798611111103602</v>
      </c>
    </row>
    <row r="616" spans="1:7">
      <c r="A616" s="1040"/>
      <c r="B616" s="1040">
        <f t="shared" si="20"/>
        <v>2.0833333333325799</v>
      </c>
      <c r="F616" s="1040"/>
      <c r="G616" s="1040">
        <f t="shared" si="21"/>
        <v>2.0833333333325799</v>
      </c>
    </row>
    <row r="617" spans="1:7">
      <c r="A617" s="1040"/>
      <c r="B617" s="1040">
        <f t="shared" si="20"/>
        <v>2.0868055555548</v>
      </c>
      <c r="F617" s="1040"/>
      <c r="G617" s="1040">
        <f t="shared" si="21"/>
        <v>2.0868055555548</v>
      </c>
    </row>
    <row r="618" spans="1:7">
      <c r="A618" s="1040"/>
      <c r="B618" s="1040">
        <f t="shared" si="20"/>
        <v>2.0902777777770201</v>
      </c>
      <c r="F618" s="1040"/>
      <c r="G618" s="1040">
        <f t="shared" si="21"/>
        <v>2.0902777777770201</v>
      </c>
    </row>
    <row r="619" spans="1:7">
      <c r="A619" s="1040"/>
      <c r="B619" s="1040">
        <f t="shared" si="20"/>
        <v>2.0937499999992402</v>
      </c>
      <c r="F619" s="1040"/>
      <c r="G619" s="1040">
        <f t="shared" si="21"/>
        <v>2.0937499999992402</v>
      </c>
    </row>
    <row r="620" spans="1:7">
      <c r="A620" s="1040"/>
      <c r="B620" s="1040">
        <f t="shared" si="20"/>
        <v>2.0972222222214598</v>
      </c>
      <c r="F620" s="1040"/>
      <c r="G620" s="1040">
        <f t="shared" si="21"/>
        <v>2.0972222222214598</v>
      </c>
    </row>
    <row r="621" spans="1:7">
      <c r="A621" s="1040"/>
      <c r="B621" s="1040">
        <f t="shared" si="20"/>
        <v>2.1006944444436799</v>
      </c>
      <c r="F621" s="1040"/>
      <c r="G621" s="1040">
        <f t="shared" si="21"/>
        <v>2.1006944444436799</v>
      </c>
    </row>
    <row r="622" spans="1:7">
      <c r="A622" s="1040"/>
      <c r="B622" s="1040">
        <f t="shared" si="20"/>
        <v>2.1041666666659</v>
      </c>
      <c r="F622" s="1040"/>
      <c r="G622" s="1040">
        <f t="shared" si="21"/>
        <v>2.1041666666659</v>
      </c>
    </row>
    <row r="623" spans="1:7">
      <c r="A623" s="1040"/>
      <c r="B623" s="1040">
        <f t="shared" si="20"/>
        <v>2.1076388888881201</v>
      </c>
      <c r="F623" s="1040"/>
      <c r="G623" s="1040">
        <f t="shared" si="21"/>
        <v>2.1076388888881201</v>
      </c>
    </row>
    <row r="624" spans="1:7">
      <c r="A624" s="1040"/>
      <c r="B624" s="1040">
        <f t="shared" si="20"/>
        <v>2.1111111111103402</v>
      </c>
      <c r="F624" s="1040"/>
      <c r="G624" s="1040">
        <f t="shared" si="21"/>
        <v>2.1111111111103402</v>
      </c>
    </row>
    <row r="625" spans="1:7">
      <c r="A625" s="1040"/>
      <c r="B625" s="1040">
        <f t="shared" si="20"/>
        <v>2.1145833333325599</v>
      </c>
      <c r="F625" s="1040"/>
      <c r="G625" s="1040">
        <f t="shared" si="21"/>
        <v>2.1145833333325599</v>
      </c>
    </row>
    <row r="626" spans="1:7">
      <c r="A626" s="1040"/>
      <c r="B626" s="1040">
        <f t="shared" si="20"/>
        <v>2.11805555555478</v>
      </c>
      <c r="F626" s="1040"/>
      <c r="G626" s="1040">
        <f t="shared" si="21"/>
        <v>2.11805555555478</v>
      </c>
    </row>
    <row r="627" spans="1:7">
      <c r="A627" s="1040"/>
      <c r="B627" s="1040">
        <f t="shared" si="20"/>
        <v>2.1215277777770001</v>
      </c>
      <c r="F627" s="1040"/>
      <c r="G627" s="1040">
        <f t="shared" si="21"/>
        <v>2.1215277777770001</v>
      </c>
    </row>
    <row r="628" spans="1:7">
      <c r="A628" s="1040"/>
      <c r="B628" s="1040">
        <f t="shared" si="20"/>
        <v>2.1249999999992202</v>
      </c>
      <c r="F628" s="1040"/>
      <c r="G628" s="1040">
        <f t="shared" si="21"/>
        <v>2.1249999999992202</v>
      </c>
    </row>
    <row r="629" spans="1:7">
      <c r="A629" s="1040"/>
      <c r="B629" s="1040">
        <f t="shared" si="20"/>
        <v>2.1284722222214398</v>
      </c>
      <c r="F629" s="1040"/>
      <c r="G629" s="1040">
        <f t="shared" si="21"/>
        <v>2.1284722222214398</v>
      </c>
    </row>
    <row r="630" spans="1:7">
      <c r="A630" s="1040"/>
      <c r="B630" s="1040">
        <f t="shared" si="20"/>
        <v>2.1319444444436599</v>
      </c>
      <c r="F630" s="1040"/>
      <c r="G630" s="1040">
        <f t="shared" si="21"/>
        <v>2.1319444444436599</v>
      </c>
    </row>
    <row r="631" spans="1:7">
      <c r="A631" s="1040"/>
      <c r="B631" s="1040">
        <f t="shared" si="20"/>
        <v>2.13541666666588</v>
      </c>
      <c r="F631" s="1040"/>
      <c r="G631" s="1040">
        <f t="shared" si="21"/>
        <v>2.13541666666588</v>
      </c>
    </row>
    <row r="632" spans="1:7">
      <c r="A632" s="1040"/>
      <c r="B632" s="1040">
        <f t="shared" si="20"/>
        <v>2.1388888888881001</v>
      </c>
      <c r="F632" s="1040"/>
      <c r="G632" s="1040">
        <f t="shared" si="21"/>
        <v>2.1388888888881001</v>
      </c>
    </row>
    <row r="633" spans="1:7">
      <c r="A633" s="1040"/>
      <c r="B633" s="1040">
        <f t="shared" si="20"/>
        <v>2.1423611111103198</v>
      </c>
      <c r="F633" s="1040"/>
      <c r="G633" s="1040">
        <f t="shared" si="21"/>
        <v>2.1423611111103198</v>
      </c>
    </row>
    <row r="634" spans="1:7">
      <c r="A634" s="1040"/>
      <c r="B634" s="1040">
        <f t="shared" si="20"/>
        <v>2.1458333333325399</v>
      </c>
      <c r="F634" s="1040"/>
      <c r="G634" s="1040">
        <f t="shared" si="21"/>
        <v>2.1458333333325399</v>
      </c>
    </row>
    <row r="635" spans="1:7">
      <c r="A635" s="1040"/>
      <c r="B635" s="1040">
        <f t="shared" si="20"/>
        <v>2.14930555555476</v>
      </c>
      <c r="F635" s="1040"/>
      <c r="G635" s="1040">
        <f t="shared" si="21"/>
        <v>2.14930555555476</v>
      </c>
    </row>
    <row r="636" spans="1:7">
      <c r="A636" s="1040"/>
      <c r="B636" s="1040">
        <f t="shared" si="20"/>
        <v>2.1527777777769801</v>
      </c>
      <c r="F636" s="1040"/>
      <c r="G636" s="1040">
        <f t="shared" si="21"/>
        <v>2.1527777777769801</v>
      </c>
    </row>
    <row r="637" spans="1:7">
      <c r="A637" s="1040"/>
      <c r="B637" s="1040">
        <f t="shared" si="20"/>
        <v>2.1562499999992002</v>
      </c>
      <c r="F637" s="1040"/>
      <c r="G637" s="1040">
        <f t="shared" si="21"/>
        <v>2.1562499999992002</v>
      </c>
    </row>
    <row r="638" spans="1:7">
      <c r="A638" s="1040"/>
      <c r="B638" s="1040">
        <f t="shared" si="20"/>
        <v>2.1597222222214199</v>
      </c>
      <c r="F638" s="1040"/>
      <c r="G638" s="1040">
        <f t="shared" si="21"/>
        <v>2.1597222222214199</v>
      </c>
    </row>
    <row r="639" spans="1:7">
      <c r="A639" s="1040"/>
      <c r="B639" s="1040">
        <f t="shared" si="20"/>
        <v>2.16319444444364</v>
      </c>
      <c r="F639" s="1040"/>
      <c r="G639" s="1040">
        <f t="shared" si="21"/>
        <v>2.16319444444364</v>
      </c>
    </row>
    <row r="640" spans="1:7">
      <c r="A640" s="1040"/>
      <c r="B640" s="1040">
        <f t="shared" si="20"/>
        <v>2.1666666666658601</v>
      </c>
      <c r="F640" s="1040"/>
      <c r="G640" s="1040">
        <f t="shared" si="21"/>
        <v>2.1666666666658601</v>
      </c>
    </row>
    <row r="641" spans="1:7">
      <c r="A641" s="1040"/>
      <c r="B641" s="1040">
        <f t="shared" si="20"/>
        <v>2.1701388888880802</v>
      </c>
      <c r="F641" s="1040"/>
      <c r="G641" s="1040">
        <f t="shared" si="21"/>
        <v>2.1701388888880802</v>
      </c>
    </row>
    <row r="642" spans="1:7">
      <c r="A642" s="1040"/>
      <c r="B642" s="1040">
        <f t="shared" si="20"/>
        <v>2.1736111111102998</v>
      </c>
      <c r="F642" s="1040"/>
      <c r="G642" s="1040">
        <f t="shared" si="21"/>
        <v>2.1736111111102998</v>
      </c>
    </row>
    <row r="643" spans="1:7">
      <c r="A643" s="1040"/>
      <c r="B643" s="1040">
        <f t="shared" si="20"/>
        <v>2.1770833333325199</v>
      </c>
      <c r="F643" s="1040"/>
      <c r="G643" s="1040">
        <f t="shared" si="21"/>
        <v>2.1770833333325199</v>
      </c>
    </row>
    <row r="644" spans="1:7">
      <c r="A644" s="1040"/>
      <c r="B644" s="1040">
        <f t="shared" si="20"/>
        <v>2.18055555555474</v>
      </c>
      <c r="F644" s="1040"/>
      <c r="G644" s="1040">
        <f t="shared" si="21"/>
        <v>2.18055555555474</v>
      </c>
    </row>
    <row r="645" spans="1:7">
      <c r="A645" s="1040"/>
      <c r="B645" s="1040">
        <f t="shared" si="20"/>
        <v>2.1840277777769601</v>
      </c>
      <c r="F645" s="1040"/>
      <c r="G645" s="1040">
        <f t="shared" si="21"/>
        <v>2.1840277777769601</v>
      </c>
    </row>
    <row r="646" spans="1:7">
      <c r="A646" s="1040"/>
      <c r="B646" s="1040">
        <f t="shared" si="20"/>
        <v>2.1874999999991802</v>
      </c>
      <c r="F646" s="1040"/>
      <c r="G646" s="1040">
        <f t="shared" si="21"/>
        <v>2.1874999999991802</v>
      </c>
    </row>
    <row r="647" spans="1:7">
      <c r="A647" s="1040"/>
      <c r="B647" s="1040">
        <f t="shared" si="20"/>
        <v>2.1909722222213999</v>
      </c>
      <c r="F647" s="1040"/>
      <c r="G647" s="1040">
        <f t="shared" si="21"/>
        <v>2.1909722222213999</v>
      </c>
    </row>
    <row r="648" spans="1:7">
      <c r="A648" s="1040"/>
      <c r="B648" s="1040">
        <f t="shared" si="20"/>
        <v>2.19444444444362</v>
      </c>
      <c r="F648" s="1040"/>
      <c r="G648" s="1040">
        <f t="shared" si="21"/>
        <v>2.19444444444362</v>
      </c>
    </row>
    <row r="649" spans="1:7">
      <c r="A649" s="1040"/>
      <c r="B649" s="1040">
        <f t="shared" si="20"/>
        <v>2.1979166666658401</v>
      </c>
      <c r="F649" s="1040"/>
      <c r="G649" s="1040">
        <f t="shared" si="21"/>
        <v>2.1979166666658401</v>
      </c>
    </row>
    <row r="650" spans="1:7">
      <c r="A650" s="1040"/>
      <c r="B650" s="1040">
        <f t="shared" si="20"/>
        <v>2.2013888888880602</v>
      </c>
      <c r="F650" s="1040"/>
      <c r="G650" s="1040">
        <f t="shared" si="21"/>
        <v>2.2013888888880602</v>
      </c>
    </row>
    <row r="651" spans="1:7">
      <c r="A651" s="1040"/>
      <c r="B651" s="1040">
        <f t="shared" si="20"/>
        <v>2.2048611111102798</v>
      </c>
      <c r="F651" s="1040"/>
      <c r="G651" s="1040">
        <f t="shared" si="21"/>
        <v>2.2048611111102798</v>
      </c>
    </row>
    <row r="652" spans="1:7">
      <c r="A652" s="1040"/>
      <c r="B652" s="1040">
        <f t="shared" si="20"/>
        <v>2.2083333333324999</v>
      </c>
      <c r="F652" s="1040"/>
      <c r="G652" s="1040">
        <f t="shared" si="21"/>
        <v>2.2083333333324999</v>
      </c>
    </row>
    <row r="653" spans="1:7">
      <c r="A653" s="1040"/>
      <c r="B653" s="1040">
        <f t="shared" si="20"/>
        <v>2.21180555555472</v>
      </c>
      <c r="F653" s="1040"/>
      <c r="G653" s="1040">
        <f t="shared" si="21"/>
        <v>2.21180555555472</v>
      </c>
    </row>
    <row r="654" spans="1:7">
      <c r="A654" s="1040"/>
      <c r="B654" s="1040">
        <f t="shared" si="20"/>
        <v>2.2152777777769401</v>
      </c>
      <c r="F654" s="1040"/>
      <c r="G654" s="1040">
        <f t="shared" si="21"/>
        <v>2.2152777777769401</v>
      </c>
    </row>
    <row r="655" spans="1:7">
      <c r="A655" s="1040"/>
      <c r="B655" s="1040">
        <f t="shared" si="20"/>
        <v>2.2187499999991598</v>
      </c>
      <c r="F655" s="1040"/>
      <c r="G655" s="1040">
        <f t="shared" si="21"/>
        <v>2.2187499999991598</v>
      </c>
    </row>
    <row r="656" spans="1:7">
      <c r="A656" s="1040"/>
      <c r="B656" s="1040">
        <f t="shared" si="20"/>
        <v>2.2222222222213799</v>
      </c>
      <c r="F656" s="1040"/>
      <c r="G656" s="1040">
        <f t="shared" si="21"/>
        <v>2.2222222222213799</v>
      </c>
    </row>
    <row r="657" spans="1:7">
      <c r="A657" s="1040"/>
      <c r="B657" s="1040">
        <f t="shared" ref="B657:B720" si="22">B656+$C$17</f>
        <v>2.2256944444436</v>
      </c>
      <c r="F657" s="1040"/>
      <c r="G657" s="1040">
        <f t="shared" ref="G657:G720" si="23">G656+$C$17</f>
        <v>2.2256944444436</v>
      </c>
    </row>
    <row r="658" spans="1:7">
      <c r="A658" s="1040"/>
      <c r="B658" s="1040">
        <f t="shared" si="22"/>
        <v>2.2291666666658201</v>
      </c>
      <c r="F658" s="1040"/>
      <c r="G658" s="1040">
        <f t="shared" si="23"/>
        <v>2.2291666666658201</v>
      </c>
    </row>
    <row r="659" spans="1:7">
      <c r="A659" s="1040"/>
      <c r="B659" s="1040">
        <f t="shared" si="22"/>
        <v>2.2326388888880402</v>
      </c>
      <c r="F659" s="1040"/>
      <c r="G659" s="1040">
        <f t="shared" si="23"/>
        <v>2.2326388888880402</v>
      </c>
    </row>
    <row r="660" spans="1:7">
      <c r="A660" s="1040"/>
      <c r="B660" s="1040">
        <f t="shared" si="22"/>
        <v>2.2361111111102598</v>
      </c>
      <c r="F660" s="1040"/>
      <c r="G660" s="1040">
        <f t="shared" si="23"/>
        <v>2.2361111111102598</v>
      </c>
    </row>
    <row r="661" spans="1:7">
      <c r="A661" s="1040"/>
      <c r="B661" s="1040">
        <f t="shared" si="22"/>
        <v>2.2395833333324799</v>
      </c>
      <c r="F661" s="1040"/>
      <c r="G661" s="1040">
        <f t="shared" si="23"/>
        <v>2.2395833333324799</v>
      </c>
    </row>
    <row r="662" spans="1:7">
      <c r="A662" s="1040"/>
      <c r="B662" s="1040">
        <f t="shared" si="22"/>
        <v>2.2430555555547</v>
      </c>
      <c r="F662" s="1040"/>
      <c r="G662" s="1040">
        <f t="shared" si="23"/>
        <v>2.2430555555547</v>
      </c>
    </row>
    <row r="663" spans="1:7">
      <c r="A663" s="1040"/>
      <c r="B663" s="1040">
        <f t="shared" si="22"/>
        <v>2.2465277777769201</v>
      </c>
      <c r="F663" s="1040"/>
      <c r="G663" s="1040">
        <f t="shared" si="23"/>
        <v>2.2465277777769201</v>
      </c>
    </row>
    <row r="664" spans="1:7">
      <c r="A664" s="1040"/>
      <c r="B664" s="1040">
        <f t="shared" si="22"/>
        <v>2.2499999999991398</v>
      </c>
      <c r="F664" s="1040"/>
      <c r="G664" s="1040">
        <f t="shared" si="23"/>
        <v>2.2499999999991398</v>
      </c>
    </row>
    <row r="665" spans="1:7">
      <c r="A665" s="1040"/>
      <c r="B665" s="1040">
        <f t="shared" si="22"/>
        <v>2.2534722222213599</v>
      </c>
      <c r="F665" s="1040"/>
      <c r="G665" s="1040">
        <f t="shared" si="23"/>
        <v>2.2534722222213599</v>
      </c>
    </row>
    <row r="666" spans="1:7">
      <c r="A666" s="1040"/>
      <c r="B666" s="1040">
        <f t="shared" si="22"/>
        <v>2.25694444444358</v>
      </c>
      <c r="F666" s="1040"/>
      <c r="G666" s="1040">
        <f t="shared" si="23"/>
        <v>2.25694444444358</v>
      </c>
    </row>
    <row r="667" spans="1:7">
      <c r="A667" s="1040"/>
      <c r="B667" s="1040">
        <f t="shared" si="22"/>
        <v>2.2604166666658001</v>
      </c>
      <c r="F667" s="1040"/>
      <c r="G667" s="1040">
        <f t="shared" si="23"/>
        <v>2.2604166666658001</v>
      </c>
    </row>
    <row r="668" spans="1:7">
      <c r="A668" s="1040"/>
      <c r="B668" s="1040">
        <f t="shared" si="22"/>
        <v>2.2638888888880202</v>
      </c>
      <c r="F668" s="1040"/>
      <c r="G668" s="1040">
        <f t="shared" si="23"/>
        <v>2.2638888888880202</v>
      </c>
    </row>
    <row r="669" spans="1:7">
      <c r="A669" s="1040"/>
      <c r="B669" s="1040">
        <f t="shared" si="22"/>
        <v>2.2673611111102399</v>
      </c>
      <c r="F669" s="1040"/>
      <c r="G669" s="1040">
        <f t="shared" si="23"/>
        <v>2.2673611111102399</v>
      </c>
    </row>
    <row r="670" spans="1:7">
      <c r="A670" s="1040"/>
      <c r="B670" s="1040">
        <f t="shared" si="22"/>
        <v>2.27083333333246</v>
      </c>
      <c r="F670" s="1040"/>
      <c r="G670" s="1040">
        <f t="shared" si="23"/>
        <v>2.27083333333246</v>
      </c>
    </row>
    <row r="671" spans="1:7">
      <c r="A671" s="1040"/>
      <c r="B671" s="1040">
        <f t="shared" si="22"/>
        <v>2.2743055555546801</v>
      </c>
      <c r="F671" s="1040"/>
      <c r="G671" s="1040">
        <f t="shared" si="23"/>
        <v>2.2743055555546801</v>
      </c>
    </row>
    <row r="672" spans="1:7">
      <c r="A672" s="1040"/>
      <c r="B672" s="1040">
        <f t="shared" si="22"/>
        <v>2.2777777777769002</v>
      </c>
      <c r="F672" s="1040"/>
      <c r="G672" s="1040">
        <f t="shared" si="23"/>
        <v>2.2777777777769002</v>
      </c>
    </row>
    <row r="673" spans="1:7">
      <c r="A673" s="1040"/>
      <c r="B673" s="1040">
        <f t="shared" si="22"/>
        <v>2.2812499999991198</v>
      </c>
      <c r="F673" s="1040"/>
      <c r="G673" s="1040">
        <f t="shared" si="23"/>
        <v>2.2812499999991198</v>
      </c>
    </row>
    <row r="674" spans="1:7">
      <c r="A674" s="1040"/>
      <c r="B674" s="1040">
        <f t="shared" si="22"/>
        <v>2.2847222222213399</v>
      </c>
      <c r="F674" s="1040"/>
      <c r="G674" s="1040">
        <f t="shared" si="23"/>
        <v>2.2847222222213399</v>
      </c>
    </row>
    <row r="675" spans="1:7">
      <c r="A675" s="1040"/>
      <c r="B675" s="1040">
        <f t="shared" si="22"/>
        <v>2.28819444444356</v>
      </c>
      <c r="F675" s="1040"/>
      <c r="G675" s="1040">
        <f t="shared" si="23"/>
        <v>2.28819444444356</v>
      </c>
    </row>
    <row r="676" spans="1:7">
      <c r="A676" s="1040"/>
      <c r="B676" s="1040">
        <f t="shared" si="22"/>
        <v>2.2916666666657801</v>
      </c>
      <c r="F676" s="1040"/>
      <c r="G676" s="1040">
        <f t="shared" si="23"/>
        <v>2.2916666666657801</v>
      </c>
    </row>
    <row r="677" spans="1:7">
      <c r="A677" s="1040"/>
      <c r="B677" s="1040">
        <f t="shared" si="22"/>
        <v>2.2951388888880002</v>
      </c>
      <c r="F677" s="1040"/>
      <c r="G677" s="1040">
        <f t="shared" si="23"/>
        <v>2.2951388888880002</v>
      </c>
    </row>
    <row r="678" spans="1:7">
      <c r="A678" s="1040"/>
      <c r="B678" s="1040">
        <f t="shared" si="22"/>
        <v>2.2986111111102199</v>
      </c>
      <c r="F678" s="1040"/>
      <c r="G678" s="1040">
        <f t="shared" si="23"/>
        <v>2.2986111111102199</v>
      </c>
    </row>
    <row r="679" spans="1:7">
      <c r="A679" s="1040"/>
      <c r="B679" s="1040">
        <f t="shared" si="22"/>
        <v>2.30208333333244</v>
      </c>
      <c r="F679" s="1040"/>
      <c r="G679" s="1040">
        <f t="shared" si="23"/>
        <v>2.30208333333244</v>
      </c>
    </row>
    <row r="680" spans="1:7">
      <c r="A680" s="1040"/>
      <c r="B680" s="1040">
        <f t="shared" si="22"/>
        <v>2.3055555555546601</v>
      </c>
      <c r="F680" s="1040"/>
      <c r="G680" s="1040">
        <f t="shared" si="23"/>
        <v>2.3055555555546601</v>
      </c>
    </row>
    <row r="681" spans="1:7">
      <c r="A681" s="1040"/>
      <c r="B681" s="1040">
        <f t="shared" si="22"/>
        <v>2.3090277777768802</v>
      </c>
      <c r="F681" s="1040"/>
      <c r="G681" s="1040">
        <f t="shared" si="23"/>
        <v>2.3090277777768802</v>
      </c>
    </row>
    <row r="682" spans="1:7">
      <c r="A682" s="1040"/>
      <c r="B682" s="1040">
        <f t="shared" si="22"/>
        <v>2.3124999999990998</v>
      </c>
      <c r="F682" s="1040"/>
      <c r="G682" s="1040">
        <f t="shared" si="23"/>
        <v>2.3124999999990998</v>
      </c>
    </row>
    <row r="683" spans="1:7">
      <c r="A683" s="1040"/>
      <c r="B683" s="1040">
        <f t="shared" si="22"/>
        <v>2.3159722222213199</v>
      </c>
      <c r="F683" s="1040"/>
      <c r="G683" s="1040">
        <f t="shared" si="23"/>
        <v>2.3159722222213199</v>
      </c>
    </row>
    <row r="684" spans="1:7">
      <c r="A684" s="1040"/>
      <c r="B684" s="1040">
        <f t="shared" si="22"/>
        <v>2.31944444444354</v>
      </c>
      <c r="F684" s="1040"/>
      <c r="G684" s="1040">
        <f t="shared" si="23"/>
        <v>2.31944444444354</v>
      </c>
    </row>
    <row r="685" spans="1:7">
      <c r="A685" s="1040"/>
      <c r="B685" s="1040">
        <f t="shared" si="22"/>
        <v>2.3229166666657601</v>
      </c>
      <c r="F685" s="1040"/>
      <c r="G685" s="1040">
        <f t="shared" si="23"/>
        <v>2.3229166666657601</v>
      </c>
    </row>
    <row r="686" spans="1:7">
      <c r="A686" s="1040"/>
      <c r="B686" s="1040">
        <f t="shared" si="22"/>
        <v>2.3263888888879798</v>
      </c>
      <c r="F686" s="1040"/>
      <c r="G686" s="1040">
        <f t="shared" si="23"/>
        <v>2.3263888888879798</v>
      </c>
    </row>
    <row r="687" spans="1:7">
      <c r="A687" s="1040"/>
      <c r="B687" s="1040">
        <f t="shared" si="22"/>
        <v>2.3298611111101999</v>
      </c>
      <c r="F687" s="1040"/>
      <c r="G687" s="1040">
        <f t="shared" si="23"/>
        <v>2.3298611111101999</v>
      </c>
    </row>
    <row r="688" spans="1:7">
      <c r="A688" s="1040"/>
      <c r="B688" s="1040">
        <f t="shared" si="22"/>
        <v>2.33333333333242</v>
      </c>
      <c r="F688" s="1040"/>
      <c r="G688" s="1040">
        <f t="shared" si="23"/>
        <v>2.33333333333242</v>
      </c>
    </row>
    <row r="689" spans="1:7">
      <c r="A689" s="1040"/>
      <c r="B689" s="1040">
        <f t="shared" si="22"/>
        <v>2.3368055555546401</v>
      </c>
      <c r="F689" s="1040"/>
      <c r="G689" s="1040">
        <f t="shared" si="23"/>
        <v>2.3368055555546401</v>
      </c>
    </row>
    <row r="690" spans="1:7">
      <c r="A690" s="1040"/>
      <c r="B690" s="1040">
        <f t="shared" si="22"/>
        <v>2.3402777777768602</v>
      </c>
      <c r="F690" s="1040"/>
      <c r="G690" s="1040">
        <f t="shared" si="23"/>
        <v>2.3402777777768602</v>
      </c>
    </row>
    <row r="691" spans="1:7">
      <c r="A691" s="1040"/>
      <c r="B691" s="1040">
        <f t="shared" si="22"/>
        <v>2.3437499999990798</v>
      </c>
      <c r="F691" s="1040"/>
      <c r="G691" s="1040">
        <f t="shared" si="23"/>
        <v>2.3437499999990798</v>
      </c>
    </row>
    <row r="692" spans="1:7">
      <c r="A692" s="1040"/>
      <c r="B692" s="1040">
        <f t="shared" si="22"/>
        <v>2.3472222222212999</v>
      </c>
      <c r="F692" s="1040"/>
      <c r="G692" s="1040">
        <f t="shared" si="23"/>
        <v>2.3472222222212999</v>
      </c>
    </row>
    <row r="693" spans="1:7">
      <c r="A693" s="1040"/>
      <c r="B693" s="1040">
        <f t="shared" si="22"/>
        <v>2.35069444444352</v>
      </c>
      <c r="F693" s="1040"/>
      <c r="G693" s="1040">
        <f t="shared" si="23"/>
        <v>2.35069444444352</v>
      </c>
    </row>
    <row r="694" spans="1:7">
      <c r="A694" s="1040"/>
      <c r="B694" s="1040">
        <f t="shared" si="22"/>
        <v>2.3541666666657401</v>
      </c>
      <c r="F694" s="1040"/>
      <c r="G694" s="1040">
        <f t="shared" si="23"/>
        <v>2.3541666666657401</v>
      </c>
    </row>
    <row r="695" spans="1:7">
      <c r="A695" s="1040"/>
      <c r="B695" s="1040">
        <f t="shared" si="22"/>
        <v>2.3576388888879598</v>
      </c>
      <c r="F695" s="1040"/>
      <c r="G695" s="1040">
        <f t="shared" si="23"/>
        <v>2.3576388888879598</v>
      </c>
    </row>
    <row r="696" spans="1:7">
      <c r="A696" s="1040"/>
      <c r="B696" s="1040">
        <f t="shared" si="22"/>
        <v>2.3611111111101799</v>
      </c>
      <c r="F696" s="1040"/>
      <c r="G696" s="1040">
        <f t="shared" si="23"/>
        <v>2.3611111111101799</v>
      </c>
    </row>
    <row r="697" spans="1:7">
      <c r="A697" s="1040"/>
      <c r="B697" s="1040">
        <f t="shared" si="22"/>
        <v>2.3645833333324</v>
      </c>
      <c r="F697" s="1040"/>
      <c r="G697" s="1040">
        <f t="shared" si="23"/>
        <v>2.3645833333324</v>
      </c>
    </row>
    <row r="698" spans="1:7">
      <c r="A698" s="1040"/>
      <c r="B698" s="1040">
        <f t="shared" si="22"/>
        <v>2.3680555555546201</v>
      </c>
      <c r="F698" s="1040"/>
      <c r="G698" s="1040">
        <f t="shared" si="23"/>
        <v>2.3680555555546201</v>
      </c>
    </row>
    <row r="699" spans="1:7">
      <c r="A699" s="1040"/>
      <c r="B699" s="1040">
        <f t="shared" si="22"/>
        <v>2.3715277777768402</v>
      </c>
      <c r="F699" s="1040"/>
      <c r="G699" s="1040">
        <f t="shared" si="23"/>
        <v>2.3715277777768402</v>
      </c>
    </row>
    <row r="700" spans="1:7">
      <c r="A700" s="1040"/>
      <c r="B700" s="1040">
        <f t="shared" si="22"/>
        <v>2.3749999999990599</v>
      </c>
      <c r="F700" s="1040"/>
      <c r="G700" s="1040">
        <f t="shared" si="23"/>
        <v>2.3749999999990599</v>
      </c>
    </row>
    <row r="701" spans="1:7">
      <c r="A701" s="1040"/>
      <c r="B701" s="1040">
        <f t="shared" si="22"/>
        <v>2.37847222222128</v>
      </c>
      <c r="F701" s="1040"/>
      <c r="G701" s="1040">
        <f t="shared" si="23"/>
        <v>2.37847222222128</v>
      </c>
    </row>
    <row r="702" spans="1:7">
      <c r="A702" s="1040"/>
      <c r="B702" s="1040">
        <f t="shared" si="22"/>
        <v>2.3819444444435001</v>
      </c>
      <c r="F702" s="1040"/>
      <c r="G702" s="1040">
        <f t="shared" si="23"/>
        <v>2.3819444444435001</v>
      </c>
    </row>
    <row r="703" spans="1:7">
      <c r="A703" s="1040"/>
      <c r="B703" s="1040">
        <f t="shared" si="22"/>
        <v>2.3854166666657202</v>
      </c>
      <c r="F703" s="1040"/>
      <c r="G703" s="1040">
        <f t="shared" si="23"/>
        <v>2.3854166666657202</v>
      </c>
    </row>
    <row r="704" spans="1:7">
      <c r="A704" s="1040"/>
      <c r="B704" s="1040">
        <f t="shared" si="22"/>
        <v>2.3888888888879398</v>
      </c>
      <c r="F704" s="1040"/>
      <c r="G704" s="1040">
        <f t="shared" si="23"/>
        <v>2.3888888888879398</v>
      </c>
    </row>
    <row r="705" spans="1:7">
      <c r="A705" s="1040"/>
      <c r="B705" s="1040">
        <f t="shared" si="22"/>
        <v>2.3923611111101599</v>
      </c>
      <c r="F705" s="1040"/>
      <c r="G705" s="1040">
        <f t="shared" si="23"/>
        <v>2.3923611111101599</v>
      </c>
    </row>
    <row r="706" spans="1:7">
      <c r="A706" s="1040"/>
      <c r="B706" s="1040">
        <f t="shared" si="22"/>
        <v>2.39583333333238</v>
      </c>
      <c r="F706" s="1040"/>
      <c r="G706" s="1040">
        <f t="shared" si="23"/>
        <v>2.39583333333238</v>
      </c>
    </row>
    <row r="707" spans="1:7">
      <c r="A707" s="1040"/>
      <c r="B707" s="1040">
        <f t="shared" si="22"/>
        <v>2.3993055555546001</v>
      </c>
      <c r="F707" s="1040"/>
      <c r="G707" s="1040">
        <f t="shared" si="23"/>
        <v>2.3993055555546001</v>
      </c>
    </row>
    <row r="708" spans="1:7">
      <c r="A708" s="1040"/>
      <c r="B708" s="1040">
        <f t="shared" si="22"/>
        <v>2.4027777777768198</v>
      </c>
      <c r="F708" s="1040"/>
      <c r="G708" s="1040">
        <f t="shared" si="23"/>
        <v>2.4027777777768198</v>
      </c>
    </row>
    <row r="709" spans="1:7">
      <c r="A709" s="1040"/>
      <c r="B709" s="1040">
        <f t="shared" si="22"/>
        <v>2.4062499999990399</v>
      </c>
      <c r="F709" s="1040"/>
      <c r="G709" s="1040">
        <f t="shared" si="23"/>
        <v>2.4062499999990399</v>
      </c>
    </row>
    <row r="710" spans="1:7">
      <c r="A710" s="1040"/>
      <c r="B710" s="1040">
        <f t="shared" si="22"/>
        <v>2.40972222222126</v>
      </c>
      <c r="F710" s="1040"/>
      <c r="G710" s="1040">
        <f t="shared" si="23"/>
        <v>2.40972222222126</v>
      </c>
    </row>
    <row r="711" spans="1:7">
      <c r="A711" s="1040"/>
      <c r="B711" s="1040">
        <f t="shared" si="22"/>
        <v>2.4131944444434801</v>
      </c>
      <c r="F711" s="1040"/>
      <c r="G711" s="1040">
        <f t="shared" si="23"/>
        <v>2.4131944444434801</v>
      </c>
    </row>
    <row r="712" spans="1:7">
      <c r="A712" s="1040"/>
      <c r="B712" s="1040">
        <f t="shared" si="22"/>
        <v>2.4166666666657002</v>
      </c>
      <c r="F712" s="1040"/>
      <c r="G712" s="1040">
        <f t="shared" si="23"/>
        <v>2.4166666666657002</v>
      </c>
    </row>
    <row r="713" spans="1:7">
      <c r="A713" s="1040"/>
      <c r="B713" s="1040">
        <f t="shared" si="22"/>
        <v>2.4201388888879198</v>
      </c>
      <c r="F713" s="1040"/>
      <c r="G713" s="1040">
        <f t="shared" si="23"/>
        <v>2.4201388888879198</v>
      </c>
    </row>
    <row r="714" spans="1:7">
      <c r="A714" s="1040"/>
      <c r="B714" s="1040">
        <f t="shared" si="22"/>
        <v>2.4236111111101399</v>
      </c>
      <c r="F714" s="1040"/>
      <c r="G714" s="1040">
        <f t="shared" si="23"/>
        <v>2.4236111111101399</v>
      </c>
    </row>
    <row r="715" spans="1:7">
      <c r="A715" s="1040"/>
      <c r="B715" s="1040">
        <f t="shared" si="22"/>
        <v>2.42708333333236</v>
      </c>
      <c r="F715" s="1040"/>
      <c r="G715" s="1040">
        <f t="shared" si="23"/>
        <v>2.42708333333236</v>
      </c>
    </row>
    <row r="716" spans="1:7">
      <c r="A716" s="1040"/>
      <c r="B716" s="1040">
        <f t="shared" si="22"/>
        <v>2.4305555555545801</v>
      </c>
      <c r="F716" s="1040"/>
      <c r="G716" s="1040">
        <f t="shared" si="23"/>
        <v>2.4305555555545801</v>
      </c>
    </row>
    <row r="717" spans="1:7">
      <c r="A717" s="1040"/>
      <c r="B717" s="1040">
        <f t="shared" si="22"/>
        <v>2.4340277777767998</v>
      </c>
      <c r="F717" s="1040"/>
      <c r="G717" s="1040">
        <f t="shared" si="23"/>
        <v>2.4340277777767998</v>
      </c>
    </row>
    <row r="718" spans="1:7">
      <c r="A718" s="1040"/>
      <c r="B718" s="1040">
        <f t="shared" si="22"/>
        <v>2.4374999999990199</v>
      </c>
      <c r="F718" s="1040"/>
      <c r="G718" s="1040">
        <f t="shared" si="23"/>
        <v>2.4374999999990199</v>
      </c>
    </row>
    <row r="719" spans="1:7">
      <c r="A719" s="1040"/>
      <c r="B719" s="1040">
        <f t="shared" si="22"/>
        <v>2.44097222222124</v>
      </c>
      <c r="F719" s="1040"/>
      <c r="G719" s="1040">
        <f t="shared" si="23"/>
        <v>2.44097222222124</v>
      </c>
    </row>
    <row r="720" spans="1:7">
      <c r="A720" s="1040"/>
      <c r="B720" s="1040">
        <f t="shared" si="22"/>
        <v>2.4444444444434601</v>
      </c>
      <c r="F720" s="1040"/>
      <c r="G720" s="1040">
        <f t="shared" si="23"/>
        <v>2.4444444444434601</v>
      </c>
    </row>
    <row r="721" spans="1:7">
      <c r="A721" s="1040"/>
      <c r="B721" s="1040">
        <f t="shared" ref="B721:B735" si="24">B720+$C$17</f>
        <v>2.4479166666656802</v>
      </c>
      <c r="F721" s="1040"/>
      <c r="G721" s="1040">
        <f t="shared" ref="G721:G735" si="25">G720+$C$17</f>
        <v>2.4479166666656802</v>
      </c>
    </row>
    <row r="722" spans="1:7">
      <c r="A722" s="1040"/>
      <c r="B722" s="1040">
        <f t="shared" si="24"/>
        <v>2.4513888888878999</v>
      </c>
      <c r="F722" s="1040"/>
      <c r="G722" s="1040">
        <f t="shared" si="25"/>
        <v>2.4513888888878999</v>
      </c>
    </row>
    <row r="723" spans="1:7">
      <c r="A723" s="1040"/>
      <c r="B723" s="1040">
        <f t="shared" si="24"/>
        <v>2.45486111111012</v>
      </c>
      <c r="F723" s="1040"/>
      <c r="G723" s="1040">
        <f t="shared" si="25"/>
        <v>2.45486111111012</v>
      </c>
    </row>
    <row r="724" spans="1:7">
      <c r="A724" s="1040"/>
      <c r="B724" s="1040">
        <f t="shared" si="24"/>
        <v>2.4583333333323401</v>
      </c>
      <c r="F724" s="1040"/>
      <c r="G724" s="1040">
        <f t="shared" si="25"/>
        <v>2.4583333333323401</v>
      </c>
    </row>
    <row r="725" spans="1:7">
      <c r="A725" s="1040"/>
      <c r="B725" s="1040">
        <f t="shared" si="24"/>
        <v>2.4618055555545602</v>
      </c>
      <c r="F725" s="1040"/>
      <c r="G725" s="1040">
        <f t="shared" si="25"/>
        <v>2.4618055555545602</v>
      </c>
    </row>
    <row r="726" spans="1:7">
      <c r="A726" s="1040"/>
      <c r="B726" s="1040">
        <f t="shared" si="24"/>
        <v>2.4652777777767798</v>
      </c>
      <c r="F726" s="1040"/>
      <c r="G726" s="1040">
        <f t="shared" si="25"/>
        <v>2.4652777777767798</v>
      </c>
    </row>
    <row r="727" spans="1:7">
      <c r="B727" s="1040">
        <f t="shared" si="24"/>
        <v>2.4687499999989999</v>
      </c>
      <c r="G727" s="1040">
        <f t="shared" si="25"/>
        <v>2.4687499999989999</v>
      </c>
    </row>
    <row r="728" spans="1:7">
      <c r="B728" s="1040">
        <f t="shared" si="24"/>
        <v>2.47222222222122</v>
      </c>
      <c r="G728" s="1040">
        <f t="shared" si="25"/>
        <v>2.47222222222122</v>
      </c>
    </row>
    <row r="729" spans="1:7">
      <c r="B729" s="1040">
        <f t="shared" si="24"/>
        <v>2.4756944444434401</v>
      </c>
      <c r="G729" s="1040">
        <f t="shared" si="25"/>
        <v>2.4756944444434401</v>
      </c>
    </row>
    <row r="730" spans="1:7">
      <c r="B730" s="1040">
        <f t="shared" si="24"/>
        <v>2.4791666666656602</v>
      </c>
      <c r="G730" s="1040">
        <f t="shared" si="25"/>
        <v>2.4791666666656602</v>
      </c>
    </row>
    <row r="731" spans="1:7">
      <c r="B731" s="1040">
        <f t="shared" si="24"/>
        <v>2.4826388888878799</v>
      </c>
      <c r="G731" s="1040">
        <f t="shared" si="25"/>
        <v>2.4826388888878799</v>
      </c>
    </row>
    <row r="732" spans="1:7">
      <c r="B732" s="1040">
        <f t="shared" si="24"/>
        <v>2.4861111111101</v>
      </c>
      <c r="G732" s="1040">
        <f t="shared" si="25"/>
        <v>2.4861111111101</v>
      </c>
    </row>
    <row r="733" spans="1:7">
      <c r="B733" s="1040">
        <f t="shared" si="24"/>
        <v>2.4895833333323201</v>
      </c>
      <c r="G733" s="1040">
        <f t="shared" si="25"/>
        <v>2.4895833333323201</v>
      </c>
    </row>
    <row r="734" spans="1:7">
      <c r="B734" s="1040">
        <f t="shared" si="24"/>
        <v>2.4930555555545402</v>
      </c>
      <c r="G734" s="1040">
        <f t="shared" si="25"/>
        <v>2.4930555555545402</v>
      </c>
    </row>
    <row r="735" spans="1:7">
      <c r="B735" s="1040">
        <f t="shared" si="24"/>
        <v>2.4965277777767598</v>
      </c>
      <c r="G735" s="1040">
        <f t="shared" si="25"/>
        <v>2.4965277777767598</v>
      </c>
    </row>
  </sheetData>
  <sheetProtection password="C9F9" sheet="1" objects="1" scenarios="1" pivotTables="0"/>
  <pageMargins left="0.7" right="0.7" top="0.75" bottom="0.75" header="0.3" footer="0.3"/>
  <pageSetup paperSize="9" orientation="portrait" r:id="rId1"/>
  <headerFooter>
    <oddHeader>&amp;C&amp;14 TOURNOI&amp;L&amp;G</oddHeader>
    <oddFooter>&amp;C&amp;7 FAIR PLAY ET PLAISIR&amp;R&amp;2      Planning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3"/>
  <dimension ref="A1:AE28"/>
  <sheetViews>
    <sheetView zoomScaleNormal="100" workbookViewId="0">
      <selection activeCell="B28" sqref="B28"/>
    </sheetView>
  </sheetViews>
  <sheetFormatPr baseColWidth="10" defaultRowHeight="12.75"/>
  <sheetData>
    <row r="1" spans="1:31">
      <c r="A1" s="1113" t="s">
        <v>155</v>
      </c>
      <c r="B1" s="873"/>
      <c r="C1" s="1114">
        <v>10</v>
      </c>
      <c r="D1" s="873">
        <v>12</v>
      </c>
      <c r="E1" s="873">
        <v>16</v>
      </c>
      <c r="F1" s="873">
        <v>20</v>
      </c>
      <c r="G1" s="873">
        <v>7</v>
      </c>
      <c r="H1" s="873">
        <v>4</v>
      </c>
      <c r="I1" s="873">
        <v>11</v>
      </c>
      <c r="J1" s="873">
        <v>5</v>
      </c>
      <c r="K1" s="873">
        <v>19</v>
      </c>
      <c r="L1" s="873">
        <v>6</v>
      </c>
      <c r="M1" s="873">
        <v>18</v>
      </c>
      <c r="N1" s="873">
        <v>9</v>
      </c>
      <c r="O1" s="873">
        <v>13</v>
      </c>
      <c r="P1" s="873">
        <v>17</v>
      </c>
      <c r="Q1" s="873">
        <v>8</v>
      </c>
      <c r="R1" s="873">
        <v>3</v>
      </c>
      <c r="S1" s="873">
        <v>1</v>
      </c>
      <c r="T1" s="873">
        <v>2</v>
      </c>
      <c r="U1" s="873">
        <v>14</v>
      </c>
      <c r="V1" s="873">
        <v>15</v>
      </c>
      <c r="W1" s="873"/>
      <c r="X1" s="873"/>
      <c r="Y1" s="873"/>
      <c r="Z1" s="873"/>
      <c r="AA1" s="873"/>
      <c r="AB1" s="873"/>
      <c r="AC1" s="873"/>
      <c r="AD1" s="873"/>
      <c r="AE1" s="873"/>
    </row>
    <row r="2" spans="1:31">
      <c r="A2" s="873"/>
      <c r="B2" s="873"/>
      <c r="C2" s="873">
        <f>VLOOKUP(C1,$AB$3:$AC$28,2,FALSE)</f>
        <v>10</v>
      </c>
      <c r="D2" s="873">
        <f>VLOOKUP(D1,$AB$3:$AC$28,2,FALSE)</f>
        <v>12</v>
      </c>
      <c r="E2" s="873">
        <f t="shared" ref="E2:AB2" si="0">VLOOKUP(E1,$AB$3:$AC$28,2,FALSE)</f>
        <v>16</v>
      </c>
      <c r="F2" s="873">
        <f t="shared" si="0"/>
        <v>20</v>
      </c>
      <c r="G2" s="873" t="str">
        <f t="shared" si="0"/>
        <v>7</v>
      </c>
      <c r="H2" s="873" t="str">
        <f t="shared" si="0"/>
        <v>4</v>
      </c>
      <c r="I2" s="873">
        <f t="shared" si="0"/>
        <v>11</v>
      </c>
      <c r="J2" s="873" t="str">
        <f t="shared" si="0"/>
        <v>5</v>
      </c>
      <c r="K2" s="873">
        <f t="shared" si="0"/>
        <v>19</v>
      </c>
      <c r="L2" s="873" t="str">
        <f t="shared" si="0"/>
        <v>6</v>
      </c>
      <c r="M2" s="873">
        <f t="shared" si="0"/>
        <v>18</v>
      </c>
      <c r="N2" s="873" t="str">
        <f t="shared" si="0"/>
        <v>9</v>
      </c>
      <c r="O2" s="873">
        <f t="shared" si="0"/>
        <v>13</v>
      </c>
      <c r="P2" s="873">
        <f t="shared" si="0"/>
        <v>17</v>
      </c>
      <c r="Q2" s="873">
        <f t="shared" si="0"/>
        <v>8</v>
      </c>
      <c r="R2" s="873">
        <f t="shared" si="0"/>
        <v>3</v>
      </c>
      <c r="S2" s="873" t="str">
        <f t="shared" si="0"/>
        <v>1</v>
      </c>
      <c r="T2" s="873" t="str">
        <f t="shared" si="0"/>
        <v>2</v>
      </c>
      <c r="U2" s="873">
        <f t="shared" si="0"/>
        <v>14</v>
      </c>
      <c r="V2" s="873">
        <f t="shared" si="0"/>
        <v>15</v>
      </c>
      <c r="W2" s="873" t="e">
        <f t="shared" si="0"/>
        <v>#N/A</v>
      </c>
      <c r="X2" s="873" t="e">
        <f t="shared" si="0"/>
        <v>#N/A</v>
      </c>
      <c r="Y2" s="873" t="e">
        <f t="shared" si="0"/>
        <v>#N/A</v>
      </c>
      <c r="Z2" s="873" t="e">
        <f t="shared" si="0"/>
        <v>#N/A</v>
      </c>
      <c r="AA2" s="873" t="e">
        <f t="shared" si="0"/>
        <v>#N/A</v>
      </c>
      <c r="AB2" s="873" t="e">
        <f t="shared" si="0"/>
        <v>#N/A</v>
      </c>
      <c r="AC2" s="873"/>
      <c r="AD2" s="873"/>
      <c r="AE2" s="873"/>
    </row>
    <row r="3" spans="1:31">
      <c r="A3" s="873"/>
      <c r="B3" s="873"/>
      <c r="C3" s="873">
        <v>1</v>
      </c>
      <c r="D3" s="873">
        <v>2</v>
      </c>
      <c r="E3" s="873">
        <v>3</v>
      </c>
      <c r="F3" s="873">
        <v>4</v>
      </c>
      <c r="G3" s="873">
        <v>5</v>
      </c>
      <c r="H3" s="873">
        <v>6</v>
      </c>
      <c r="I3" s="873">
        <v>7</v>
      </c>
      <c r="J3" s="873">
        <v>8</v>
      </c>
      <c r="K3" s="873">
        <v>9</v>
      </c>
      <c r="L3" s="873">
        <v>10</v>
      </c>
      <c r="M3" s="873">
        <v>11</v>
      </c>
      <c r="N3" s="873">
        <v>12</v>
      </c>
      <c r="O3" s="873">
        <v>13</v>
      </c>
      <c r="P3" s="873">
        <v>14</v>
      </c>
      <c r="Q3" s="873">
        <v>15</v>
      </c>
      <c r="R3" s="873">
        <v>16</v>
      </c>
      <c r="S3" s="873">
        <v>17</v>
      </c>
      <c r="T3" s="873">
        <v>18</v>
      </c>
      <c r="U3" s="873">
        <v>19</v>
      </c>
      <c r="V3" s="873">
        <v>20</v>
      </c>
      <c r="W3" s="873">
        <v>21</v>
      </c>
      <c r="X3" s="873">
        <v>22</v>
      </c>
      <c r="Y3" s="873">
        <v>23</v>
      </c>
      <c r="Z3" s="873">
        <v>24</v>
      </c>
      <c r="AA3" s="873">
        <v>25</v>
      </c>
      <c r="AB3" s="873">
        <v>1</v>
      </c>
      <c r="AC3" s="1115" t="str">
        <f>ACCUEIL!F6</f>
        <v>1</v>
      </c>
      <c r="AD3" s="873"/>
      <c r="AE3" s="873"/>
    </row>
    <row r="4" spans="1:31">
      <c r="A4" s="873"/>
      <c r="B4" s="873"/>
      <c r="C4" s="873"/>
      <c r="D4" s="873"/>
      <c r="E4" s="873"/>
      <c r="F4" s="873"/>
      <c r="G4" s="873"/>
      <c r="H4" s="873"/>
      <c r="I4" s="873"/>
      <c r="J4" s="873"/>
      <c r="K4" s="873"/>
      <c r="L4" s="873"/>
      <c r="M4" s="873"/>
      <c r="N4" s="873"/>
      <c r="O4" s="873"/>
      <c r="P4" s="873"/>
      <c r="Q4" s="873"/>
      <c r="R4" s="873"/>
      <c r="S4" s="873"/>
      <c r="T4" s="873"/>
      <c r="U4" s="873"/>
      <c r="V4" s="873"/>
      <c r="W4" s="873"/>
      <c r="X4" s="873"/>
      <c r="Y4" s="873"/>
      <c r="Z4" s="873"/>
      <c r="AA4" s="873"/>
      <c r="AB4" s="873">
        <v>2</v>
      </c>
      <c r="AC4" s="1115" t="str">
        <f>ACCUEIL!F7</f>
        <v>2</v>
      </c>
      <c r="AD4" s="873"/>
      <c r="AE4" s="873"/>
    </row>
    <row r="5" spans="1:31">
      <c r="A5" s="873"/>
      <c r="B5" s="873"/>
      <c r="C5" s="873"/>
      <c r="D5" s="873"/>
      <c r="E5" s="873"/>
      <c r="F5" s="873"/>
      <c r="G5" s="873"/>
      <c r="H5" s="873"/>
      <c r="I5" s="873"/>
      <c r="J5" s="873"/>
      <c r="K5" s="873"/>
      <c r="L5" s="873"/>
      <c r="M5" s="873"/>
      <c r="N5" s="873"/>
      <c r="O5" s="873"/>
      <c r="P5" s="873"/>
      <c r="Q5" s="873"/>
      <c r="R5" s="873"/>
      <c r="S5" s="873"/>
      <c r="T5" s="873"/>
      <c r="U5" s="873"/>
      <c r="V5" s="873"/>
      <c r="W5" s="873"/>
      <c r="X5" s="873"/>
      <c r="Y5" s="873"/>
      <c r="Z5" s="873"/>
      <c r="AA5" s="873"/>
      <c r="AB5" s="873">
        <v>3</v>
      </c>
      <c r="AC5" s="1115">
        <f>ACCUEIL!F8</f>
        <v>3</v>
      </c>
      <c r="AD5" s="873"/>
      <c r="AE5" s="873"/>
    </row>
    <row r="6" spans="1:31">
      <c r="A6" s="873"/>
      <c r="B6" s="873"/>
      <c r="C6" s="873"/>
      <c r="D6" s="873"/>
      <c r="E6" s="873"/>
      <c r="F6" s="873"/>
      <c r="G6" s="873"/>
      <c r="H6" s="873"/>
      <c r="I6" s="873"/>
      <c r="J6" s="873"/>
      <c r="K6" s="873"/>
      <c r="L6" s="873"/>
      <c r="M6" s="873"/>
      <c r="N6" s="873"/>
      <c r="O6" s="873"/>
      <c r="P6" s="873"/>
      <c r="Q6" s="873"/>
      <c r="R6" s="873"/>
      <c r="S6" s="873"/>
      <c r="T6" s="873"/>
      <c r="U6" s="873"/>
      <c r="V6" s="873"/>
      <c r="W6" s="873"/>
      <c r="X6" s="873"/>
      <c r="Y6" s="873"/>
      <c r="Z6" s="873"/>
      <c r="AA6" s="873"/>
      <c r="AB6" s="873">
        <v>4</v>
      </c>
      <c r="AC6" s="1115" t="str">
        <f>ACCUEIL!F9</f>
        <v>4</v>
      </c>
      <c r="AD6" s="873"/>
      <c r="AE6" s="873"/>
    </row>
    <row r="7" spans="1:31">
      <c r="A7" s="873"/>
      <c r="B7" s="873"/>
      <c r="C7" s="873"/>
      <c r="D7" s="873"/>
      <c r="E7" s="873"/>
      <c r="F7" s="873"/>
      <c r="G7" s="873"/>
      <c r="H7" s="873"/>
      <c r="I7" s="873"/>
      <c r="J7" s="873"/>
      <c r="K7" s="873"/>
      <c r="L7" s="873"/>
      <c r="M7" s="873"/>
      <c r="N7" s="873"/>
      <c r="O7" s="873"/>
      <c r="P7" s="873"/>
      <c r="Q7" s="873"/>
      <c r="R7" s="873"/>
      <c r="S7" s="873"/>
      <c r="T7" s="873"/>
      <c r="U7" s="873"/>
      <c r="V7" s="873"/>
      <c r="W7" s="873"/>
      <c r="X7" s="873"/>
      <c r="Y7" s="873"/>
      <c r="Z7" s="873"/>
      <c r="AA7" s="873"/>
      <c r="AB7" s="873">
        <v>5</v>
      </c>
      <c r="AC7" s="1115" t="str">
        <f>ACCUEIL!F10</f>
        <v>5</v>
      </c>
      <c r="AD7" s="873"/>
      <c r="AE7" s="873"/>
    </row>
    <row r="8" spans="1:31">
      <c r="A8" s="873"/>
      <c r="B8" s="873"/>
      <c r="C8" s="873"/>
      <c r="D8" s="873"/>
      <c r="E8" s="873"/>
      <c r="F8" s="873"/>
      <c r="G8" s="873"/>
      <c r="H8" s="873"/>
      <c r="I8" s="873"/>
      <c r="J8" s="873"/>
      <c r="K8" s="873"/>
      <c r="L8" s="873"/>
      <c r="M8" s="873"/>
      <c r="N8" s="873"/>
      <c r="O8" s="873"/>
      <c r="P8" s="873"/>
      <c r="Q8" s="873"/>
      <c r="R8" s="873"/>
      <c r="S8" s="873"/>
      <c r="T8" s="873"/>
      <c r="U8" s="873"/>
      <c r="V8" s="873"/>
      <c r="W8" s="873"/>
      <c r="X8" s="873"/>
      <c r="Y8" s="873"/>
      <c r="Z8" s="873"/>
      <c r="AA8" s="873"/>
      <c r="AB8" s="873">
        <v>6</v>
      </c>
      <c r="AC8" s="1115" t="str">
        <f>ACCUEIL!F11</f>
        <v>6</v>
      </c>
      <c r="AD8" s="873"/>
      <c r="AE8" s="873"/>
    </row>
    <row r="9" spans="1:31">
      <c r="A9" s="873"/>
      <c r="B9" s="873"/>
      <c r="C9" s="873"/>
      <c r="D9" s="873"/>
      <c r="E9" s="873"/>
      <c r="F9" s="873"/>
      <c r="G9" s="873"/>
      <c r="H9" s="873"/>
      <c r="I9" s="873"/>
      <c r="J9" s="873"/>
      <c r="K9" s="873"/>
      <c r="L9" s="873"/>
      <c r="M9" s="873"/>
      <c r="N9" s="873"/>
      <c r="O9" s="873"/>
      <c r="P9" s="873"/>
      <c r="Q9" s="873"/>
      <c r="R9" s="873"/>
      <c r="S9" s="873"/>
      <c r="T9" s="873"/>
      <c r="U9" s="873"/>
      <c r="V9" s="873"/>
      <c r="W9" s="873"/>
      <c r="X9" s="873"/>
      <c r="Y9" s="873"/>
      <c r="Z9" s="873"/>
      <c r="AA9" s="873"/>
      <c r="AB9" s="873">
        <v>7</v>
      </c>
      <c r="AC9" s="1115" t="str">
        <f>ACCUEIL!F12</f>
        <v>7</v>
      </c>
      <c r="AD9" s="873"/>
      <c r="AE9" s="873"/>
    </row>
    <row r="10" spans="1:31">
      <c r="A10" s="873"/>
      <c r="B10" s="873"/>
      <c r="C10" s="873"/>
      <c r="D10" s="873"/>
      <c r="E10" s="873"/>
      <c r="F10" s="873"/>
      <c r="G10" s="873"/>
      <c r="H10" s="873"/>
      <c r="I10" s="873"/>
      <c r="J10" s="873"/>
      <c r="K10" s="873"/>
      <c r="L10" s="873"/>
      <c r="M10" s="873"/>
      <c r="N10" s="873"/>
      <c r="O10" s="873"/>
      <c r="P10" s="873"/>
      <c r="Q10" s="873"/>
      <c r="R10" s="873"/>
      <c r="S10" s="873"/>
      <c r="T10" s="873"/>
      <c r="U10" s="873"/>
      <c r="V10" s="873"/>
      <c r="W10" s="873"/>
      <c r="X10" s="873"/>
      <c r="Y10" s="873"/>
      <c r="Z10" s="873"/>
      <c r="AA10" s="873"/>
      <c r="AB10" s="873">
        <v>8</v>
      </c>
      <c r="AC10" s="1115">
        <f>ACCUEIL!F13</f>
        <v>8</v>
      </c>
      <c r="AD10" s="873"/>
      <c r="AE10" s="873"/>
    </row>
    <row r="11" spans="1:31">
      <c r="A11" s="873"/>
      <c r="B11" s="873"/>
      <c r="C11" s="873"/>
      <c r="D11" s="873"/>
      <c r="E11" s="873"/>
      <c r="F11" s="873"/>
      <c r="G11" s="873"/>
      <c r="H11" s="873"/>
      <c r="I11" s="873"/>
      <c r="J11" s="873"/>
      <c r="K11" s="873"/>
      <c r="L11" s="873"/>
      <c r="M11" s="873"/>
      <c r="N11" s="873"/>
      <c r="O11" s="873"/>
      <c r="P11" s="873"/>
      <c r="Q11" s="873"/>
      <c r="R11" s="873"/>
      <c r="S11" s="873"/>
      <c r="T11" s="873"/>
      <c r="U11" s="873"/>
      <c r="V11" s="873"/>
      <c r="W11" s="873"/>
      <c r="X11" s="873"/>
      <c r="Y11" s="873"/>
      <c r="Z11" s="873"/>
      <c r="AA11" s="873"/>
      <c r="AB11" s="873">
        <v>9</v>
      </c>
      <c r="AC11" s="1115" t="str">
        <f>ACCUEIL!F14</f>
        <v>9</v>
      </c>
      <c r="AD11" s="873"/>
      <c r="AE11" s="873"/>
    </row>
    <row r="12" spans="1:31">
      <c r="AB12" s="873">
        <v>10</v>
      </c>
      <c r="AC12" s="1115">
        <f>ACCUEIL!F15</f>
        <v>10</v>
      </c>
    </row>
    <row r="13" spans="1:31">
      <c r="AB13">
        <v>11</v>
      </c>
      <c r="AC13" s="1115">
        <f>ACCUEIL!F16</f>
        <v>11</v>
      </c>
    </row>
    <row r="14" spans="1:31">
      <c r="AB14">
        <v>12</v>
      </c>
      <c r="AC14" s="1115">
        <f>ACCUEIL!F17</f>
        <v>12</v>
      </c>
    </row>
    <row r="15" spans="1:31">
      <c r="AB15">
        <v>13</v>
      </c>
      <c r="AC15" s="1115">
        <f>ACCUEIL!F18</f>
        <v>13</v>
      </c>
    </row>
    <row r="16" spans="1:31">
      <c r="AB16">
        <v>14</v>
      </c>
      <c r="AC16" s="1115">
        <f>ACCUEIL!F19</f>
        <v>14</v>
      </c>
    </row>
    <row r="17" spans="28:29">
      <c r="AB17">
        <v>15</v>
      </c>
      <c r="AC17" s="1115">
        <f>ACCUEIL!F20</f>
        <v>15</v>
      </c>
    </row>
    <row r="18" spans="28:29">
      <c r="AB18">
        <v>16</v>
      </c>
      <c r="AC18" s="1115">
        <f>ACCUEIL!F21</f>
        <v>16</v>
      </c>
    </row>
    <row r="19" spans="28:29">
      <c r="AB19">
        <v>17</v>
      </c>
      <c r="AC19" s="1115">
        <f>ACCUEIL!F22</f>
        <v>17</v>
      </c>
    </row>
    <row r="20" spans="28:29">
      <c r="AB20">
        <v>18</v>
      </c>
      <c r="AC20" s="1115">
        <f>ACCUEIL!F23</f>
        <v>18</v>
      </c>
    </row>
    <row r="21" spans="28:29">
      <c r="AB21">
        <v>19</v>
      </c>
      <c r="AC21" s="1115">
        <f>ACCUEIL!F24</f>
        <v>19</v>
      </c>
    </row>
    <row r="22" spans="28:29">
      <c r="AB22">
        <v>20</v>
      </c>
      <c r="AC22" s="1115">
        <f>ACCUEIL!F25</f>
        <v>20</v>
      </c>
    </row>
    <row r="23" spans="28:29">
      <c r="AB23">
        <v>21</v>
      </c>
      <c r="AC23" s="1115">
        <f>ACCUEIL!F26</f>
        <v>0</v>
      </c>
    </row>
    <row r="24" spans="28:29">
      <c r="AB24">
        <v>22</v>
      </c>
      <c r="AC24" s="1115">
        <f>ACCUEIL!F27</f>
        <v>0</v>
      </c>
    </row>
    <row r="25" spans="28:29">
      <c r="AB25">
        <v>23</v>
      </c>
      <c r="AC25" s="1115">
        <f>ACCUEIL!F28</f>
        <v>0</v>
      </c>
    </row>
    <row r="26" spans="28:29">
      <c r="AB26">
        <v>24</v>
      </c>
      <c r="AC26" s="1115">
        <f>ACCUEIL!F29</f>
        <v>0</v>
      </c>
    </row>
    <row r="27" spans="28:29">
      <c r="AB27">
        <v>25</v>
      </c>
      <c r="AC27" s="1115">
        <f>ACCUEIL!F30</f>
        <v>0</v>
      </c>
    </row>
    <row r="28" spans="28:29">
      <c r="AB28">
        <v>26</v>
      </c>
      <c r="AC28" s="1115">
        <f>ACCUEIL!F31</f>
        <v>0</v>
      </c>
    </row>
  </sheetData>
  <sheetProtection password="C9F9" sheet="1" objects="1" scenarios="1" autoFilter="0"/>
  <pageMargins left="0.7" right="0.7" top="0.75" bottom="0.75" header="0.3" footer="0.3"/>
  <pageSetup paperSize="9" orientation="portrait" verticalDpi="300" r:id="rId1"/>
  <headerFooter>
    <oddHeader>&amp;C&amp;14 TOURNOI&amp;L&amp;G</oddHeader>
    <oddFooter>&amp;C&amp;7 FAIR PLAY ET PLAISIR&amp;R&amp;2      Planning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9026" r:id="rId5" name="Button 2">
              <controlPr defaultSize="0" print="0" autoFill="0" autoPict="0" macro="[0]!Distribuer">
                <anchor moveWithCells="1" sizeWithCells="1">
                  <from>
                    <xdr:col>0</xdr:col>
                    <xdr:colOff>457200</xdr:colOff>
                    <xdr:row>3</xdr:row>
                    <xdr:rowOff>133350</xdr:rowOff>
                  </from>
                  <to>
                    <xdr:col>2</xdr:col>
                    <xdr:colOff>266700</xdr:colOff>
                    <xdr:row>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0">
    <tabColor theme="7" tint="-0.249977111117893"/>
    <pageSetUpPr fitToPage="1"/>
  </sheetPr>
  <dimension ref="A1:W33"/>
  <sheetViews>
    <sheetView showGridLines="0" showRowColHeaders="0" showRuler="0" view="pageBreakPreview" topLeftCell="A2" zoomScale="120" zoomScaleNormal="100" zoomScaleSheetLayoutView="120" workbookViewId="0">
      <selection activeCell="H3" sqref="H3"/>
    </sheetView>
  </sheetViews>
  <sheetFormatPr baseColWidth="10" defaultRowHeight="12.75"/>
  <cols>
    <col min="1" max="1" width="24.85546875" style="873" customWidth="1"/>
    <col min="2" max="2" width="12" style="873" customWidth="1"/>
    <col min="3" max="3" width="23.28515625" style="873" customWidth="1"/>
    <col min="4" max="4" width="34.42578125" style="901" customWidth="1"/>
    <col min="5" max="5" width="3" style="873" customWidth="1"/>
    <col min="6" max="6" width="20.7109375" style="873" customWidth="1"/>
    <col min="7" max="7" width="3.7109375" style="873" customWidth="1"/>
    <col min="8" max="8" width="20.7109375" style="873" customWidth="1"/>
    <col min="9" max="9" width="20.28515625" style="873" customWidth="1"/>
    <col min="10" max="16384" width="11.42578125" style="873"/>
  </cols>
  <sheetData>
    <row r="1" spans="1:23">
      <c r="A1" s="1440" t="s">
        <v>142</v>
      </c>
      <c r="B1" s="1440"/>
      <c r="C1" s="1440"/>
      <c r="D1" s="1440"/>
      <c r="E1" s="1116"/>
      <c r="F1" s="1116"/>
      <c r="G1" s="1117"/>
      <c r="H1" s="1118"/>
      <c r="I1" s="1425" t="s">
        <v>192</v>
      </c>
    </row>
    <row r="2" spans="1:23">
      <c r="A2" s="1440"/>
      <c r="B2" s="1440"/>
      <c r="C2" s="1440"/>
      <c r="D2" s="1440"/>
      <c r="E2" s="1116"/>
      <c r="F2" s="1116"/>
      <c r="G2" s="1117"/>
      <c r="H2" s="1119" t="s">
        <v>156</v>
      </c>
      <c r="I2" s="1426"/>
      <c r="W2" s="940"/>
    </row>
    <row r="3" spans="1:23">
      <c r="A3" s="1440"/>
      <c r="B3" s="1440"/>
      <c r="C3" s="1440"/>
      <c r="D3" s="1440"/>
      <c r="E3" s="1116"/>
      <c r="F3" s="1116"/>
      <c r="G3" s="1117"/>
      <c r="H3" s="1120">
        <v>0</v>
      </c>
      <c r="I3" s="1427" t="s">
        <v>193</v>
      </c>
    </row>
    <row r="4" spans="1:23">
      <c r="A4" s="1444" t="s">
        <v>143</v>
      </c>
      <c r="B4" s="1444"/>
      <c r="C4" s="1445" t="s">
        <v>117</v>
      </c>
      <c r="D4" s="1445"/>
      <c r="E4" s="1121"/>
      <c r="F4" s="1121"/>
      <c r="G4" s="1117"/>
      <c r="H4" s="1119"/>
      <c r="I4" s="1427" t="s">
        <v>194</v>
      </c>
    </row>
    <row r="5" spans="1:23" ht="13.5" thickBot="1">
      <c r="A5" s="1444"/>
      <c r="B5" s="1444"/>
      <c r="C5" s="1445"/>
      <c r="D5" s="1445"/>
      <c r="E5" s="1121"/>
      <c r="F5" s="1122" t="s">
        <v>157</v>
      </c>
      <c r="G5" s="1123"/>
      <c r="H5" s="1124" t="s">
        <v>158</v>
      </c>
      <c r="I5" s="1427" t="s">
        <v>195</v>
      </c>
    </row>
    <row r="6" spans="1:23" ht="21" customHeight="1" thickTop="1" thickBot="1">
      <c r="A6" s="942" t="s">
        <v>15</v>
      </c>
      <c r="B6" s="1046">
        <f>Feuil1!B2</f>
        <v>0.40277777777777801</v>
      </c>
      <c r="C6" s="1155" t="s">
        <v>173</v>
      </c>
      <c r="D6" s="1050" t="s">
        <v>160</v>
      </c>
      <c r="E6" s="1125"/>
      <c r="F6" s="1126" t="s">
        <v>162</v>
      </c>
      <c r="G6" s="1123">
        <v>1</v>
      </c>
      <c r="H6" s="1433">
        <f>Feuil2!$C$2</f>
        <v>10</v>
      </c>
      <c r="I6" s="1427" t="s">
        <v>196</v>
      </c>
    </row>
    <row r="7" spans="1:23" ht="21" customHeight="1" thickTop="1" thickBot="1">
      <c r="A7" s="943" t="s">
        <v>144</v>
      </c>
      <c r="B7" s="1046">
        <f>Feuil1!E2</f>
        <v>6.9444444444444397E-3</v>
      </c>
      <c r="C7" s="1155" t="s">
        <v>174</v>
      </c>
      <c r="D7" s="1051" t="s">
        <v>161</v>
      </c>
      <c r="E7" s="1127"/>
      <c r="F7" s="1126" t="s">
        <v>163</v>
      </c>
      <c r="G7" s="1123">
        <v>2</v>
      </c>
      <c r="H7" s="1433">
        <f>Feuil2!$D$2</f>
        <v>12</v>
      </c>
      <c r="I7" s="1427" t="s">
        <v>197</v>
      </c>
    </row>
    <row r="8" spans="1:23" ht="14.25" thickTop="1" thickBot="1">
      <c r="A8" s="941"/>
      <c r="B8" s="1047"/>
      <c r="C8" s="1149" t="s">
        <v>169</v>
      </c>
      <c r="D8" s="1150">
        <v>4</v>
      </c>
      <c r="E8" s="1128"/>
      <c r="F8" s="1129">
        <v>3</v>
      </c>
      <c r="G8" s="1123">
        <v>3</v>
      </c>
      <c r="H8" s="1434">
        <f>Feuil2!$E$2</f>
        <v>16</v>
      </c>
      <c r="I8" s="1427" t="s">
        <v>198</v>
      </c>
    </row>
    <row r="9" spans="1:23" ht="21" customHeight="1" thickTop="1" thickBot="1">
      <c r="A9" s="942" t="s">
        <v>67</v>
      </c>
      <c r="B9" s="1046">
        <f>Feuil1!G2</f>
        <v>0.58333333333333304</v>
      </c>
      <c r="C9" s="1151" t="s">
        <v>170</v>
      </c>
      <c r="D9" s="1152">
        <v>2</v>
      </c>
      <c r="E9" s="1130"/>
      <c r="F9" s="1126" t="s">
        <v>164</v>
      </c>
      <c r="G9" s="1123">
        <v>4</v>
      </c>
      <c r="H9" s="1434">
        <f>Feuil2!$F$2</f>
        <v>20</v>
      </c>
      <c r="I9" s="1427" t="s">
        <v>199</v>
      </c>
    </row>
    <row r="10" spans="1:23" ht="21" customHeight="1" thickTop="1">
      <c r="A10" s="943" t="s">
        <v>145</v>
      </c>
      <c r="B10" s="1046">
        <f>Feuil1!J2</f>
        <v>6.9444444444444397E-3</v>
      </c>
      <c r="C10" s="1149" t="s">
        <v>171</v>
      </c>
      <c r="D10" s="1153">
        <v>1</v>
      </c>
      <c r="E10" s="1130"/>
      <c r="F10" s="1126" t="s">
        <v>165</v>
      </c>
      <c r="G10" s="1123">
        <v>5</v>
      </c>
      <c r="H10" s="1435" t="str">
        <f>Feuil2!$G$2</f>
        <v>7</v>
      </c>
      <c r="I10" s="1427" t="s">
        <v>200</v>
      </c>
    </row>
    <row r="11" spans="1:23" ht="13.5" thickBot="1">
      <c r="A11" s="941"/>
      <c r="B11" s="941"/>
      <c r="C11" s="1151" t="s">
        <v>172</v>
      </c>
      <c r="D11" s="1154">
        <v>0</v>
      </c>
      <c r="E11" s="1121"/>
      <c r="F11" s="1126" t="s">
        <v>166</v>
      </c>
      <c r="G11" s="1123">
        <v>6</v>
      </c>
      <c r="H11" s="1435" t="str">
        <f>Feuil2!$H$2</f>
        <v>4</v>
      </c>
      <c r="I11" s="1427" t="s">
        <v>201</v>
      </c>
    </row>
    <row r="12" spans="1:23" ht="24.95" customHeight="1" thickBot="1">
      <c r="A12" s="944" t="s">
        <v>146</v>
      </c>
      <c r="B12" s="1441" t="s">
        <v>159</v>
      </c>
      <c r="C12" s="1442"/>
      <c r="D12" s="1443"/>
      <c r="E12" s="1131"/>
      <c r="F12" s="1126" t="s">
        <v>167</v>
      </c>
      <c r="G12" s="1123">
        <v>7</v>
      </c>
      <c r="H12" s="1435">
        <f>Feuil2!$I$2</f>
        <v>11</v>
      </c>
      <c r="I12" s="1427" t="s">
        <v>202</v>
      </c>
    </row>
    <row r="13" spans="1:23" ht="24.95" customHeight="1" thickBot="1">
      <c r="A13" s="945" t="s">
        <v>147</v>
      </c>
      <c r="B13" s="1441" t="s">
        <v>148</v>
      </c>
      <c r="C13" s="1442"/>
      <c r="D13" s="1443"/>
      <c r="E13" s="1121"/>
      <c r="F13" s="1129">
        <v>8</v>
      </c>
      <c r="G13" s="1123">
        <v>8</v>
      </c>
      <c r="H13" s="1435" t="str">
        <f>Feuil2!$J$2</f>
        <v>5</v>
      </c>
      <c r="I13" s="1427" t="s">
        <v>203</v>
      </c>
    </row>
    <row r="14" spans="1:23" ht="12.75" customHeight="1">
      <c r="A14" s="946"/>
      <c r="B14" s="946"/>
      <c r="C14" s="946"/>
      <c r="D14" s="945"/>
      <c r="E14" s="1121"/>
      <c r="F14" s="1126" t="s">
        <v>168</v>
      </c>
      <c r="G14" s="1123">
        <v>9</v>
      </c>
      <c r="H14" s="1436">
        <f>Feuil2!$K$2</f>
        <v>19</v>
      </c>
      <c r="I14" s="1427" t="s">
        <v>204</v>
      </c>
    </row>
    <row r="15" spans="1:23">
      <c r="A15" s="1156"/>
      <c r="B15" s="1156"/>
      <c r="C15" s="1156"/>
      <c r="D15" s="1157"/>
      <c r="E15" s="1121"/>
      <c r="F15" s="882">
        <v>10</v>
      </c>
      <c r="G15" s="1123">
        <v>10</v>
      </c>
      <c r="H15" s="1436" t="str">
        <f>Feuil2!$L$2</f>
        <v>6</v>
      </c>
      <c r="I15" s="1427"/>
    </row>
    <row r="16" spans="1:23">
      <c r="A16" s="1156"/>
      <c r="B16" s="1156"/>
      <c r="C16" s="1156"/>
      <c r="D16" s="1157"/>
      <c r="E16" s="1121"/>
      <c r="F16" s="882">
        <v>11</v>
      </c>
      <c r="G16" s="1123">
        <v>11</v>
      </c>
      <c r="H16" s="1436">
        <f>Feuil2!$M$2</f>
        <v>18</v>
      </c>
      <c r="I16" s="1428"/>
    </row>
    <row r="17" spans="1:9">
      <c r="A17" s="1156"/>
      <c r="B17" s="1156"/>
      <c r="C17" s="1156"/>
      <c r="D17" s="1157"/>
      <c r="E17" s="1121"/>
      <c r="F17" s="882">
        <v>12</v>
      </c>
      <c r="G17" s="1123">
        <v>12</v>
      </c>
      <c r="H17" s="1436" t="str">
        <f>Feuil2!$N$2</f>
        <v>9</v>
      </c>
      <c r="I17" s="1428"/>
    </row>
    <row r="18" spans="1:9">
      <c r="A18" s="1156"/>
      <c r="B18" s="1156"/>
      <c r="C18" s="1156"/>
      <c r="D18" s="1157"/>
      <c r="E18" s="1121"/>
      <c r="F18" s="882">
        <v>13</v>
      </c>
      <c r="G18" s="1123">
        <v>13</v>
      </c>
      <c r="H18" s="1437">
        <f>Feuil2!$O$2</f>
        <v>13</v>
      </c>
      <c r="I18" s="1428"/>
    </row>
    <row r="19" spans="1:9">
      <c r="A19" s="1156"/>
      <c r="B19" s="1156"/>
      <c r="C19" s="1156"/>
      <c r="D19" s="1157"/>
      <c r="E19" s="1121"/>
      <c r="F19" s="882">
        <v>14</v>
      </c>
      <c r="G19" s="1123">
        <v>14</v>
      </c>
      <c r="H19" s="1437">
        <f>Feuil2!$P$2</f>
        <v>17</v>
      </c>
      <c r="I19" s="1428"/>
    </row>
    <row r="20" spans="1:9" ht="15">
      <c r="A20" s="1156"/>
      <c r="B20" s="1156"/>
      <c r="C20" s="1156"/>
      <c r="D20" s="1157"/>
      <c r="E20" s="1121"/>
      <c r="F20" s="866">
        <v>15</v>
      </c>
      <c r="G20" s="1123">
        <v>15</v>
      </c>
      <c r="H20" s="1437">
        <f>Feuil2!$Q$2</f>
        <v>8</v>
      </c>
      <c r="I20" s="1428"/>
    </row>
    <row r="21" spans="1:9" ht="15">
      <c r="A21" s="1156"/>
      <c r="B21" s="1156"/>
      <c r="C21" s="1156"/>
      <c r="D21" s="1157"/>
      <c r="E21" s="1121"/>
      <c r="F21" s="866">
        <v>16</v>
      </c>
      <c r="G21" s="1123">
        <v>16</v>
      </c>
      <c r="H21" s="1437">
        <f>Feuil2!$R$2</f>
        <v>3</v>
      </c>
      <c r="I21" s="1428"/>
    </row>
    <row r="22" spans="1:9" ht="15">
      <c r="A22" s="1156"/>
      <c r="B22" s="1156"/>
      <c r="C22" s="1156"/>
      <c r="D22" s="1157"/>
      <c r="E22" s="1121"/>
      <c r="F22" s="866">
        <v>17</v>
      </c>
      <c r="G22" s="1123">
        <v>17</v>
      </c>
      <c r="H22" s="1438" t="str">
        <f>Feuil2!$S$2</f>
        <v>1</v>
      </c>
      <c r="I22" s="1428"/>
    </row>
    <row r="23" spans="1:9" ht="15">
      <c r="A23" s="1156"/>
      <c r="B23" s="1156"/>
      <c r="C23" s="1156"/>
      <c r="D23" s="1157"/>
      <c r="E23" s="1121"/>
      <c r="F23" s="866">
        <v>18</v>
      </c>
      <c r="G23" s="1123">
        <v>18</v>
      </c>
      <c r="H23" s="1438" t="str">
        <f>Feuil2!$T$2</f>
        <v>2</v>
      </c>
      <c r="I23" s="1428"/>
    </row>
    <row r="24" spans="1:9">
      <c r="A24" s="1156"/>
      <c r="B24" s="1156"/>
      <c r="C24" s="1156"/>
      <c r="D24" s="1157"/>
      <c r="E24" s="1121"/>
      <c r="F24" s="723">
        <v>19</v>
      </c>
      <c r="G24" s="1123">
        <v>19</v>
      </c>
      <c r="H24" s="1438">
        <f>Feuil2!$U$2</f>
        <v>14</v>
      </c>
      <c r="I24" s="1428"/>
    </row>
    <row r="25" spans="1:9">
      <c r="A25" s="1156"/>
      <c r="B25" s="1156"/>
      <c r="C25" s="1156"/>
      <c r="D25" s="1157"/>
      <c r="E25" s="1121"/>
      <c r="F25" s="723">
        <v>20</v>
      </c>
      <c r="G25" s="1123">
        <v>20</v>
      </c>
      <c r="H25" s="1438">
        <f>Feuil2!$V$2</f>
        <v>15</v>
      </c>
      <c r="I25" s="1428"/>
    </row>
    <row r="26" spans="1:9" ht="13.5" thickBot="1">
      <c r="A26" s="1156"/>
      <c r="B26" s="1156"/>
      <c r="C26" s="1156"/>
      <c r="D26" s="1157"/>
      <c r="E26" s="1121"/>
      <c r="F26" s="1123"/>
      <c r="G26" s="1123"/>
      <c r="H26" s="1123"/>
      <c r="I26" s="1428"/>
    </row>
    <row r="27" spans="1:9" ht="13.5" thickBot="1">
      <c r="A27" s="1449" t="s">
        <v>175</v>
      </c>
      <c r="B27" s="1450"/>
      <c r="C27" s="1450"/>
      <c r="D27" s="1451"/>
      <c r="E27" s="1121"/>
      <c r="F27" s="1123"/>
      <c r="G27" s="1123"/>
      <c r="H27" s="1123"/>
      <c r="I27" s="1428"/>
    </row>
    <row r="28" spans="1:9" ht="13.5" thickBot="1">
      <c r="A28" s="1441" t="s">
        <v>177</v>
      </c>
      <c r="B28" s="1442"/>
      <c r="C28" s="1442"/>
      <c r="D28" s="1443"/>
      <c r="E28" s="1121"/>
      <c r="F28" s="1123"/>
      <c r="G28" s="1123"/>
      <c r="H28" s="1123"/>
      <c r="I28" s="1428"/>
    </row>
    <row r="29" spans="1:9">
      <c r="A29" s="1446" t="s">
        <v>176</v>
      </c>
      <c r="B29" s="1447"/>
      <c r="C29" s="1447"/>
      <c r="D29" s="1448"/>
      <c r="E29" s="1121"/>
      <c r="F29" s="1123"/>
      <c r="G29" s="1123"/>
      <c r="H29" s="1123"/>
      <c r="I29" s="1428"/>
    </row>
    <row r="30" spans="1:9">
      <c r="A30" s="1439" t="s">
        <v>178</v>
      </c>
      <c r="B30" s="1439"/>
      <c r="C30" s="1439"/>
      <c r="D30" s="1439"/>
      <c r="E30" s="1121"/>
      <c r="F30" s="1123"/>
      <c r="G30" s="1123"/>
      <c r="H30" s="1123"/>
      <c r="I30" s="1428"/>
    </row>
    <row r="31" spans="1:9">
      <c r="A31" s="1439" t="s">
        <v>179</v>
      </c>
      <c r="B31" s="1439"/>
      <c r="C31" s="1439"/>
      <c r="D31" s="1439"/>
      <c r="E31" s="1121"/>
      <c r="F31" s="1123"/>
      <c r="G31" s="1123"/>
      <c r="H31" s="1123"/>
      <c r="I31" s="1428"/>
    </row>
    <row r="32" spans="1:9">
      <c r="A32" s="1439" t="s">
        <v>180</v>
      </c>
      <c r="B32" s="1439"/>
      <c r="C32" s="1439"/>
      <c r="D32" s="1439"/>
      <c r="E32" s="1123"/>
      <c r="F32" s="1123"/>
      <c r="G32" s="1123"/>
      <c r="H32" s="1123"/>
      <c r="I32" s="1428"/>
    </row>
    <row r="33" spans="1:9">
      <c r="A33" s="1439" t="s">
        <v>181</v>
      </c>
      <c r="B33" s="1439"/>
      <c r="C33" s="1439"/>
      <c r="D33" s="1439"/>
      <c r="E33" s="1123"/>
      <c r="F33" s="1123"/>
      <c r="G33" s="1123"/>
      <c r="H33" s="1123"/>
      <c r="I33" s="1428"/>
    </row>
  </sheetData>
  <sheetProtection password="CB47" sheet="1" objects="1" scenarios="1" formatCells="0" formatColumns="0" formatRows="0" pivotTables="0"/>
  <mergeCells count="12">
    <mergeCell ref="A30:D30"/>
    <mergeCell ref="A31:D31"/>
    <mergeCell ref="A32:D32"/>
    <mergeCell ref="A33:D33"/>
    <mergeCell ref="A1:D3"/>
    <mergeCell ref="B12:D12"/>
    <mergeCell ref="B13:D13"/>
    <mergeCell ref="A28:D28"/>
    <mergeCell ref="A4:B5"/>
    <mergeCell ref="C4:D5"/>
    <mergeCell ref="A29:D29"/>
    <mergeCell ref="A27:D27"/>
  </mergeCells>
  <conditionalFormatting sqref="D6:D11 B12:D13 A28 A30:D33 F6:F25">
    <cfRule type="containsBlanks" dxfId="1225" priority="5">
      <formula>LEN(TRIM(A6))=0</formula>
    </cfRule>
  </conditionalFormatting>
  <conditionalFormatting sqref="D6:D11">
    <cfRule type="containsBlanks" dxfId="1224" priority="4">
      <formula>LEN(TRIM(D6))=0</formula>
    </cfRule>
  </conditionalFormatting>
  <conditionalFormatting sqref="B12:D13">
    <cfRule type="containsBlanks" dxfId="1223" priority="3">
      <formula>LEN(TRIM(B12))=0</formula>
    </cfRule>
  </conditionalFormatting>
  <conditionalFormatting sqref="A28:D28">
    <cfRule type="containsBlanks" dxfId="1222" priority="2">
      <formula>LEN(TRIM(A28))=0</formula>
    </cfRule>
  </conditionalFormatting>
  <conditionalFormatting sqref="A30:D33">
    <cfRule type="containsBlanks" dxfId="1221" priority="1">
      <formula>LEN(TRIM(A30))=0</formula>
    </cfRule>
  </conditionalFormatting>
  <dataValidations count="1">
    <dataValidation type="time" errorStyle="information" allowBlank="1" showErrorMessage="1" sqref="C10">
      <formula1>H2</formula1>
      <formula2>H289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4" orientation="portrait" verticalDpi="300" r:id="rId1"/>
  <headerFooter>
    <oddHeader>&amp;C&amp;14 TOURNOI&amp;L&amp;G</oddHeader>
    <oddFooter>&amp;C&amp;7 FAIR PLAY ET PLAISIR&amp;R&amp;2      Planning Offert par Ludovic THIEFFRY</oddFooter>
  </headerFooter>
  <drawing r:id="rId2"/>
  <legacyDrawing r:id="rId3"/>
  <legacyDrawingHF r:id="rId4"/>
  <controls>
    <mc:AlternateContent xmlns:mc="http://schemas.openxmlformats.org/markup-compatibility/2006">
      <mc:Choice Requires="x14">
        <control shapeId="68626" r:id="rId5" name="OptionButton1">
          <controlPr autoLine="0" r:id="rId6">
            <anchor moveWithCells="1">
              <from>
                <xdr:col>8</xdr:col>
                <xdr:colOff>76200</xdr:colOff>
                <xdr:row>15</xdr:row>
                <xdr:rowOff>76200</xdr:rowOff>
              </from>
              <to>
                <xdr:col>8</xdr:col>
                <xdr:colOff>1228725</xdr:colOff>
                <xdr:row>16</xdr:row>
                <xdr:rowOff>142875</xdr:rowOff>
              </to>
            </anchor>
          </controlPr>
        </control>
      </mc:Choice>
      <mc:Fallback>
        <control shapeId="68626" r:id="rId5" name="OptionButton1"/>
      </mc:Fallback>
    </mc:AlternateContent>
    <mc:AlternateContent xmlns:mc="http://schemas.openxmlformats.org/markup-compatibility/2006">
      <mc:Choice Requires="x14">
        <control shapeId="68627" r:id="rId7" name="OptionButton2">
          <controlPr autoLine="0" r:id="rId8">
            <anchor moveWithCells="1">
              <from>
                <xdr:col>8</xdr:col>
                <xdr:colOff>95250</xdr:colOff>
                <xdr:row>17</xdr:row>
                <xdr:rowOff>28575</xdr:rowOff>
              </from>
              <to>
                <xdr:col>8</xdr:col>
                <xdr:colOff>1238250</xdr:colOff>
                <xdr:row>18</xdr:row>
                <xdr:rowOff>123825</xdr:rowOff>
              </to>
            </anchor>
          </controlPr>
        </control>
      </mc:Choice>
      <mc:Fallback>
        <control shapeId="68627" r:id="rId7" name="OptionButton2"/>
      </mc:Fallback>
    </mc:AlternateContent>
    <mc:AlternateContent xmlns:mc="http://schemas.openxmlformats.org/markup-compatibility/2006">
      <mc:Choice Requires="x14">
        <control shapeId="68630" r:id="rId9" name="OptionButton5">
          <controlPr autoLine="0" r:id="rId10">
            <anchor moveWithCells="1">
              <from>
                <xdr:col>8</xdr:col>
                <xdr:colOff>85725</xdr:colOff>
                <xdr:row>19</xdr:row>
                <xdr:rowOff>57150</xdr:rowOff>
              </from>
              <to>
                <xdr:col>8</xdr:col>
                <xdr:colOff>1276350</xdr:colOff>
                <xdr:row>20</xdr:row>
                <xdr:rowOff>133350</xdr:rowOff>
              </to>
            </anchor>
          </controlPr>
        </control>
      </mc:Choice>
      <mc:Fallback>
        <control shapeId="68630" r:id="rId9" name="OptionButton5"/>
      </mc:Fallback>
    </mc:AlternateContent>
    <mc:AlternateContent xmlns:mc="http://schemas.openxmlformats.org/markup-compatibility/2006">
      <mc:Choice Requires="x14">
        <control shapeId="68609" r:id="rId11" name="Button 1">
          <controlPr defaultSize="0" print="0" autoFill="0" autoPict="0" macro="[0]!ENTETE">
            <anchor>
              <from>
                <xdr:col>2</xdr:col>
                <xdr:colOff>171450</xdr:colOff>
                <xdr:row>15</xdr:row>
                <xdr:rowOff>114300</xdr:rowOff>
              </from>
              <to>
                <xdr:col>3</xdr:col>
                <xdr:colOff>628650</xdr:colOff>
                <xdr:row>18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0" r:id="rId12" name="Drop Down 2">
          <controlPr defaultSize="0" autoLine="0" autoPict="0" macro="[0]!ComboBox1_Change">
            <anchor>
              <from>
                <xdr:col>1</xdr:col>
                <xdr:colOff>9525</xdr:colOff>
                <xdr:row>5</xdr:row>
                <xdr:rowOff>19050</xdr:rowOff>
              </from>
              <to>
                <xdr:col>2</xdr:col>
                <xdr:colOff>0</xdr:colOff>
                <xdr:row>5</xdr:row>
                <xdr:rowOff>257175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1" r:id="rId13" name="Drop Down 3">
          <controlPr defaultSize="0" autoLine="0" autoPict="0" macro="[0]!ComboBox2_Change">
            <anchor>
              <from>
                <xdr:col>1</xdr:col>
                <xdr:colOff>9525</xdr:colOff>
                <xdr:row>6</xdr:row>
                <xdr:rowOff>28575</xdr:rowOff>
              </from>
              <to>
                <xdr:col>1</xdr:col>
                <xdr:colOff>781050</xdr:colOff>
                <xdr:row>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3" r:id="rId14" name="Drop Down 5">
          <controlPr defaultSize="0" autoLine="0" autoPict="0" macro="[0]!ComboBox1_Change">
            <anchor>
              <from>
                <xdr:col>1</xdr:col>
                <xdr:colOff>19050</xdr:colOff>
                <xdr:row>8</xdr:row>
                <xdr:rowOff>0</xdr:rowOff>
              </from>
              <to>
                <xdr:col>1</xdr:col>
                <xdr:colOff>781050</xdr:colOff>
                <xdr:row>8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4" r:id="rId15" name="Drop Down 6">
          <controlPr defaultSize="0" autoLine="0" autoPict="0" macro="[0]!ComboBox2_Change">
            <anchor>
              <from>
                <xdr:col>1</xdr:col>
                <xdr:colOff>0</xdr:colOff>
                <xdr:row>9</xdr:row>
                <xdr:rowOff>0</xdr:rowOff>
              </from>
              <to>
                <xdr:col>1</xdr:col>
                <xdr:colOff>781050</xdr:colOff>
                <xdr:row>9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5" r:id="rId16" name="Button 7">
          <controlPr defaultSize="0" print="0" autoFill="0" autoPict="0" macro="[0]!JoueSon1">
            <anchor>
              <from>
                <xdr:col>2</xdr:col>
                <xdr:colOff>85725</xdr:colOff>
                <xdr:row>19</xdr:row>
                <xdr:rowOff>95250</xdr:rowOff>
              </from>
              <to>
                <xdr:col>2</xdr:col>
                <xdr:colOff>1524000</xdr:colOff>
                <xdr:row>20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6" r:id="rId17" name="Button 8">
          <controlPr defaultSize="0" print="0" autoFill="0" autoPict="0" macro="[0]!JoueSon2">
            <anchor>
              <from>
                <xdr:col>2</xdr:col>
                <xdr:colOff>85725</xdr:colOff>
                <xdr:row>21</xdr:row>
                <xdr:rowOff>0</xdr:rowOff>
              </from>
              <to>
                <xdr:col>3</xdr:col>
                <xdr:colOff>438150</xdr:colOff>
                <xdr:row>22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7" r:id="rId18" name="Button 9">
          <controlPr defaultSize="0" print="0" autoFill="0" autoPict="0" macro="[0]!JoueSon3">
            <anchor>
              <from>
                <xdr:col>2</xdr:col>
                <xdr:colOff>85725</xdr:colOff>
                <xdr:row>22</xdr:row>
                <xdr:rowOff>123825</xdr:rowOff>
              </from>
              <to>
                <xdr:col>2</xdr:col>
                <xdr:colOff>1524000</xdr:colOff>
                <xdr:row>23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8" r:id="rId19" name="Button 10">
          <controlPr defaultSize="0" print="0" autoFill="0" autoPict="0" macro="[0]!JoueSon4">
            <anchor>
              <from>
                <xdr:col>2</xdr:col>
                <xdr:colOff>95250</xdr:colOff>
                <xdr:row>24</xdr:row>
                <xdr:rowOff>47625</xdr:rowOff>
              </from>
              <to>
                <xdr:col>2</xdr:col>
                <xdr:colOff>1533525</xdr:colOff>
                <xdr:row>25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19" r:id="rId20" name="Button 11">
          <controlPr defaultSize="0" print="0" autoFill="0" autoPict="0" macro="[0]!Distribuer">
            <anchor moveWithCells="1">
              <from>
                <xdr:col>5</xdr:col>
                <xdr:colOff>0</xdr:colOff>
                <xdr:row>1</xdr:row>
                <xdr:rowOff>95250</xdr:rowOff>
              </from>
              <to>
                <xdr:col>5</xdr:col>
                <xdr:colOff>1247775</xdr:colOff>
                <xdr:row>3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22" r:id="rId21" name="Button 14">
          <controlPr locked="0" defaultSize="0" print="0" autoFill="0" autoPict="0" macro="[0]!oStart">
            <anchor moveWithCells="1" sizeWithCells="1">
              <from>
                <xdr:col>2</xdr:col>
                <xdr:colOff>1209675</xdr:colOff>
                <xdr:row>0</xdr:row>
                <xdr:rowOff>85725</xdr:rowOff>
              </from>
              <to>
                <xdr:col>3</xdr:col>
                <xdr:colOff>171450</xdr:colOff>
                <xdr:row>1</xdr:row>
                <xdr:rowOff>104775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23" r:id="rId22" name="Button 15">
          <controlPr locked="0" defaultSize="0" print="0" autoFill="0" autoPict="0" macro="[0]!oPause">
            <anchor moveWithCells="1" sizeWithCells="1">
              <from>
                <xdr:col>3</xdr:col>
                <xdr:colOff>238125</xdr:colOff>
                <xdr:row>0</xdr:row>
                <xdr:rowOff>95250</xdr:rowOff>
              </from>
              <to>
                <xdr:col>3</xdr:col>
                <xdr:colOff>762000</xdr:colOff>
                <xdr:row>1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24" r:id="rId23" name="Button 16">
          <controlPr locked="0" defaultSize="0" print="0" autoFill="0" autoPict="0" macro="[0]!oStop">
            <anchor moveWithCells="1" sizeWithCells="1">
              <from>
                <xdr:col>2</xdr:col>
                <xdr:colOff>1209675</xdr:colOff>
                <xdr:row>1</xdr:row>
                <xdr:rowOff>142875</xdr:rowOff>
              </from>
              <to>
                <xdr:col>3</xdr:col>
                <xdr:colOff>171450</xdr:colOff>
                <xdr:row>3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625" r:id="rId24" name="Button 17">
          <controlPr locked="0" defaultSize="0" print="0" autoFill="0" autoPict="0" macro="[0]!oReset">
            <anchor moveWithCells="1" sizeWithCells="1">
              <from>
                <xdr:col>3</xdr:col>
                <xdr:colOff>257175</xdr:colOff>
                <xdr:row>1</xdr:row>
                <xdr:rowOff>142875</xdr:rowOff>
              </from>
              <to>
                <xdr:col>3</xdr:col>
                <xdr:colOff>771525</xdr:colOff>
                <xdr:row>3</xdr:row>
                <xdr:rowOff>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>
    <tabColor theme="8" tint="0.79998168889431442"/>
  </sheetPr>
  <dimension ref="B1:Y57"/>
  <sheetViews>
    <sheetView showGridLines="0" showRowColHeaders="0" showRuler="0" view="pageBreakPreview" zoomScale="140" zoomScaleNormal="110" zoomScaleSheetLayoutView="140" zoomScalePageLayoutView="130" workbookViewId="0">
      <selection activeCell="I13" sqref="I13"/>
    </sheetView>
  </sheetViews>
  <sheetFormatPr baseColWidth="10" defaultColWidth="11.28515625" defaultRowHeight="12.75"/>
  <cols>
    <col min="1" max="1" width="8" style="147" customWidth="1"/>
    <col min="2" max="3" width="1.85546875" style="147" customWidth="1"/>
    <col min="4" max="4" width="29.28515625" style="147" customWidth="1"/>
    <col min="5" max="5" width="1.85546875" style="147" customWidth="1"/>
    <col min="6" max="6" width="2.7109375" style="147" bestFit="1" customWidth="1"/>
    <col min="7" max="9" width="1.85546875" style="147" customWidth="1"/>
    <col min="10" max="10" width="29.28515625" style="147" customWidth="1"/>
    <col min="11" max="12" width="1.85546875" style="147" customWidth="1"/>
    <col min="13" max="13" width="7.7109375" style="147" customWidth="1"/>
    <col min="14" max="15" width="1.85546875" style="147" customWidth="1"/>
    <col min="16" max="16" width="27.85546875" style="147" bestFit="1" customWidth="1"/>
    <col min="17" max="17" width="1.85546875" style="147" customWidth="1"/>
    <col min="18" max="18" width="2.7109375" style="147" bestFit="1" customWidth="1"/>
    <col min="19" max="21" width="1.85546875" style="147" customWidth="1"/>
    <col min="22" max="22" width="29.28515625" style="147" customWidth="1"/>
    <col min="23" max="25" width="1.85546875" style="147" customWidth="1"/>
    <col min="26" max="26" width="17" style="147" customWidth="1"/>
    <col min="27" max="29" width="11.28515625" style="147"/>
    <col min="30" max="30" width="5.28515625" style="147" customWidth="1"/>
    <col min="31" max="31" width="4.85546875" style="147" customWidth="1"/>
    <col min="32" max="32" width="2.7109375" style="147" customWidth="1"/>
    <col min="33" max="16384" width="11.28515625" style="147"/>
  </cols>
  <sheetData>
    <row r="1" spans="2:25" ht="9" customHeight="1">
      <c r="B1" s="645"/>
      <c r="C1" s="613"/>
      <c r="D1" s="869"/>
      <c r="E1" s="910"/>
      <c r="F1" s="910"/>
      <c r="G1" s="910"/>
      <c r="H1" s="910"/>
      <c r="I1" s="910"/>
      <c r="J1" s="869"/>
      <c r="K1" s="615"/>
      <c r="L1" s="615"/>
      <c r="M1" s="615"/>
      <c r="N1" s="615"/>
      <c r="O1" s="615"/>
      <c r="P1" s="645"/>
      <c r="Q1" s="910"/>
      <c r="R1" s="910"/>
      <c r="S1" s="910"/>
      <c r="T1" s="910"/>
      <c r="U1" s="910"/>
      <c r="V1" s="869"/>
      <c r="W1" s="890"/>
    </row>
    <row r="2" spans="2:25" ht="9" customHeight="1">
      <c r="B2" s="645"/>
      <c r="C2" s="613"/>
      <c r="D2" s="869"/>
      <c r="E2" s="910"/>
      <c r="F2" s="910"/>
      <c r="G2" s="910"/>
      <c r="H2" s="910"/>
      <c r="I2" s="910"/>
      <c r="J2" s="872"/>
      <c r="K2" s="615"/>
      <c r="L2" s="615"/>
      <c r="M2" s="615"/>
      <c r="N2" s="615"/>
      <c r="O2" s="615"/>
      <c r="P2" s="645"/>
      <c r="Q2" s="910"/>
      <c r="R2" s="910"/>
      <c r="S2" s="910"/>
      <c r="T2" s="910"/>
      <c r="U2" s="910"/>
      <c r="V2" s="869"/>
      <c r="W2" s="890"/>
    </row>
    <row r="3" spans="2:25" ht="9" customHeight="1">
      <c r="B3" s="645"/>
      <c r="C3" s="613"/>
      <c r="D3" s="869"/>
      <c r="E3" s="910"/>
      <c r="F3" s="910"/>
      <c r="G3" s="910"/>
      <c r="H3" s="910"/>
      <c r="I3" s="910"/>
      <c r="J3" s="1071"/>
      <c r="K3" s="615"/>
      <c r="L3" s="615"/>
      <c r="M3" s="615"/>
      <c r="N3" s="615"/>
      <c r="O3" s="615"/>
      <c r="P3" s="645"/>
      <c r="Q3" s="910"/>
      <c r="R3" s="910"/>
      <c r="S3" s="910"/>
      <c r="T3" s="910"/>
      <c r="U3" s="910"/>
      <c r="V3" s="869"/>
      <c r="W3" s="890"/>
    </row>
    <row r="4" spans="2:25" ht="9" customHeight="1">
      <c r="B4" s="645"/>
      <c r="C4" s="613"/>
      <c r="D4" s="869"/>
      <c r="E4" s="910"/>
      <c r="F4" s="910"/>
      <c r="G4" s="910"/>
      <c r="H4" s="910"/>
      <c r="I4" s="910"/>
      <c r="J4" s="826"/>
      <c r="K4" s="615"/>
      <c r="L4" s="615"/>
      <c r="M4" s="615"/>
      <c r="N4" s="615"/>
      <c r="O4" s="615"/>
      <c r="P4" s="869"/>
      <c r="Q4" s="910"/>
      <c r="R4" s="910"/>
      <c r="S4" s="910"/>
      <c r="T4" s="910"/>
      <c r="U4" s="910"/>
      <c r="V4" s="869"/>
      <c r="W4" s="890"/>
    </row>
    <row r="5" spans="2:25" ht="34.5">
      <c r="C5" s="737"/>
      <c r="D5" s="1069" t="s">
        <v>16</v>
      </c>
      <c r="E5" s="1064" t="s">
        <v>2</v>
      </c>
      <c r="F5" s="1065" t="s">
        <v>1</v>
      </c>
      <c r="H5" s="76"/>
      <c r="I5" s="76"/>
      <c r="J5" s="206"/>
      <c r="K5" s="610"/>
      <c r="L5" s="611"/>
      <c r="M5" s="469"/>
      <c r="N5" s="899"/>
      <c r="O5" s="690"/>
      <c r="P5" s="1069" t="s">
        <v>18</v>
      </c>
      <c r="Q5" s="1064" t="s">
        <v>2</v>
      </c>
      <c r="R5" s="1065" t="s">
        <v>1</v>
      </c>
      <c r="S5" s="76"/>
      <c r="T5" s="76"/>
      <c r="U5" s="76"/>
      <c r="V5" s="206"/>
      <c r="W5" s="610"/>
      <c r="X5" s="611"/>
    </row>
    <row r="6" spans="2:25" ht="24" customHeight="1">
      <c r="C6" s="618" t="s">
        <v>4</v>
      </c>
      <c r="D6" s="1027">
        <f>ACCUEIL!$H$6</f>
        <v>10</v>
      </c>
      <c r="E6" s="691">
        <f>$E$13-$I$13+$I$15-$E$15+$U$17-$Q$17</f>
        <v>0</v>
      </c>
      <c r="F6" s="1520">
        <f>CL($E$13,$I$13)+CL($I$15,$E$15)+CL($U$17,$Q$17)</f>
        <v>0</v>
      </c>
      <c r="H6" s="76"/>
      <c r="I6" s="878"/>
      <c r="J6" s="369"/>
      <c r="K6" s="75"/>
      <c r="L6" s="373"/>
      <c r="M6" s="1061"/>
      <c r="N6" s="899"/>
      <c r="O6" s="618" t="s">
        <v>19</v>
      </c>
      <c r="P6" s="1132" t="str">
        <f>ACCUEIL!$H$10</f>
        <v>7</v>
      </c>
      <c r="Q6" s="691">
        <f>$E$14-$I$14+$I$16-$E$16+$E$18-$I$18</f>
        <v>0</v>
      </c>
      <c r="R6" s="1520">
        <f>CL($E$14,$I$14)+CL($I$16,$E$16)+CL($E$18,$I$18)</f>
        <v>0</v>
      </c>
      <c r="T6" s="76"/>
      <c r="U6" s="878"/>
      <c r="V6" s="369"/>
      <c r="W6" s="75"/>
      <c r="X6" s="373"/>
    </row>
    <row r="7" spans="2:25" ht="24" customHeight="1">
      <c r="C7" s="618" t="s">
        <v>5</v>
      </c>
      <c r="D7" s="1027">
        <f>ACCUEIL!$H$7</f>
        <v>12</v>
      </c>
      <c r="E7" s="691">
        <f>$I$13-$E$13+$U$15-$Q$15+$E$17-$I$17</f>
        <v>0</v>
      </c>
      <c r="F7" s="1520">
        <f>CL($I$13,$E$13)+CL($U$15,$Q$15)+CL($E$17,$I$17)</f>
        <v>0</v>
      </c>
      <c r="H7" s="76"/>
      <c r="I7" s="878"/>
      <c r="J7" s="369"/>
      <c r="K7" s="75"/>
      <c r="L7" s="373"/>
      <c r="M7" s="1061"/>
      <c r="N7" s="899"/>
      <c r="O7" s="618" t="s">
        <v>20</v>
      </c>
      <c r="P7" s="1132" t="str">
        <f>ACCUEIL!$H$11</f>
        <v>4</v>
      </c>
      <c r="Q7" s="691">
        <f>$I$14-$E$14+$U$16-$Q$16+$Q$18-$U$18</f>
        <v>0</v>
      </c>
      <c r="R7" s="1520">
        <f>CL($I$14,$E$14)+CL($U$16,$Q$16)+CL($Q$18,$U$18)</f>
        <v>0</v>
      </c>
      <c r="T7" s="76"/>
      <c r="U7" s="878"/>
      <c r="V7" s="369"/>
      <c r="W7" s="75"/>
      <c r="X7" s="373"/>
    </row>
    <row r="8" spans="2:25" ht="24" customHeight="1">
      <c r="C8" s="618" t="s">
        <v>6</v>
      </c>
      <c r="D8" s="1027">
        <f>ACCUEIL!$H$8</f>
        <v>16</v>
      </c>
      <c r="E8" s="691">
        <f>$U$13-$Q$13+$E$15-$I$15+$I$17-$E$17</f>
        <v>0</v>
      </c>
      <c r="F8" s="1520">
        <f>CL($U$13,$Q$13)+CL($E$15,$I$15)+CL($I$17,$E$17)</f>
        <v>0</v>
      </c>
      <c r="H8" s="76"/>
      <c r="I8" s="878"/>
      <c r="J8" s="369"/>
      <c r="K8" s="75"/>
      <c r="L8" s="373"/>
      <c r="M8" s="1061"/>
      <c r="N8" s="899"/>
      <c r="O8" s="618" t="s">
        <v>43</v>
      </c>
      <c r="P8" s="1132">
        <f>ACCUEIL!$H$12</f>
        <v>11</v>
      </c>
      <c r="Q8" s="691">
        <f>$U$14-$Q$14+$E$16-$I$16+$U$18-$Q$18</f>
        <v>0</v>
      </c>
      <c r="R8" s="1520">
        <f>CL($U$14,$Q$14)+CL($E$16,$I$16)+CL($U$18,$Q$18)</f>
        <v>0</v>
      </c>
      <c r="T8" s="76"/>
      <c r="U8" s="878"/>
      <c r="V8" s="369"/>
      <c r="W8" s="75"/>
      <c r="X8" s="373"/>
    </row>
    <row r="9" spans="2:25" ht="24" customHeight="1">
      <c r="C9" s="618" t="s">
        <v>7</v>
      </c>
      <c r="D9" s="1027">
        <f>ACCUEIL!$H$9</f>
        <v>20</v>
      </c>
      <c r="E9" s="691">
        <f>$Q$13-$U$13+$Q$15-$U$15+$Q$17-$U$17</f>
        <v>0</v>
      </c>
      <c r="F9" s="1520">
        <f>CL($Q$13,$U$13)+CL($Q$15,$U$15)+CL($Q$17,$U$17)</f>
        <v>0</v>
      </c>
      <c r="H9" s="76"/>
      <c r="I9" s="878"/>
      <c r="J9" s="369"/>
      <c r="K9" s="75"/>
      <c r="L9" s="373"/>
      <c r="M9" s="1061"/>
      <c r="N9" s="899"/>
      <c r="O9" s="618" t="s">
        <v>44</v>
      </c>
      <c r="P9" s="1132" t="str">
        <f>ACCUEIL!$H$13</f>
        <v>5</v>
      </c>
      <c r="Q9" s="691">
        <f>$Q$14-$U$14+$Q$16-$U$16+$I$18-$E$18</f>
        <v>0</v>
      </c>
      <c r="R9" s="1520">
        <f>CL($Q$14,$U$14)+CL($Q$16,$U$16)+CL($I$18,$E$18)</f>
        <v>0</v>
      </c>
      <c r="T9" s="76"/>
      <c r="U9" s="878"/>
      <c r="V9" s="369"/>
      <c r="W9" s="75"/>
      <c r="X9" s="373"/>
    </row>
    <row r="10" spans="2:25" ht="15">
      <c r="C10" s="878"/>
      <c r="D10" s="375"/>
      <c r="E10" s="75"/>
      <c r="F10" s="373"/>
      <c r="H10" s="76"/>
      <c r="I10" s="878"/>
      <c r="J10" s="369"/>
      <c r="K10" s="75"/>
      <c r="L10" s="373"/>
      <c r="M10" s="1061"/>
      <c r="N10" s="899"/>
      <c r="O10" s="878"/>
      <c r="P10" s="369"/>
      <c r="Q10" s="75"/>
      <c r="R10" s="373"/>
      <c r="T10" s="76"/>
      <c r="U10" s="878"/>
      <c r="V10" s="369"/>
      <c r="W10" s="75"/>
      <c r="X10" s="373"/>
    </row>
    <row r="11" spans="2:25" ht="15.75">
      <c r="B11" s="1058"/>
      <c r="C11" s="76"/>
      <c r="D11" s="367"/>
      <c r="E11" s="76"/>
      <c r="F11" s="76"/>
      <c r="G11" s="71" t="str">
        <f>ACCUEIL!$D$6</f>
        <v>VELODROME</v>
      </c>
      <c r="H11" s="76"/>
      <c r="I11" s="367"/>
      <c r="J11" s="76"/>
      <c r="K11" s="76"/>
      <c r="L11" s="1058"/>
      <c r="M11" s="76"/>
      <c r="N11" s="76"/>
      <c r="O11" s="367"/>
      <c r="P11" s="76"/>
      <c r="Q11" s="890"/>
      <c r="R11" s="76"/>
      <c r="S11" s="438" t="str">
        <f>ACCUEIL!$D$7</f>
        <v>PARC DE SPORT</v>
      </c>
      <c r="T11" s="76"/>
      <c r="U11" s="76"/>
      <c r="V11" s="367"/>
      <c r="W11" s="890"/>
    </row>
    <row r="12" spans="2:25">
      <c r="B12" s="146"/>
      <c r="C12" s="1074"/>
      <c r="D12" s="1074"/>
      <c r="E12" s="1074"/>
      <c r="F12" s="1074"/>
      <c r="G12" s="650" t="s">
        <v>12</v>
      </c>
      <c r="H12" s="1074"/>
      <c r="I12" s="1074"/>
      <c r="J12" s="1074"/>
      <c r="K12" s="1074"/>
      <c r="L12" s="28"/>
      <c r="M12" s="68" t="s">
        <v>13</v>
      </c>
      <c r="N12" s="1061"/>
      <c r="O12" s="650"/>
      <c r="P12" s="650"/>
      <c r="Q12" s="1074"/>
      <c r="R12" s="1074"/>
      <c r="S12" s="650" t="s">
        <v>12</v>
      </c>
      <c r="T12" s="650"/>
      <c r="U12" s="1074"/>
      <c r="V12" s="650"/>
      <c r="W12" s="650"/>
      <c r="X12" s="1074"/>
    </row>
    <row r="13" spans="2:25" ht="24" customHeight="1">
      <c r="B13" s="367"/>
      <c r="C13" s="618" t="s">
        <v>4</v>
      </c>
      <c r="D13" s="1027">
        <f>D6</f>
        <v>10</v>
      </c>
      <c r="E13" s="720"/>
      <c r="F13" s="1452" t="s">
        <v>14</v>
      </c>
      <c r="G13" s="1452"/>
      <c r="H13" s="1452"/>
      <c r="I13" s="720"/>
      <c r="J13" s="1026">
        <f>D7</f>
        <v>12</v>
      </c>
      <c r="K13" s="618" t="s">
        <v>5</v>
      </c>
      <c r="L13" s="367"/>
      <c r="M13" s="1021">
        <f>ACCUEIL!$B$6</f>
        <v>0.40277777777777801</v>
      </c>
      <c r="N13" s="367"/>
      <c r="O13" s="618" t="s">
        <v>7</v>
      </c>
      <c r="P13" s="806">
        <f>D9</f>
        <v>20</v>
      </c>
      <c r="Q13" s="720"/>
      <c r="R13" s="1452"/>
      <c r="S13" s="1452"/>
      <c r="T13" s="1452"/>
      <c r="U13" s="720"/>
      <c r="V13" s="1026">
        <f>D8</f>
        <v>16</v>
      </c>
      <c r="W13" s="618" t="s">
        <v>6</v>
      </c>
      <c r="X13" s="1075"/>
    </row>
    <row r="14" spans="2:25" ht="24" customHeight="1">
      <c r="B14" s="367"/>
      <c r="C14" s="618" t="s">
        <v>19</v>
      </c>
      <c r="D14" s="1026" t="str">
        <f>P6</f>
        <v>7</v>
      </c>
      <c r="E14" s="720"/>
      <c r="F14" s="1452"/>
      <c r="G14" s="1452"/>
      <c r="H14" s="1452"/>
      <c r="I14" s="720"/>
      <c r="J14" s="806" t="str">
        <f>P7</f>
        <v>4</v>
      </c>
      <c r="K14" s="618" t="s">
        <v>20</v>
      </c>
      <c r="L14" s="367"/>
      <c r="M14" s="1021">
        <f>M13+ACCUEIL!$B$7</f>
        <v>0.40972222222222199</v>
      </c>
      <c r="N14" s="367"/>
      <c r="O14" s="618" t="s">
        <v>44</v>
      </c>
      <c r="P14" s="1026" t="str">
        <f>P9</f>
        <v>5</v>
      </c>
      <c r="Q14" s="720"/>
      <c r="R14" s="1452"/>
      <c r="S14" s="1452"/>
      <c r="T14" s="1452"/>
      <c r="U14" s="720"/>
      <c r="V14" s="806">
        <f>P8</f>
        <v>11</v>
      </c>
      <c r="W14" s="618" t="s">
        <v>43</v>
      </c>
      <c r="X14" s="1075"/>
      <c r="Y14" s="146"/>
    </row>
    <row r="15" spans="2:25" ht="24" customHeight="1">
      <c r="B15" s="367"/>
      <c r="C15" s="618" t="s">
        <v>6</v>
      </c>
      <c r="D15" s="1028">
        <f>D8</f>
        <v>16</v>
      </c>
      <c r="E15" s="720"/>
      <c r="F15" s="1452"/>
      <c r="G15" s="1452"/>
      <c r="H15" s="1452"/>
      <c r="I15" s="720"/>
      <c r="J15" s="1026">
        <f>D6</f>
        <v>10</v>
      </c>
      <c r="K15" s="618" t="s">
        <v>4</v>
      </c>
      <c r="L15" s="367"/>
      <c r="M15" s="1021">
        <f>M14+ACCUEIL!$B$7</f>
        <v>0.41666666666666602</v>
      </c>
      <c r="N15" s="367"/>
      <c r="O15" s="618" t="s">
        <v>7</v>
      </c>
      <c r="P15" s="806">
        <f>D9</f>
        <v>20</v>
      </c>
      <c r="Q15" s="720"/>
      <c r="R15" s="1452"/>
      <c r="S15" s="1452"/>
      <c r="T15" s="1452"/>
      <c r="U15" s="720"/>
      <c r="V15" s="1026">
        <f>D7</f>
        <v>12</v>
      </c>
      <c r="W15" s="618" t="s">
        <v>5</v>
      </c>
      <c r="X15" s="1075"/>
    </row>
    <row r="16" spans="2:25" ht="24" customHeight="1">
      <c r="B16" s="367"/>
      <c r="C16" s="618" t="s">
        <v>43</v>
      </c>
      <c r="D16" s="1026">
        <f>P8</f>
        <v>11</v>
      </c>
      <c r="E16" s="720"/>
      <c r="F16" s="1452"/>
      <c r="G16" s="1452"/>
      <c r="H16" s="1452"/>
      <c r="I16" s="720"/>
      <c r="J16" s="806" t="str">
        <f>P6</f>
        <v>7</v>
      </c>
      <c r="K16" s="618" t="s">
        <v>19</v>
      </c>
      <c r="L16" s="367"/>
      <c r="M16" s="1021">
        <f>M15+ACCUEIL!$B$7</f>
        <v>0.42361111111110999</v>
      </c>
      <c r="N16" s="367"/>
      <c r="O16" s="618" t="s">
        <v>44</v>
      </c>
      <c r="P16" s="1026" t="str">
        <f>P9</f>
        <v>5</v>
      </c>
      <c r="Q16" s="720"/>
      <c r="R16" s="1452"/>
      <c r="S16" s="1452"/>
      <c r="T16" s="1452"/>
      <c r="U16" s="720"/>
      <c r="V16" s="806" t="str">
        <f>P7</f>
        <v>4</v>
      </c>
      <c r="W16" s="618" t="s">
        <v>20</v>
      </c>
      <c r="X16" s="1075"/>
    </row>
    <row r="17" spans="2:25" ht="24" customHeight="1">
      <c r="B17" s="367"/>
      <c r="C17" s="618" t="s">
        <v>5</v>
      </c>
      <c r="D17" s="1028">
        <f>D7</f>
        <v>12</v>
      </c>
      <c r="E17" s="720"/>
      <c r="F17" s="1452"/>
      <c r="G17" s="1452"/>
      <c r="H17" s="1452"/>
      <c r="I17" s="720"/>
      <c r="J17" s="1026">
        <f>D8</f>
        <v>16</v>
      </c>
      <c r="K17" s="618" t="s">
        <v>6</v>
      </c>
      <c r="L17" s="367"/>
      <c r="M17" s="1021">
        <f>M16+ACCUEIL!$B$7</f>
        <v>0.43055555555555403</v>
      </c>
      <c r="N17" s="367"/>
      <c r="O17" s="618" t="s">
        <v>7</v>
      </c>
      <c r="P17" s="1028">
        <f>D9</f>
        <v>20</v>
      </c>
      <c r="Q17" s="720"/>
      <c r="R17" s="1452"/>
      <c r="S17" s="1452"/>
      <c r="T17" s="1452"/>
      <c r="U17" s="720"/>
      <c r="V17" s="1026">
        <f>D6</f>
        <v>10</v>
      </c>
      <c r="W17" s="618" t="s">
        <v>4</v>
      </c>
      <c r="X17" s="1075"/>
    </row>
    <row r="18" spans="2:25" ht="24" customHeight="1">
      <c r="B18" s="367"/>
      <c r="C18" s="618" t="s">
        <v>19</v>
      </c>
      <c r="D18" s="1026" t="str">
        <f>P6</f>
        <v>7</v>
      </c>
      <c r="E18" s="720"/>
      <c r="F18" s="1452"/>
      <c r="G18" s="1452"/>
      <c r="H18" s="1452"/>
      <c r="I18" s="720"/>
      <c r="J18" s="806" t="str">
        <f>P9</f>
        <v>5</v>
      </c>
      <c r="K18" s="618" t="s">
        <v>44</v>
      </c>
      <c r="L18" s="367"/>
      <c r="M18" s="1021">
        <f>M17+ACCUEIL!$B$7</f>
        <v>0.437499999999998</v>
      </c>
      <c r="N18" s="367"/>
      <c r="O18" s="618" t="s">
        <v>20</v>
      </c>
      <c r="P18" s="1026" t="str">
        <f>P7</f>
        <v>4</v>
      </c>
      <c r="Q18" s="720"/>
      <c r="R18" s="1452"/>
      <c r="S18" s="1452"/>
      <c r="T18" s="1452"/>
      <c r="U18" s="720"/>
      <c r="V18" s="806">
        <f>P8</f>
        <v>11</v>
      </c>
      <c r="W18" s="618" t="s">
        <v>43</v>
      </c>
      <c r="X18" s="1075"/>
    </row>
    <row r="19" spans="2:25" ht="15">
      <c r="C19" s="76"/>
      <c r="D19" s="369"/>
      <c r="E19" s="387"/>
      <c r="F19" s="388"/>
      <c r="G19" s="389"/>
      <c r="H19" s="390"/>
      <c r="I19" s="391"/>
      <c r="J19" s="369"/>
      <c r="K19" s="76"/>
      <c r="M19" s="469"/>
      <c r="N19" s="899"/>
      <c r="O19" s="76"/>
      <c r="P19" s="367"/>
      <c r="Q19" s="391"/>
      <c r="R19" s="222"/>
      <c r="S19" s="221"/>
      <c r="T19" s="222"/>
      <c r="U19" s="391"/>
      <c r="V19" s="367"/>
      <c r="W19" s="76"/>
    </row>
    <row r="20" spans="2:25" ht="15">
      <c r="C20" s="76"/>
      <c r="D20" s="369"/>
      <c r="E20" s="387"/>
      <c r="F20" s="388"/>
      <c r="G20" s="389"/>
      <c r="H20" s="390"/>
      <c r="I20" s="391"/>
      <c r="J20" s="369"/>
      <c r="K20" s="76"/>
      <c r="M20" s="469"/>
      <c r="N20" s="899"/>
      <c r="O20" s="76"/>
      <c r="P20" s="367"/>
      <c r="Q20" s="391"/>
      <c r="R20" s="222"/>
      <c r="S20" s="221"/>
      <c r="T20" s="222"/>
      <c r="U20" s="391"/>
      <c r="V20" s="367"/>
      <c r="W20" s="76"/>
    </row>
    <row r="21" spans="2:25" ht="15">
      <c r="C21" s="76"/>
      <c r="D21" s="369"/>
      <c r="E21" s="387"/>
      <c r="F21" s="388"/>
      <c r="G21" s="389"/>
      <c r="H21" s="390"/>
      <c r="I21" s="391"/>
      <c r="J21" s="369"/>
      <c r="K21" s="76"/>
      <c r="M21" s="469"/>
      <c r="N21" s="899"/>
      <c r="O21" s="76"/>
      <c r="P21" s="367"/>
      <c r="Q21" s="391"/>
      <c r="R21" s="222"/>
      <c r="S21" s="221"/>
      <c r="T21" s="222"/>
      <c r="U21" s="391"/>
      <c r="V21" s="367"/>
      <c r="W21" s="76"/>
    </row>
    <row r="22" spans="2:25" ht="15">
      <c r="D22" s="411"/>
      <c r="E22" s="620"/>
      <c r="F22" s="620"/>
      <c r="G22" s="620"/>
      <c r="H22" s="620"/>
      <c r="I22" s="620"/>
      <c r="J22" s="411"/>
      <c r="L22" s="890"/>
      <c r="Y22" s="76"/>
    </row>
    <row r="23" spans="2:25" ht="34.5">
      <c r="C23" s="1453" t="str">
        <f>D5</f>
        <v>POULE A</v>
      </c>
      <c r="D23" s="1453"/>
      <c r="E23" s="1064" t="s">
        <v>2</v>
      </c>
      <c r="F23" s="1065" t="s">
        <v>1</v>
      </c>
      <c r="G23" s="1060"/>
      <c r="H23" s="1060"/>
      <c r="I23" s="1454"/>
      <c r="J23" s="1454"/>
      <c r="K23" s="610"/>
      <c r="L23" s="611"/>
      <c r="O23" s="1453" t="str">
        <f>P5</f>
        <v>POULE B</v>
      </c>
      <c r="P23" s="1453"/>
      <c r="Q23" s="1064" t="s">
        <v>2</v>
      </c>
      <c r="R23" s="1065" t="s">
        <v>1</v>
      </c>
      <c r="U23" s="1454"/>
      <c r="V23" s="1454"/>
      <c r="W23" s="610"/>
      <c r="X23" s="611"/>
      <c r="Y23" s="76"/>
    </row>
    <row r="24" spans="2:25" ht="24" customHeight="1">
      <c r="C24" s="1067">
        <v>1</v>
      </c>
      <c r="D24" s="1068" t="s">
        <v>149</v>
      </c>
      <c r="E24" s="811"/>
      <c r="F24" s="1160"/>
      <c r="G24" s="1060"/>
      <c r="H24" s="1060"/>
      <c r="I24" s="1060"/>
      <c r="J24" s="369"/>
      <c r="K24" s="282"/>
      <c r="L24" s="401"/>
      <c r="N24" s="620"/>
      <c r="O24" s="1066">
        <v>1</v>
      </c>
      <c r="P24" s="1144" t="s">
        <v>149</v>
      </c>
      <c r="Q24" s="811"/>
      <c r="R24" s="1160"/>
      <c r="U24" s="1060"/>
      <c r="V24" s="369"/>
      <c r="W24" s="282"/>
      <c r="X24" s="401"/>
      <c r="Y24" s="76"/>
    </row>
    <row r="25" spans="2:25" ht="24" customHeight="1">
      <c r="C25" s="1067">
        <v>2</v>
      </c>
      <c r="D25" s="1068" t="s">
        <v>149</v>
      </c>
      <c r="E25" s="811"/>
      <c r="F25" s="1160"/>
      <c r="G25" s="1060"/>
      <c r="H25" s="1060"/>
      <c r="I25" s="1060"/>
      <c r="J25" s="369"/>
      <c r="K25" s="282"/>
      <c r="L25" s="401"/>
      <c r="O25" s="1066">
        <v>2</v>
      </c>
      <c r="P25" s="1144" t="s">
        <v>149</v>
      </c>
      <c r="Q25" s="811"/>
      <c r="R25" s="1160"/>
      <c r="U25" s="1060"/>
      <c r="V25" s="369"/>
      <c r="W25" s="282"/>
      <c r="X25" s="401"/>
      <c r="Y25" s="76"/>
    </row>
    <row r="26" spans="2:25" ht="24" customHeight="1">
      <c r="C26" s="1067">
        <v>3</v>
      </c>
      <c r="D26" s="1068" t="s">
        <v>149</v>
      </c>
      <c r="E26" s="811"/>
      <c r="F26" s="1160"/>
      <c r="G26" s="1060"/>
      <c r="H26" s="1060"/>
      <c r="I26" s="1060"/>
      <c r="J26" s="369"/>
      <c r="K26" s="282"/>
      <c r="L26" s="401"/>
      <c r="O26" s="1066">
        <v>3</v>
      </c>
      <c r="P26" s="1144" t="s">
        <v>149</v>
      </c>
      <c r="Q26" s="811"/>
      <c r="R26" s="1160"/>
      <c r="U26" s="1060"/>
      <c r="V26" s="369"/>
      <c r="W26" s="282"/>
      <c r="X26" s="401"/>
      <c r="Y26" s="76"/>
    </row>
    <row r="27" spans="2:25" ht="24" customHeight="1">
      <c r="C27" s="1067">
        <v>4</v>
      </c>
      <c r="D27" s="1068" t="s">
        <v>149</v>
      </c>
      <c r="E27" s="811"/>
      <c r="F27" s="1160"/>
      <c r="G27" s="1060"/>
      <c r="H27" s="1060"/>
      <c r="I27" s="1060"/>
      <c r="J27" s="369"/>
      <c r="K27" s="282"/>
      <c r="L27" s="401"/>
      <c r="O27" s="1066">
        <v>4</v>
      </c>
      <c r="P27" s="1144" t="s">
        <v>149</v>
      </c>
      <c r="Q27" s="811"/>
      <c r="R27" s="1160"/>
      <c r="U27" s="1060"/>
      <c r="V27" s="369"/>
      <c r="W27" s="282"/>
      <c r="X27" s="401"/>
      <c r="Y27" s="76"/>
    </row>
    <row r="28" spans="2:25" ht="15">
      <c r="C28" s="1060"/>
      <c r="D28" s="411"/>
      <c r="E28" s="229"/>
      <c r="F28" s="230"/>
      <c r="G28" s="1060"/>
      <c r="H28" s="1060"/>
      <c r="I28" s="1060"/>
      <c r="J28" s="789"/>
      <c r="K28" s="1060"/>
      <c r="L28" s="794"/>
      <c r="P28" s="149"/>
      <c r="Q28" s="149"/>
      <c r="R28" s="149"/>
    </row>
    <row r="29" spans="2:25" s="149" customFormat="1" ht="15">
      <c r="C29" s="229"/>
      <c r="D29" s="411"/>
      <c r="E29" s="229"/>
      <c r="F29" s="230"/>
      <c r="G29" s="229"/>
      <c r="H29" s="229"/>
      <c r="I29" s="229"/>
      <c r="J29" s="411"/>
      <c r="K29" s="229"/>
      <c r="L29" s="242"/>
    </row>
    <row r="30" spans="2:25" ht="32.25" customHeight="1">
      <c r="C30" s="1059"/>
      <c r="D30" s="429"/>
      <c r="E30" s="1059"/>
      <c r="G30" s="1059"/>
      <c r="H30" s="1059"/>
      <c r="I30" s="1059"/>
      <c r="J30" s="429"/>
      <c r="K30" s="1059"/>
      <c r="L30" s="229"/>
      <c r="M30" s="427"/>
      <c r="N30" s="137"/>
      <c r="O30" s="229"/>
      <c r="P30" s="369"/>
      <c r="Q30" s="149"/>
      <c r="R30" s="149"/>
      <c r="S30" s="229"/>
      <c r="T30" s="229"/>
      <c r="U30" s="229"/>
      <c r="V30" s="369"/>
      <c r="W30" s="149"/>
      <c r="X30" s="149"/>
      <c r="Y30" s="149"/>
    </row>
    <row r="31" spans="2:25" ht="15" customHeight="1">
      <c r="B31" s="714"/>
      <c r="C31" s="1455" t="s">
        <v>120</v>
      </c>
      <c r="D31" s="1456"/>
      <c r="E31" s="1456"/>
      <c r="F31" s="1456"/>
      <c r="G31" s="1456"/>
      <c r="H31" s="1456"/>
      <c r="I31" s="1456"/>
      <c r="J31" s="1457"/>
      <c r="K31" s="1087"/>
      <c r="L31" s="620"/>
      <c r="M31" s="28"/>
      <c r="N31" s="1084"/>
      <c r="O31" s="1455" t="s">
        <v>121</v>
      </c>
      <c r="P31" s="1456"/>
      <c r="Q31" s="1456"/>
      <c r="R31" s="1456"/>
      <c r="S31" s="1456"/>
      <c r="T31" s="1456"/>
      <c r="U31" s="1456"/>
      <c r="V31" s="1457"/>
      <c r="W31" s="149"/>
      <c r="X31" s="229"/>
      <c r="Y31" s="149"/>
    </row>
    <row r="32" spans="2:25" ht="15" customHeight="1">
      <c r="B32" s="714"/>
      <c r="C32" s="1455" t="s">
        <v>66</v>
      </c>
      <c r="D32" s="1456"/>
      <c r="E32" s="1456"/>
      <c r="F32" s="1456"/>
      <c r="G32" s="1456"/>
      <c r="H32" s="1456"/>
      <c r="I32" s="1456"/>
      <c r="J32" s="1457"/>
      <c r="K32" s="1087"/>
      <c r="L32" s="620"/>
      <c r="M32" s="472"/>
      <c r="N32" s="1084"/>
      <c r="O32" s="1455" t="s">
        <v>66</v>
      </c>
      <c r="P32" s="1456"/>
      <c r="Q32" s="1456"/>
      <c r="R32" s="1456"/>
      <c r="S32" s="1456"/>
      <c r="T32" s="1456"/>
      <c r="U32" s="1456"/>
      <c r="V32" s="1457"/>
      <c r="W32" s="149"/>
      <c r="Y32" s="899"/>
    </row>
    <row r="33" spans="2:25" ht="24" customHeight="1">
      <c r="B33" s="714"/>
      <c r="C33" s="1082" t="s">
        <v>21</v>
      </c>
      <c r="D33" s="1068" t="s">
        <v>126</v>
      </c>
      <c r="E33" s="1463" t="s">
        <v>22</v>
      </c>
      <c r="F33" s="1464"/>
      <c r="G33" s="1464"/>
      <c r="H33" s="1464"/>
      <c r="I33" s="1465"/>
      <c r="J33" s="1085" t="s">
        <v>127</v>
      </c>
      <c r="K33" s="1087"/>
      <c r="L33" s="620"/>
      <c r="M33" s="472"/>
      <c r="N33" s="1084"/>
      <c r="O33" s="1082" t="s">
        <v>21</v>
      </c>
      <c r="P33" s="828" t="s">
        <v>153</v>
      </c>
      <c r="Q33" s="1463" t="s">
        <v>22</v>
      </c>
      <c r="R33" s="1464"/>
      <c r="S33" s="1464"/>
      <c r="T33" s="1464"/>
      <c r="U33" s="1465"/>
      <c r="V33" s="1068" t="s">
        <v>183</v>
      </c>
      <c r="W33" s="149"/>
      <c r="Y33" s="899"/>
    </row>
    <row r="34" spans="2:25" ht="24" customHeight="1">
      <c r="B34" s="714"/>
      <c r="C34" s="1083" t="s">
        <v>23</v>
      </c>
      <c r="D34" s="1076" t="s">
        <v>128</v>
      </c>
      <c r="E34" s="1466" t="s">
        <v>24</v>
      </c>
      <c r="F34" s="1467"/>
      <c r="G34" s="1467"/>
      <c r="H34" s="1467"/>
      <c r="I34" s="1468"/>
      <c r="J34" s="1086" t="s">
        <v>129</v>
      </c>
      <c r="K34" s="1087"/>
      <c r="L34" s="620"/>
      <c r="M34" s="472"/>
      <c r="N34" s="1084"/>
      <c r="O34" s="1083" t="s">
        <v>23</v>
      </c>
      <c r="P34" s="1076" t="s">
        <v>184</v>
      </c>
      <c r="Q34" s="1463" t="s">
        <v>24</v>
      </c>
      <c r="R34" s="1464"/>
      <c r="S34" s="1464"/>
      <c r="T34" s="1464"/>
      <c r="U34" s="1465"/>
      <c r="V34" s="1077" t="s">
        <v>185</v>
      </c>
      <c r="W34" s="149"/>
      <c r="Y34" s="899"/>
    </row>
    <row r="35" spans="2:25" ht="15">
      <c r="C35" s="1070"/>
      <c r="D35" s="621"/>
      <c r="E35" s="1070"/>
      <c r="F35" s="1070"/>
      <c r="G35" s="1070"/>
      <c r="H35" s="1070"/>
      <c r="I35" s="1070"/>
      <c r="J35" s="621"/>
      <c r="K35" s="1059"/>
      <c r="L35" s="149"/>
      <c r="M35" s="472"/>
      <c r="N35" s="430"/>
      <c r="O35" s="1078"/>
      <c r="P35" s="1079"/>
      <c r="Q35" s="622"/>
      <c r="R35" s="1080"/>
      <c r="S35" s="1081"/>
      <c r="T35" s="1081"/>
      <c r="U35" s="1081"/>
      <c r="V35" s="1079"/>
      <c r="W35" s="149"/>
      <c r="X35" s="149"/>
      <c r="Y35" s="149"/>
    </row>
    <row r="36" spans="2:25" ht="15">
      <c r="C36" s="1059"/>
      <c r="D36" s="429"/>
      <c r="E36" s="1059"/>
      <c r="F36" s="1059"/>
      <c r="G36" s="1059"/>
      <c r="H36" s="1059"/>
      <c r="I36" s="1059"/>
      <c r="J36" s="429"/>
      <c r="K36" s="1059"/>
      <c r="L36" s="620"/>
      <c r="M36" s="472"/>
      <c r="N36" s="430"/>
      <c r="O36" s="430"/>
      <c r="P36" s="411"/>
      <c r="Q36" s="149"/>
      <c r="R36" s="230"/>
      <c r="S36" s="229"/>
      <c r="T36" s="229"/>
      <c r="U36" s="229"/>
      <c r="V36" s="411"/>
      <c r="W36" s="149"/>
      <c r="X36" s="149"/>
      <c r="Y36" s="149"/>
    </row>
    <row r="37" spans="2:25" ht="15.75">
      <c r="C37" s="1059"/>
      <c r="D37" s="789"/>
      <c r="E37" s="1060"/>
      <c r="F37" s="1060"/>
      <c r="G37" s="1058" t="s">
        <v>100</v>
      </c>
      <c r="H37" s="1060"/>
      <c r="I37" s="1060"/>
      <c r="J37" s="789"/>
      <c r="K37" s="1059"/>
      <c r="M37" s="200"/>
      <c r="N37" s="561"/>
      <c r="O37" s="561"/>
      <c r="P37" s="789"/>
      <c r="Q37" s="129"/>
      <c r="R37" s="790"/>
      <c r="S37" s="1058" t="s">
        <v>101</v>
      </c>
      <c r="T37" s="1060"/>
      <c r="U37" s="1060"/>
      <c r="V37" s="789"/>
    </row>
    <row r="38" spans="2:25" ht="15">
      <c r="C38" s="200"/>
      <c r="D38" s="789"/>
      <c r="E38" s="129"/>
      <c r="F38" s="129"/>
      <c r="G38" s="71" t="str">
        <f>G11</f>
        <v>VELODROME</v>
      </c>
      <c r="H38" s="129"/>
      <c r="I38" s="129"/>
      <c r="J38" s="789"/>
      <c r="M38" s="469"/>
      <c r="N38" s="469"/>
      <c r="P38" s="789"/>
      <c r="Q38" s="129"/>
      <c r="R38" s="129"/>
      <c r="S38" s="438" t="str">
        <f>S11</f>
        <v>PARC DE SPORT</v>
      </c>
      <c r="T38" s="129"/>
      <c r="U38" s="129"/>
      <c r="V38" s="789"/>
    </row>
    <row r="39" spans="2:25" ht="15">
      <c r="D39" s="789"/>
      <c r="E39" s="129"/>
      <c r="F39" s="129"/>
      <c r="G39" s="71" t="s">
        <v>12</v>
      </c>
      <c r="H39" s="129"/>
      <c r="I39" s="129"/>
      <c r="J39" s="789"/>
      <c r="M39" s="438" t="s">
        <v>13</v>
      </c>
      <c r="N39" s="469"/>
      <c r="P39" s="789"/>
      <c r="Q39" s="129"/>
      <c r="R39" s="129"/>
      <c r="S39" s="1061" t="s">
        <v>12</v>
      </c>
      <c r="T39" s="129"/>
      <c r="U39" s="129"/>
      <c r="V39" s="789"/>
    </row>
    <row r="40" spans="2:25" ht="24" customHeight="1">
      <c r="C40" s="1066">
        <v>1</v>
      </c>
      <c r="D40" s="1088" t="str">
        <f>P34</f>
        <v>CCCC</v>
      </c>
      <c r="E40" s="720"/>
      <c r="F40" s="1469" t="s">
        <v>14</v>
      </c>
      <c r="G40" s="1470"/>
      <c r="H40" s="1471"/>
      <c r="I40" s="720"/>
      <c r="J40" s="1088" t="str">
        <f>V34</f>
        <v>DDDD</v>
      </c>
      <c r="K40" s="129"/>
      <c r="L40" s="129"/>
      <c r="M40" s="438">
        <f>ACCUEIL!$B$9</f>
        <v>0.58333333333333304</v>
      </c>
      <c r="N40" s="899"/>
      <c r="O40" s="1098">
        <v>2</v>
      </c>
      <c r="P40" s="1097" t="str">
        <f>P33</f>
        <v>AAAA</v>
      </c>
      <c r="Q40" s="723"/>
      <c r="R40" s="1099"/>
      <c r="S40" s="1100" t="s">
        <v>14</v>
      </c>
      <c r="T40" s="1099"/>
      <c r="U40" s="723"/>
      <c r="V40" s="1092" t="str">
        <f>V33</f>
        <v>BBBB</v>
      </c>
      <c r="W40" s="129"/>
    </row>
    <row r="41" spans="2:25" ht="24" hidden="1" customHeight="1">
      <c r="C41" s="1066"/>
      <c r="D41" s="1241" t="s">
        <v>182</v>
      </c>
      <c r="E41" s="720"/>
      <c r="F41" s="1469" t="s">
        <v>14</v>
      </c>
      <c r="G41" s="1470"/>
      <c r="H41" s="1471"/>
      <c r="I41" s="720"/>
      <c r="J41" s="1242" t="s">
        <v>182</v>
      </c>
      <c r="K41" s="129"/>
      <c r="L41" s="129"/>
      <c r="M41" s="438"/>
      <c r="N41" s="899"/>
      <c r="O41" s="1098"/>
      <c r="P41" s="1241" t="s">
        <v>182</v>
      </c>
      <c r="Q41" s="720"/>
      <c r="R41" s="1469" t="s">
        <v>14</v>
      </c>
      <c r="S41" s="1470"/>
      <c r="T41" s="1471"/>
      <c r="U41" s="723"/>
      <c r="V41" s="1241" t="s">
        <v>182</v>
      </c>
      <c r="W41" s="129"/>
    </row>
    <row r="42" spans="2:25" ht="24" customHeight="1">
      <c r="C42" s="1066">
        <v>3</v>
      </c>
      <c r="D42" s="1088" t="str">
        <f>D34</f>
        <v>CC</v>
      </c>
      <c r="E42" s="720"/>
      <c r="F42" s="1469" t="s">
        <v>14</v>
      </c>
      <c r="G42" s="1470"/>
      <c r="H42" s="1471"/>
      <c r="I42" s="720"/>
      <c r="J42" s="1088" t="str">
        <f>J34</f>
        <v>DD</v>
      </c>
      <c r="K42" s="129"/>
      <c r="L42" s="129"/>
      <c r="M42" s="438">
        <f>M40+ACCUEIL!$B$10</f>
        <v>0.59027777777777701</v>
      </c>
      <c r="N42" s="899"/>
      <c r="O42" s="1098">
        <v>4</v>
      </c>
      <c r="P42" s="1097" t="str">
        <f>D33</f>
        <v>AA</v>
      </c>
      <c r="Q42" s="723"/>
      <c r="R42" s="1099"/>
      <c r="S42" s="1100" t="s">
        <v>14</v>
      </c>
      <c r="T42" s="1099"/>
      <c r="U42" s="723"/>
      <c r="V42" s="1092" t="str">
        <f>J33</f>
        <v>BB</v>
      </c>
      <c r="W42" s="129"/>
    </row>
    <row r="43" spans="2:25" ht="24" hidden="1" customHeight="1">
      <c r="C43" s="1098"/>
      <c r="D43" s="1241" t="s">
        <v>182</v>
      </c>
      <c r="E43" s="720"/>
      <c r="F43" s="1469" t="s">
        <v>14</v>
      </c>
      <c r="G43" s="1470"/>
      <c r="H43" s="1471"/>
      <c r="I43" s="1243"/>
      <c r="J43" s="1241" t="s">
        <v>182</v>
      </c>
      <c r="K43" s="129"/>
      <c r="L43" s="129"/>
      <c r="M43" s="438"/>
      <c r="N43" s="899"/>
      <c r="O43" s="1098"/>
      <c r="P43" s="1241" t="s">
        <v>182</v>
      </c>
      <c r="Q43" s="720"/>
      <c r="R43" s="1469" t="s">
        <v>14</v>
      </c>
      <c r="S43" s="1470"/>
      <c r="T43" s="1471"/>
      <c r="U43" s="1243"/>
      <c r="V43" s="1244" t="s">
        <v>182</v>
      </c>
      <c r="W43" s="129"/>
    </row>
    <row r="44" spans="2:25" ht="20.100000000000001" customHeight="1">
      <c r="C44" s="1089">
        <v>5</v>
      </c>
      <c r="D44" s="1093" t="s">
        <v>48</v>
      </c>
      <c r="E44" s="1094"/>
      <c r="F44" s="1095"/>
      <c r="G44" s="1095"/>
      <c r="H44" s="1095"/>
      <c r="I44" s="1094"/>
      <c r="J44" s="1096" t="s">
        <v>49</v>
      </c>
      <c r="K44" s="129"/>
      <c r="L44" s="129"/>
      <c r="M44" s="438"/>
      <c r="N44" s="899"/>
      <c r="O44" s="1089">
        <v>6</v>
      </c>
      <c r="P44" s="1097"/>
      <c r="Q44" s="1094"/>
      <c r="R44" s="1095"/>
      <c r="S44" s="1095" t="s">
        <v>122</v>
      </c>
      <c r="T44" s="1095"/>
      <c r="U44" s="1094"/>
      <c r="V44" s="1092"/>
      <c r="W44" s="129"/>
    </row>
    <row r="45" spans="2:25" ht="24" customHeight="1">
      <c r="C45" s="1089"/>
      <c r="D45" s="1174">
        <f>GL(U40,Q40,P40,V40,Q41,U41)</f>
        <v>0</v>
      </c>
      <c r="E45" s="723"/>
      <c r="F45" s="1090"/>
      <c r="G45" s="1091" t="s">
        <v>14</v>
      </c>
      <c r="H45" s="1175"/>
      <c r="I45" s="720"/>
      <c r="J45" s="806">
        <f>GL(I40,E40,D40,J40,I41,E41)</f>
        <v>0</v>
      </c>
      <c r="K45" s="129"/>
      <c r="L45" s="129"/>
      <c r="M45" s="438">
        <f>M42+ACCUEIL!$B$10</f>
        <v>0.59722222222222099</v>
      </c>
      <c r="N45" s="899"/>
      <c r="O45" s="1101"/>
      <c r="P45" s="1092">
        <f>GL(E40,I40,D40,J40,E41,I41)</f>
        <v>0</v>
      </c>
      <c r="Q45" s="718"/>
      <c r="R45" s="1090"/>
      <c r="S45" s="1091" t="s">
        <v>14</v>
      </c>
      <c r="T45" s="1175"/>
      <c r="U45" s="718"/>
      <c r="V45" s="1092">
        <f>GL(Q40,U40,P40,V40,Q41,U41)</f>
        <v>0</v>
      </c>
      <c r="W45" s="129"/>
    </row>
    <row r="46" spans="2:25" ht="24" hidden="1" customHeight="1">
      <c r="C46" s="1240"/>
      <c r="D46" s="1244" t="s">
        <v>182</v>
      </c>
      <c r="E46" s="720"/>
      <c r="F46" s="1469" t="s">
        <v>14</v>
      </c>
      <c r="G46" s="1470"/>
      <c r="H46" s="1471"/>
      <c r="I46" s="1243"/>
      <c r="J46" s="1244" t="s">
        <v>182</v>
      </c>
      <c r="K46" s="129"/>
      <c r="L46" s="129"/>
      <c r="M46" s="438"/>
      <c r="N46" s="899"/>
      <c r="O46" s="1101"/>
      <c r="P46" s="1244" t="s">
        <v>182</v>
      </c>
      <c r="Q46" s="720"/>
      <c r="R46" s="1469" t="s">
        <v>14</v>
      </c>
      <c r="S46" s="1470"/>
      <c r="T46" s="1471"/>
      <c r="U46" s="720"/>
      <c r="V46" s="1245" t="s">
        <v>182</v>
      </c>
      <c r="W46" s="129"/>
    </row>
    <row r="47" spans="2:25" ht="20.100000000000001" customHeight="1">
      <c r="C47" s="1089">
        <v>7</v>
      </c>
      <c r="D47" s="1093" t="s">
        <v>50</v>
      </c>
      <c r="E47" s="1094"/>
      <c r="F47" s="1095"/>
      <c r="G47" s="1095"/>
      <c r="H47" s="1095"/>
      <c r="I47" s="720"/>
      <c r="J47" s="1096" t="s">
        <v>51</v>
      </c>
      <c r="K47" s="129"/>
      <c r="L47" s="129"/>
      <c r="N47" s="899"/>
      <c r="O47" s="1089">
        <v>8</v>
      </c>
      <c r="P47" s="1097"/>
      <c r="Q47" s="720"/>
      <c r="R47" s="1095"/>
      <c r="S47" s="1095" t="s">
        <v>123</v>
      </c>
      <c r="T47" s="1095"/>
      <c r="U47" s="720"/>
      <c r="V47" s="1092"/>
      <c r="W47" s="129"/>
    </row>
    <row r="48" spans="2:25" ht="24" customHeight="1">
      <c r="C48" s="1089"/>
      <c r="D48" s="1092">
        <f>GL(I42,E42,D42,J42,I43,E43)</f>
        <v>0</v>
      </c>
      <c r="E48" s="723"/>
      <c r="F48" s="1090"/>
      <c r="G48" s="1091" t="s">
        <v>14</v>
      </c>
      <c r="H48" s="1175"/>
      <c r="I48" s="723"/>
      <c r="J48" s="1092">
        <f>GL(U42,Q42,P42,V42,U43,Q43)</f>
        <v>0</v>
      </c>
      <c r="K48" s="129"/>
      <c r="L48" s="129"/>
      <c r="M48" s="438">
        <f>M45+ACCUEIL!$B$10</f>
        <v>0.60416666666666496</v>
      </c>
      <c r="N48" s="899"/>
      <c r="O48" s="1101"/>
      <c r="P48" s="1092">
        <f>GL(E42,I42,D42,J42,E43,I43)</f>
        <v>0</v>
      </c>
      <c r="Q48" s="723"/>
      <c r="R48" s="1090"/>
      <c r="S48" s="1091" t="s">
        <v>14</v>
      </c>
      <c r="T48" s="1175"/>
      <c r="U48" s="723"/>
      <c r="V48" s="1092">
        <f>GL(Q42,U42,P42,V42,Q43,U43)</f>
        <v>0</v>
      </c>
      <c r="W48" s="129"/>
    </row>
    <row r="49" spans="3:25" ht="24" hidden="1" customHeight="1">
      <c r="C49" s="1240"/>
      <c r="D49" s="1244" t="s">
        <v>182</v>
      </c>
      <c r="E49" s="720"/>
      <c r="F49" s="1469" t="s">
        <v>14</v>
      </c>
      <c r="G49" s="1470"/>
      <c r="H49" s="1471"/>
      <c r="I49" s="1243"/>
      <c r="J49" s="1244" t="s">
        <v>182</v>
      </c>
      <c r="K49" s="129"/>
      <c r="L49" s="129"/>
      <c r="M49" s="438"/>
      <c r="N49" s="899"/>
      <c r="O49" s="1101"/>
      <c r="P49" s="1244" t="s">
        <v>182</v>
      </c>
      <c r="Q49" s="720"/>
      <c r="R49" s="1469" t="s">
        <v>14</v>
      </c>
      <c r="S49" s="1470"/>
      <c r="T49" s="1471"/>
      <c r="U49" s="1243"/>
      <c r="V49" s="1244" t="s">
        <v>182</v>
      </c>
      <c r="W49" s="129"/>
    </row>
    <row r="50" spans="3:25" ht="15">
      <c r="D50" s="429"/>
      <c r="I50" s="149"/>
      <c r="J50" s="429"/>
      <c r="M50" s="469"/>
      <c r="N50" s="899"/>
      <c r="O50" s="890"/>
      <c r="P50" s="702"/>
      <c r="Q50" s="890"/>
      <c r="R50" s="890"/>
      <c r="S50" s="890"/>
      <c r="T50" s="890"/>
      <c r="U50" s="890"/>
      <c r="V50" s="702"/>
    </row>
    <row r="51" spans="3:25" s="1024" customFormat="1" ht="22.5" customHeight="1">
      <c r="D51" s="1025"/>
      <c r="J51" s="1072" t="s">
        <v>38</v>
      </c>
      <c r="M51" s="1073">
        <f>M48+ACCUEIL!$B$10</f>
        <v>0.61111111111110905</v>
      </c>
      <c r="N51" s="1073"/>
      <c r="O51" s="1073"/>
      <c r="P51" s="1073"/>
      <c r="Q51" s="1073"/>
      <c r="R51" s="1073"/>
      <c r="S51" s="1073"/>
      <c r="T51" s="1073"/>
      <c r="U51" s="1073"/>
      <c r="V51" s="1073"/>
      <c r="W51" s="1073"/>
      <c r="X51" s="1073"/>
      <c r="Y51" s="1073"/>
    </row>
    <row r="52" spans="3:25">
      <c r="C52" s="1458" t="s">
        <v>39</v>
      </c>
      <c r="D52" s="1459"/>
      <c r="E52" s="1459"/>
      <c r="F52" s="1459"/>
      <c r="G52" s="1459"/>
      <c r="H52" s="1459"/>
      <c r="I52" s="1459"/>
      <c r="J52" s="1459"/>
      <c r="K52" s="1459"/>
      <c r="L52" s="1459"/>
      <c r="M52" s="1459"/>
      <c r="N52" s="1459"/>
      <c r="O52" s="1459"/>
      <c r="P52" s="1459"/>
      <c r="Q52" s="1459"/>
      <c r="R52" s="1459"/>
      <c r="S52" s="1459"/>
      <c r="T52" s="1459"/>
      <c r="U52" s="1459"/>
      <c r="V52" s="1459"/>
      <c r="W52" s="1459"/>
      <c r="X52" s="1460"/>
      <c r="Y52" s="438"/>
    </row>
    <row r="53" spans="3:25">
      <c r="C53" s="1461"/>
      <c r="D53" s="1454"/>
      <c r="E53" s="1454"/>
      <c r="F53" s="1454"/>
      <c r="G53" s="1454"/>
      <c r="H53" s="1454"/>
      <c r="I53" s="1454"/>
      <c r="J53" s="1454"/>
      <c r="K53" s="1454"/>
      <c r="L53" s="1454"/>
      <c r="M53" s="1454"/>
      <c r="N53" s="1454"/>
      <c r="O53" s="1454"/>
      <c r="P53" s="1454"/>
      <c r="Q53" s="1454"/>
      <c r="R53" s="1454"/>
      <c r="S53" s="1454"/>
      <c r="T53" s="1454"/>
      <c r="U53" s="1454"/>
      <c r="V53" s="1454"/>
      <c r="W53" s="1454"/>
      <c r="X53" s="1462"/>
      <c r="Y53" s="438"/>
    </row>
    <row r="54" spans="3:25" ht="15.75">
      <c r="C54" s="624"/>
      <c r="D54" s="429"/>
      <c r="G54" s="1058" t="s">
        <v>100</v>
      </c>
      <c r="J54" s="429"/>
      <c r="K54" s="149"/>
      <c r="L54" s="149"/>
      <c r="M54" s="427"/>
      <c r="N54" s="427"/>
      <c r="O54" s="438"/>
      <c r="P54" s="427"/>
      <c r="Q54" s="427"/>
      <c r="R54" s="427"/>
      <c r="S54" s="206" t="s">
        <v>101</v>
      </c>
      <c r="T54" s="427"/>
      <c r="U54" s="427"/>
      <c r="V54" s="427"/>
      <c r="W54" s="427"/>
      <c r="X54" s="625"/>
      <c r="Y54" s="438"/>
    </row>
    <row r="55" spans="3:25" ht="24" customHeight="1">
      <c r="C55" s="619" t="s">
        <v>124</v>
      </c>
      <c r="D55" s="806">
        <f>GL(Q48,U48,P48,V48,Q49,U49)</f>
        <v>0</v>
      </c>
      <c r="I55" s="618">
        <v>3</v>
      </c>
      <c r="J55" s="806">
        <f>GL(E48,I48,D48,J48,E49,I49)</f>
        <v>0</v>
      </c>
      <c r="K55" s="149"/>
      <c r="L55" s="149"/>
      <c r="M55" s="427"/>
      <c r="N55" s="427"/>
      <c r="O55" s="618">
        <v>1</v>
      </c>
      <c r="P55" s="807">
        <f>GL(Q45,U45,P45,V45,Q46,U46)</f>
        <v>0</v>
      </c>
      <c r="Q55" s="427"/>
      <c r="R55" s="427"/>
      <c r="S55" s="427"/>
      <c r="T55" s="427"/>
      <c r="U55" s="618">
        <v>3</v>
      </c>
      <c r="V55" s="806">
        <f>GL(E45,I45,D45,J45,E46,I46)</f>
        <v>0</v>
      </c>
      <c r="W55" s="427"/>
      <c r="X55" s="625"/>
      <c r="Y55" s="438"/>
    </row>
    <row r="56" spans="3:25" ht="24" customHeight="1">
      <c r="C56" s="618">
        <v>2</v>
      </c>
      <c r="D56" s="806">
        <f>GL(U48,Q48,P48,V48,U49,Q49)</f>
        <v>0</v>
      </c>
      <c r="I56" s="618">
        <v>4</v>
      </c>
      <c r="J56" s="806">
        <f>GL(I48,E48,D48,J48,I49,E49)</f>
        <v>0</v>
      </c>
      <c r="K56" s="620"/>
      <c r="L56" s="149"/>
      <c r="M56" s="427"/>
      <c r="N56" s="427"/>
      <c r="O56" s="618">
        <v>2</v>
      </c>
      <c r="P56" s="806">
        <f>GL(U45,Q45,P45,V45,U46,Q46)</f>
        <v>0</v>
      </c>
      <c r="Q56" s="427"/>
      <c r="R56" s="427"/>
      <c r="S56" s="427"/>
      <c r="T56" s="427"/>
      <c r="U56" s="618">
        <v>4</v>
      </c>
      <c r="V56" s="806">
        <f>GL(I45,E45,D45,J45,I46,E46)</f>
        <v>0</v>
      </c>
      <c r="W56" s="427"/>
      <c r="X56" s="625"/>
      <c r="Y56" s="438"/>
    </row>
    <row r="57" spans="3:25" ht="15">
      <c r="C57" s="626"/>
      <c r="D57" s="627"/>
      <c r="E57" s="627"/>
      <c r="F57" s="627"/>
      <c r="G57" s="627"/>
      <c r="H57" s="627"/>
      <c r="I57" s="627"/>
      <c r="J57" s="627"/>
      <c r="K57" s="628"/>
      <c r="L57" s="628"/>
      <c r="M57" s="629"/>
      <c r="N57" s="629"/>
      <c r="O57" s="630"/>
      <c r="P57" s="631"/>
      <c r="Q57" s="629"/>
      <c r="R57" s="629"/>
      <c r="S57" s="629"/>
      <c r="T57" s="629"/>
      <c r="U57" s="628"/>
      <c r="V57" s="631"/>
      <c r="W57" s="629"/>
      <c r="X57" s="632"/>
      <c r="Y57" s="438"/>
    </row>
  </sheetData>
  <sheetProtection password="C9F9" sheet="1" objects="1" scenarios="1" formatCells="0" formatColumns="0" formatRows="0"/>
  <sortState caseSensitive="1" ref="C23:F27">
    <sortCondition descending="1" ref="F24:F27"/>
    <sortCondition descending="1" ref="E24:E27"/>
  </sortState>
  <customSheetViews>
    <customSheetView guid="{31278E9C-6E4E-4A43-ADE8-A201F36887EE}" scale="110" showPageBreaks="1" printArea="1" view="pageBreakPreview" topLeftCell="A36">
      <selection activeCell="J26" sqref="J26"/>
      <rowBreaks count="1" manualBreakCount="1">
        <brk id="30" max="24" man="1"/>
      </rowBreaks>
      <pageMargins left="0.39370078740157483" right="0.39370078740157483" top="0.74803149606299213" bottom="0.74803149606299213" header="0.31496062992125984" footer="0.31496062992125984"/>
      <printOptions horizontalCentered="1" verticalCentered="1"/>
      <pageSetup paperSize="9" scale="87" fitToHeight="2" orientation="landscape" horizontalDpi="4294967293" verticalDpi="300" r:id="rId1"/>
      <headerFooter>
        <oddHeader>&amp;C&amp;"Tahoma,Italique"&amp;16&amp;KFF0000TOURNOI FEMININ 2013</oddHeader>
      </headerFooter>
    </customSheetView>
  </customSheetViews>
  <mergeCells count="25">
    <mergeCell ref="C52:X53"/>
    <mergeCell ref="E33:I33"/>
    <mergeCell ref="E34:I34"/>
    <mergeCell ref="Q33:U33"/>
    <mergeCell ref="Q34:U34"/>
    <mergeCell ref="F40:H40"/>
    <mergeCell ref="F42:H42"/>
    <mergeCell ref="F41:H41"/>
    <mergeCell ref="F43:H43"/>
    <mergeCell ref="F46:H46"/>
    <mergeCell ref="F49:H49"/>
    <mergeCell ref="R41:T41"/>
    <mergeCell ref="R43:T43"/>
    <mergeCell ref="R46:T46"/>
    <mergeCell ref="R49:T49"/>
    <mergeCell ref="F13:H18"/>
    <mergeCell ref="C23:D23"/>
    <mergeCell ref="I23:J23"/>
    <mergeCell ref="O23:P23"/>
    <mergeCell ref="C32:J32"/>
    <mergeCell ref="O31:V31"/>
    <mergeCell ref="O32:V32"/>
    <mergeCell ref="U23:V23"/>
    <mergeCell ref="C31:J31"/>
    <mergeCell ref="R13:T18"/>
  </mergeCells>
  <conditionalFormatting sqref="Q48">
    <cfRule type="notContainsBlanks" dxfId="1220" priority="80">
      <formula>LEN(TRIM(Q48))&gt;0</formula>
    </cfRule>
  </conditionalFormatting>
  <conditionalFormatting sqref="U48">
    <cfRule type="notContainsBlanks" dxfId="1219" priority="79">
      <formula>LEN(TRIM(U48))&gt;0</formula>
    </cfRule>
  </conditionalFormatting>
  <conditionalFormatting sqref="I48">
    <cfRule type="notContainsBlanks" dxfId="1218" priority="78">
      <formula>LEN(TRIM(I48))&gt;0</formula>
    </cfRule>
  </conditionalFormatting>
  <conditionalFormatting sqref="E48">
    <cfRule type="notContainsBlanks" dxfId="1217" priority="77">
      <formula>LEN(TRIM(E48))&gt;0</formula>
    </cfRule>
  </conditionalFormatting>
  <conditionalFormatting sqref="E45">
    <cfRule type="notContainsBlanks" dxfId="1216" priority="76">
      <formula>LEN(TRIM(E45))&gt;0</formula>
    </cfRule>
  </conditionalFormatting>
  <conditionalFormatting sqref="I45">
    <cfRule type="notContainsBlanks" dxfId="1215" priority="75">
      <formula>LEN(TRIM(I45))&gt;0</formula>
    </cfRule>
  </conditionalFormatting>
  <conditionalFormatting sqref="Q45">
    <cfRule type="notContainsBlanks" dxfId="1214" priority="74">
      <formula>LEN(TRIM(Q45))&gt;0</formula>
    </cfRule>
  </conditionalFormatting>
  <conditionalFormatting sqref="U45">
    <cfRule type="notContainsBlanks" dxfId="1213" priority="73">
      <formula>LEN(TRIM(U45))&gt;0</formula>
    </cfRule>
  </conditionalFormatting>
  <conditionalFormatting sqref="U42">
    <cfRule type="notContainsBlanks" dxfId="1212" priority="72">
      <formula>LEN(TRIM(U42))&gt;0</formula>
    </cfRule>
  </conditionalFormatting>
  <conditionalFormatting sqref="Q42">
    <cfRule type="notContainsBlanks" dxfId="1211" priority="71">
      <formula>LEN(TRIM(Q42))&gt;0</formula>
    </cfRule>
  </conditionalFormatting>
  <conditionalFormatting sqref="Q40">
    <cfRule type="notContainsBlanks" dxfId="1210" priority="70">
      <formula>LEN(TRIM(Q40))&gt;0</formula>
    </cfRule>
  </conditionalFormatting>
  <conditionalFormatting sqref="U40">
    <cfRule type="notContainsBlanks" dxfId="1209" priority="69">
      <formula>LEN(TRIM(U40))&gt;0</formula>
    </cfRule>
  </conditionalFormatting>
  <conditionalFormatting sqref="E40">
    <cfRule type="notContainsBlanks" dxfId="1208" priority="68">
      <formula>LEN(TRIM(E40))&gt;0</formula>
    </cfRule>
  </conditionalFormatting>
  <conditionalFormatting sqref="I40">
    <cfRule type="notContainsBlanks" dxfId="1207" priority="67">
      <formula>LEN(TRIM(I40))&gt;0</formula>
    </cfRule>
  </conditionalFormatting>
  <conditionalFormatting sqref="E42">
    <cfRule type="notContainsBlanks" dxfId="1206" priority="66">
      <formula>LEN(TRIM(E42))&gt;0</formula>
    </cfRule>
  </conditionalFormatting>
  <conditionalFormatting sqref="I42">
    <cfRule type="notContainsBlanks" dxfId="1205" priority="65">
      <formula>LEN(TRIM(I42))&gt;0</formula>
    </cfRule>
  </conditionalFormatting>
  <conditionalFormatting sqref="E13:E18">
    <cfRule type="notContainsBlanks" dxfId="1204" priority="64">
      <formula>LEN(TRIM(E13))&gt;0</formula>
    </cfRule>
  </conditionalFormatting>
  <conditionalFormatting sqref="I13:I18">
    <cfRule type="notContainsBlanks" dxfId="1203" priority="63">
      <formula>LEN(TRIM(I13))&gt;0</formula>
    </cfRule>
  </conditionalFormatting>
  <conditionalFormatting sqref="Q13:Q18">
    <cfRule type="notContainsBlanks" dxfId="1202" priority="62">
      <formula>LEN(TRIM(Q13))&gt;0</formula>
    </cfRule>
  </conditionalFormatting>
  <conditionalFormatting sqref="U13:U18">
    <cfRule type="notContainsBlanks" dxfId="1201" priority="61">
      <formula>LEN(TRIM(U13))&gt;0</formula>
    </cfRule>
  </conditionalFormatting>
  <conditionalFormatting sqref="E41">
    <cfRule type="notContainsBlanks" dxfId="1200" priority="36">
      <formula>LEN(TRIM(E41))&gt;0</formula>
    </cfRule>
  </conditionalFormatting>
  <conditionalFormatting sqref="I41">
    <cfRule type="notContainsBlanks" dxfId="1199" priority="35">
      <formula>LEN(TRIM(I41))&gt;0</formula>
    </cfRule>
  </conditionalFormatting>
  <conditionalFormatting sqref="E43">
    <cfRule type="notContainsBlanks" dxfId="1198" priority="34">
      <formula>LEN(TRIM(E43))&gt;0</formula>
    </cfRule>
  </conditionalFormatting>
  <conditionalFormatting sqref="I43">
    <cfRule type="notContainsBlanks" dxfId="1197" priority="33">
      <formula>LEN(TRIM(I43))&gt;0</formula>
    </cfRule>
  </conditionalFormatting>
  <conditionalFormatting sqref="E46">
    <cfRule type="notContainsBlanks" dxfId="1196" priority="32">
      <formula>LEN(TRIM(E46))&gt;0</formula>
    </cfRule>
  </conditionalFormatting>
  <conditionalFormatting sqref="I46">
    <cfRule type="notContainsBlanks" dxfId="1195" priority="31">
      <formula>LEN(TRIM(I46))&gt;0</formula>
    </cfRule>
  </conditionalFormatting>
  <conditionalFormatting sqref="E49">
    <cfRule type="notContainsBlanks" dxfId="1194" priority="30">
      <formula>LEN(TRIM(E49))&gt;0</formula>
    </cfRule>
  </conditionalFormatting>
  <conditionalFormatting sqref="I49">
    <cfRule type="notContainsBlanks" dxfId="1193" priority="29">
      <formula>LEN(TRIM(I49))&gt;0</formula>
    </cfRule>
  </conditionalFormatting>
  <conditionalFormatting sqref="Q41">
    <cfRule type="notContainsBlanks" dxfId="1192" priority="28">
      <formula>LEN(TRIM(Q41))&gt;0</formula>
    </cfRule>
  </conditionalFormatting>
  <conditionalFormatting sqref="U41">
    <cfRule type="notContainsBlanks" dxfId="1191" priority="27">
      <formula>LEN(TRIM(U41))&gt;0</formula>
    </cfRule>
  </conditionalFormatting>
  <conditionalFormatting sqref="Q43">
    <cfRule type="notContainsBlanks" dxfId="1190" priority="26">
      <formula>LEN(TRIM(Q43))&gt;0</formula>
    </cfRule>
  </conditionalFormatting>
  <conditionalFormatting sqref="U43">
    <cfRule type="notContainsBlanks" dxfId="1189" priority="25">
      <formula>LEN(TRIM(U43))&gt;0</formula>
    </cfRule>
  </conditionalFormatting>
  <conditionalFormatting sqref="Q46">
    <cfRule type="notContainsBlanks" dxfId="1188" priority="24">
      <formula>LEN(TRIM(Q46))&gt;0</formula>
    </cfRule>
  </conditionalFormatting>
  <conditionalFormatting sqref="U46">
    <cfRule type="notContainsBlanks" dxfId="1187" priority="23">
      <formula>LEN(TRIM(U46))&gt;0</formula>
    </cfRule>
  </conditionalFormatting>
  <conditionalFormatting sqref="Q49">
    <cfRule type="notContainsBlanks" dxfId="1186" priority="22">
      <formula>LEN(TRIM(Q49))&gt;0</formula>
    </cfRule>
  </conditionalFormatting>
  <conditionalFormatting sqref="U49">
    <cfRule type="notContainsBlanks" dxfId="1185" priority="21">
      <formula>LEN(TRIM(U49))&gt;0</formula>
    </cfRule>
  </conditionalFormatting>
  <conditionalFormatting sqref="D41">
    <cfRule type="expression" dxfId="1184" priority="20">
      <formula>NOT(E40=I40)</formula>
    </cfRule>
  </conditionalFormatting>
  <conditionalFormatting sqref="J41">
    <cfRule type="expression" dxfId="1183" priority="19" stopIfTrue="1">
      <formula>NOT(I40=E40)</formula>
    </cfRule>
  </conditionalFormatting>
  <conditionalFormatting sqref="D43">
    <cfRule type="expression" dxfId="1182" priority="17">
      <formula>NOT($E$42=$I$42)</formula>
    </cfRule>
  </conditionalFormatting>
  <conditionalFormatting sqref="J43">
    <cfRule type="expression" dxfId="1181" priority="15">
      <formula>NOT($E$42=$I$42)</formula>
    </cfRule>
  </conditionalFormatting>
  <conditionalFormatting sqref="P41">
    <cfRule type="expression" dxfId="1180" priority="14">
      <formula>NOT($Q$40=$U$40)</formula>
    </cfRule>
  </conditionalFormatting>
  <conditionalFormatting sqref="V41">
    <cfRule type="expression" dxfId="1179" priority="13">
      <formula>NOT($Q$40=$U$40)</formula>
    </cfRule>
  </conditionalFormatting>
  <conditionalFormatting sqref="P43">
    <cfRule type="expression" dxfId="1178" priority="12">
      <formula>NOT($Q$42=$U$42)</formula>
    </cfRule>
  </conditionalFormatting>
  <conditionalFormatting sqref="V43">
    <cfRule type="expression" dxfId="1177" priority="10">
      <formula>NOT($Q$42=$U$42)</formula>
    </cfRule>
  </conditionalFormatting>
  <conditionalFormatting sqref="D46">
    <cfRule type="expression" dxfId="1176" priority="9">
      <formula>NOT($E$45=$I$45)</formula>
    </cfRule>
  </conditionalFormatting>
  <conditionalFormatting sqref="J46">
    <cfRule type="expression" dxfId="1175" priority="8">
      <formula>NOT($E$45=$I$45)</formula>
    </cfRule>
  </conditionalFormatting>
  <conditionalFormatting sqref="P46">
    <cfRule type="expression" dxfId="1174" priority="7">
      <formula>NOT($Q$45=$U$45)</formula>
    </cfRule>
  </conditionalFormatting>
  <conditionalFormatting sqref="V46">
    <cfRule type="expression" dxfId="1173" priority="5">
      <formula>NOT($Q$45=$U$45)</formula>
    </cfRule>
  </conditionalFormatting>
  <conditionalFormatting sqref="D49">
    <cfRule type="expression" dxfId="1172" priority="4">
      <formula>NOT($E$48=$I$48)</formula>
    </cfRule>
  </conditionalFormatting>
  <conditionalFormatting sqref="J49">
    <cfRule type="expression" dxfId="1171" priority="3">
      <formula>NOT($E$48=$I$48)</formula>
    </cfRule>
  </conditionalFormatting>
  <conditionalFormatting sqref="P49">
    <cfRule type="expression" dxfId="1170" priority="2">
      <formula>NOT($Q$48=$U$48)</formula>
    </cfRule>
  </conditionalFormatting>
  <conditionalFormatting sqref="V49">
    <cfRule type="expression" dxfId="1169" priority="1">
      <formula>NOT($Q$48=$U$48)</formula>
    </cfRule>
  </conditionalFormatting>
  <printOptions horizontalCentered="1" verticalCentered="1"/>
  <pageMargins left="0.39370078740157483" right="0.39370078740157483" top="0.98425196850393704" bottom="0" header="0.39370078740157483" footer="0"/>
  <pageSetup paperSize="9" scale="85" fitToHeight="2" orientation="landscape" horizontalDpi="4294967293" verticalDpi="300" r:id="rId2"/>
  <headerFooter>
    <oddHeader>&amp;C&amp;14 TOURNOI&amp;L&amp;G</oddHeader>
    <oddFooter>&amp;C&amp;7 FAIR PLAY ET PLAISIR&amp;R&amp;2      Planning Offert par Ludovic THIEFFRY</oddFooter>
  </headerFooter>
  <rowBreaks count="1" manualBreakCount="1">
    <brk id="29" max="24" man="1"/>
  </rowBreaks>
  <ignoredErrors>
    <ignoredError sqref="D14:D15 J16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6" name="Button 1">
              <controlPr defaultSize="0" print="0" autoFill="0" autoPict="0" macro="[0]!POULE1">
                <anchor>
                  <from>
                    <xdr:col>7</xdr:col>
                    <xdr:colOff>19050</xdr:colOff>
                    <xdr:row>22</xdr:row>
                    <xdr:rowOff>85725</xdr:rowOff>
                  </from>
                  <to>
                    <xdr:col>9</xdr:col>
                    <xdr:colOff>933450</xdr:colOff>
                    <xdr:row>22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7" name="Button 2">
              <controlPr defaultSize="0" print="0" autoFill="0" autoPict="0" macro="[0]!raz">
                <anchor>
                  <from>
                    <xdr:col>7</xdr:col>
                    <xdr:colOff>28575</xdr:colOff>
                    <xdr:row>24</xdr:row>
                    <xdr:rowOff>9525</xdr:rowOff>
                  </from>
                  <to>
                    <xdr:col>9</xdr:col>
                    <xdr:colOff>304800</xdr:colOff>
                    <xdr:row>25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8" name="Button 3">
              <controlPr defaultSize="0" print="0" autoFill="0" autoPict="0" macro="[0]!poule2">
                <anchor>
                  <from>
                    <xdr:col>18</xdr:col>
                    <xdr:colOff>57150</xdr:colOff>
                    <xdr:row>22</xdr:row>
                    <xdr:rowOff>133350</xdr:rowOff>
                  </from>
                  <to>
                    <xdr:col>21</xdr:col>
                    <xdr:colOff>1000125</xdr:colOff>
                    <xdr:row>22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9" name="Button 4">
              <controlPr defaultSize="0" print="0" autoFill="0" autoPict="0" macro="[0]!Macro4">
                <anchor>
                  <from>
                    <xdr:col>18</xdr:col>
                    <xdr:colOff>57150</xdr:colOff>
                    <xdr:row>23</xdr:row>
                    <xdr:rowOff>171450</xdr:rowOff>
                  </from>
                  <to>
                    <xdr:col>21</xdr:col>
                    <xdr:colOff>247650</xdr:colOff>
                    <xdr:row>25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10" name="Button 5">
              <controlPr defaultSize="0" print="0" autoFill="0" autoPict="0" macro="[0]!IMP8TE" altText="Aperçu Impression">
                <anchor>
                  <from>
                    <xdr:col>9</xdr:col>
                    <xdr:colOff>76200</xdr:colOff>
                    <xdr:row>4</xdr:row>
                    <xdr:rowOff>152400</xdr:rowOff>
                  </from>
                  <to>
                    <xdr:col>9</xdr:col>
                    <xdr:colOff>1257300</xdr:colOff>
                    <xdr:row>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8" r:id="rId11" name="Button 6">
              <controlPr defaultSize="0" print="0" autoFill="0" autoPict="0" macro="[0]!IMP8TF" altText="Aperçu Impression">
                <anchor moveWithCells="1" sizeWithCells="1">
                  <from>
                    <xdr:col>9</xdr:col>
                    <xdr:colOff>1828800</xdr:colOff>
                    <xdr:row>28</xdr:row>
                    <xdr:rowOff>161925</xdr:rowOff>
                  </from>
                  <to>
                    <xdr:col>15</xdr:col>
                    <xdr:colOff>19050</xdr:colOff>
                    <xdr:row>29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9" r:id="rId12" name="Drop Down 7">
              <controlPr defaultSize="0" print="0" autoLine="0" autoPict="0">
                <anchor moveWithCells="1">
                  <from>
                    <xdr:col>0</xdr:col>
                    <xdr:colOff>0</xdr:colOff>
                    <xdr:row>12</xdr:row>
                    <xdr:rowOff>47625</xdr:rowOff>
                  </from>
                  <to>
                    <xdr:col>2</xdr:col>
                    <xdr:colOff>114300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0" r:id="rId13" name="Drop Down 8">
              <controlPr defaultSize="0" print="0" autoLine="0" autoPict="0">
                <anchor moveWithCells="1">
                  <from>
                    <xdr:col>0</xdr:col>
                    <xdr:colOff>0</xdr:colOff>
                    <xdr:row>13</xdr:row>
                    <xdr:rowOff>47625</xdr:rowOff>
                  </from>
                  <to>
                    <xdr:col>2</xdr:col>
                    <xdr:colOff>114300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1" r:id="rId14" name="Drop Down 9">
              <controlPr defaultSize="0" print="0" autoLine="0" autoPict="0">
                <anchor moveWithCells="1">
                  <from>
                    <xdr:col>0</xdr:col>
                    <xdr:colOff>0</xdr:colOff>
                    <xdr:row>14</xdr:row>
                    <xdr:rowOff>47625</xdr:rowOff>
                  </from>
                  <to>
                    <xdr:col>2</xdr:col>
                    <xdr:colOff>104775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3" r:id="rId15" name="Drop Down 11">
              <controlPr defaultSize="0" print="0" autoLine="0" autoPict="0">
                <anchor moveWithCells="1">
                  <from>
                    <xdr:col>0</xdr:col>
                    <xdr:colOff>0</xdr:colOff>
                    <xdr:row>15</xdr:row>
                    <xdr:rowOff>47625</xdr:rowOff>
                  </from>
                  <to>
                    <xdr:col>2</xdr:col>
                    <xdr:colOff>104775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4" r:id="rId16" name="Drop Down 12">
              <controlPr defaultSize="0" print="0" autoLine="0" autoPict="0">
                <anchor moveWithCells="1">
                  <from>
                    <xdr:col>0</xdr:col>
                    <xdr:colOff>0</xdr:colOff>
                    <xdr:row>16</xdr:row>
                    <xdr:rowOff>47625</xdr:rowOff>
                  </from>
                  <to>
                    <xdr:col>2</xdr:col>
                    <xdr:colOff>104775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5" r:id="rId17" name="Drop Down 13">
              <controlPr defaultSize="0" print="0" autoLine="0" autoPict="0">
                <anchor moveWithCells="1">
                  <from>
                    <xdr:col>0</xdr:col>
                    <xdr:colOff>0</xdr:colOff>
                    <xdr:row>17</xdr:row>
                    <xdr:rowOff>47625</xdr:rowOff>
                  </from>
                  <to>
                    <xdr:col>2</xdr:col>
                    <xdr:colOff>95250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6" r:id="rId18" name="Drop Down 14">
              <controlPr defaultSize="0" print="0" autoLine="0" autoPict="0">
                <anchor moveWithCells="1">
                  <from>
                    <xdr:col>25</xdr:col>
                    <xdr:colOff>0</xdr:colOff>
                    <xdr:row>12</xdr:row>
                    <xdr:rowOff>47625</xdr:rowOff>
                  </from>
                  <to>
                    <xdr:col>25</xdr:col>
                    <xdr:colOff>885825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7" r:id="rId19" name="Drop Down 15">
              <controlPr defaultSize="0" print="0" autoLine="0" autoPict="0">
                <anchor moveWithCells="1">
                  <from>
                    <xdr:col>25</xdr:col>
                    <xdr:colOff>0</xdr:colOff>
                    <xdr:row>13</xdr:row>
                    <xdr:rowOff>47625</xdr:rowOff>
                  </from>
                  <to>
                    <xdr:col>25</xdr:col>
                    <xdr:colOff>895350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8" r:id="rId20" name="Drop Down 16">
              <controlPr defaultSize="0" print="0" autoLine="0" autoPict="0">
                <anchor moveWithCells="1">
                  <from>
                    <xdr:col>25</xdr:col>
                    <xdr:colOff>0</xdr:colOff>
                    <xdr:row>14</xdr:row>
                    <xdr:rowOff>47625</xdr:rowOff>
                  </from>
                  <to>
                    <xdr:col>25</xdr:col>
                    <xdr:colOff>914400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69" r:id="rId21" name="Drop Down 17">
              <controlPr defaultSize="0" print="0" autoLine="0" autoPict="0">
                <anchor moveWithCells="1">
                  <from>
                    <xdr:col>25</xdr:col>
                    <xdr:colOff>0</xdr:colOff>
                    <xdr:row>15</xdr:row>
                    <xdr:rowOff>47625</xdr:rowOff>
                  </from>
                  <to>
                    <xdr:col>25</xdr:col>
                    <xdr:colOff>914400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0" r:id="rId22" name="Drop Down 18">
              <controlPr defaultSize="0" print="0" autoLine="0" autoPict="0">
                <anchor moveWithCells="1">
                  <from>
                    <xdr:col>25</xdr:col>
                    <xdr:colOff>0</xdr:colOff>
                    <xdr:row>16</xdr:row>
                    <xdr:rowOff>47625</xdr:rowOff>
                  </from>
                  <to>
                    <xdr:col>25</xdr:col>
                    <xdr:colOff>914400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1" r:id="rId23" name="Drop Down 19">
              <controlPr defaultSize="0" print="0" autoLine="0" autoPict="0">
                <anchor moveWithCells="1">
                  <from>
                    <xdr:col>25</xdr:col>
                    <xdr:colOff>0</xdr:colOff>
                    <xdr:row>17</xdr:row>
                    <xdr:rowOff>47625</xdr:rowOff>
                  </from>
                  <to>
                    <xdr:col>25</xdr:col>
                    <xdr:colOff>895350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3" r:id="rId24" name="Drop Down 21">
              <controlPr defaultSize="0" print="0" autoLine="0" autoPict="0">
                <anchor moveWithCells="1">
                  <from>
                    <xdr:col>0</xdr:col>
                    <xdr:colOff>0</xdr:colOff>
                    <xdr:row>39</xdr:row>
                    <xdr:rowOff>47625</xdr:rowOff>
                  </from>
                  <to>
                    <xdr:col>1</xdr:col>
                    <xdr:colOff>104775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5" r:id="rId25" name="Drop Down 23">
              <controlPr defaultSize="0" print="0" autoLine="0" autoPict="0">
                <anchor moveWithCells="1">
                  <from>
                    <xdr:col>0</xdr:col>
                    <xdr:colOff>0</xdr:colOff>
                    <xdr:row>41</xdr:row>
                    <xdr:rowOff>47625</xdr:rowOff>
                  </from>
                  <to>
                    <xdr:col>1</xdr:col>
                    <xdr:colOff>104775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6" r:id="rId26" name="Drop Down 24">
              <controlPr defaultSize="0" print="0" autoLine="0" autoPict="0">
                <anchor moveWithCells="1">
                  <from>
                    <xdr:col>0</xdr:col>
                    <xdr:colOff>0</xdr:colOff>
                    <xdr:row>44</xdr:row>
                    <xdr:rowOff>47625</xdr:rowOff>
                  </from>
                  <to>
                    <xdr:col>1</xdr:col>
                    <xdr:colOff>104775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7" r:id="rId27" name="Drop Down 25">
              <controlPr defaultSize="0" print="0" autoLine="0" autoPict="0">
                <anchor moveWithCells="1">
                  <from>
                    <xdr:col>0</xdr:col>
                    <xdr:colOff>0</xdr:colOff>
                    <xdr:row>47</xdr:row>
                    <xdr:rowOff>47625</xdr:rowOff>
                  </from>
                  <to>
                    <xdr:col>1</xdr:col>
                    <xdr:colOff>104775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79" r:id="rId28" name="Drop Down 27">
              <controlPr defaultSize="0" print="0" autoLine="0" autoPict="0">
                <anchor moveWithCells="1">
                  <from>
                    <xdr:col>25</xdr:col>
                    <xdr:colOff>0</xdr:colOff>
                    <xdr:row>39</xdr:row>
                    <xdr:rowOff>47625</xdr:rowOff>
                  </from>
                  <to>
                    <xdr:col>25</xdr:col>
                    <xdr:colOff>838200</xdr:colOff>
                    <xdr:row>39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1" r:id="rId29" name="Drop Down 29">
              <controlPr defaultSize="0" print="0" autoLine="0" autoPict="0">
                <anchor moveWithCells="1">
                  <from>
                    <xdr:col>25</xdr:col>
                    <xdr:colOff>0</xdr:colOff>
                    <xdr:row>41</xdr:row>
                    <xdr:rowOff>47625</xdr:rowOff>
                  </from>
                  <to>
                    <xdr:col>25</xdr:col>
                    <xdr:colOff>838200</xdr:colOff>
                    <xdr:row>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2" r:id="rId30" name="Drop Down 30">
              <controlPr defaultSize="0" print="0" autoLine="0" autoPict="0">
                <anchor moveWithCells="1">
                  <from>
                    <xdr:col>25</xdr:col>
                    <xdr:colOff>0</xdr:colOff>
                    <xdr:row>44</xdr:row>
                    <xdr:rowOff>47625</xdr:rowOff>
                  </from>
                  <to>
                    <xdr:col>25</xdr:col>
                    <xdr:colOff>847725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83" r:id="rId31" name="Drop Down 31">
              <controlPr defaultSize="0" print="0" autoLine="0" autoPict="0">
                <anchor moveWithCells="1">
                  <from>
                    <xdr:col>25</xdr:col>
                    <xdr:colOff>0</xdr:colOff>
                    <xdr:row>47</xdr:row>
                    <xdr:rowOff>47625</xdr:rowOff>
                  </from>
                  <to>
                    <xdr:col>25</xdr:col>
                    <xdr:colOff>847725</xdr:colOff>
                    <xdr:row>47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1">
    <tabColor theme="3"/>
  </sheetPr>
  <dimension ref="A1:Y65"/>
  <sheetViews>
    <sheetView showGridLines="0" showRowColHeaders="0" showRuler="0" view="pageBreakPreview" zoomScale="140" zoomScaleNormal="110" zoomScaleSheetLayoutView="140" workbookViewId="0">
      <selection activeCell="E13" sqref="E13"/>
    </sheetView>
  </sheetViews>
  <sheetFormatPr baseColWidth="10" defaultColWidth="11.28515625" defaultRowHeight="12.75"/>
  <cols>
    <col min="1" max="1" width="1.85546875" style="873" customWidth="1"/>
    <col min="2" max="2" width="8.28515625" style="873" customWidth="1"/>
    <col min="3" max="3" width="1.85546875" style="873" customWidth="1"/>
    <col min="4" max="4" width="30.42578125" style="873" customWidth="1"/>
    <col min="5" max="5" width="1.85546875" style="873" customWidth="1"/>
    <col min="6" max="6" width="2.7109375" style="873" bestFit="1" customWidth="1"/>
    <col min="7" max="9" width="1.85546875" style="873" customWidth="1"/>
    <col min="10" max="10" width="30.42578125" style="873" customWidth="1"/>
    <col min="11" max="12" width="1.85546875" style="873" customWidth="1"/>
    <col min="13" max="13" width="6.28515625" style="873" customWidth="1"/>
    <col min="14" max="15" width="1.85546875" style="873" customWidth="1"/>
    <col min="16" max="16" width="30.42578125" style="873" customWidth="1"/>
    <col min="17" max="17" width="1.85546875" style="873" customWidth="1"/>
    <col min="18" max="18" width="3.28515625" style="873" bestFit="1" customWidth="1"/>
    <col min="19" max="21" width="1.85546875" style="873" customWidth="1"/>
    <col min="22" max="22" width="30.42578125" style="873" customWidth="1"/>
    <col min="23" max="23" width="1.85546875" style="873" customWidth="1"/>
    <col min="24" max="24" width="8.28515625" style="873" customWidth="1"/>
    <col min="25" max="25" width="1.85546875" style="873" customWidth="1"/>
    <col min="26" max="29" width="11.28515625" style="873"/>
    <col min="30" max="30" width="5.28515625" style="873" customWidth="1"/>
    <col min="31" max="31" width="4.85546875" style="873" customWidth="1"/>
    <col min="32" max="32" width="2.7109375" style="873" customWidth="1"/>
    <col min="33" max="16384" width="11.28515625" style="873"/>
  </cols>
  <sheetData>
    <row r="1" spans="1:25" ht="9" customHeight="1">
      <c r="B1" s="914"/>
      <c r="C1" s="613"/>
      <c r="D1" s="869"/>
      <c r="E1" s="910"/>
      <c r="F1" s="910"/>
      <c r="G1" s="910"/>
      <c r="H1" s="910"/>
      <c r="I1" s="910"/>
      <c r="J1" s="614"/>
      <c r="K1" s="615"/>
      <c r="L1" s="615"/>
      <c r="M1" s="615"/>
      <c r="N1" s="615"/>
      <c r="O1" s="615"/>
      <c r="P1" s="914"/>
      <c r="Q1" s="910"/>
      <c r="R1" s="910"/>
      <c r="S1" s="910"/>
      <c r="T1" s="910"/>
      <c r="U1" s="910"/>
      <c r="V1" s="869"/>
      <c r="W1" s="890"/>
    </row>
    <row r="2" spans="1:25" ht="9" customHeight="1">
      <c r="B2" s="914"/>
      <c r="C2" s="613"/>
      <c r="D2" s="869"/>
      <c r="E2" s="910"/>
      <c r="F2" s="910"/>
      <c r="G2" s="910"/>
      <c r="H2" s="910"/>
      <c r="I2" s="910"/>
      <c r="J2" s="588"/>
      <c r="K2" s="615"/>
      <c r="L2" s="615"/>
      <c r="M2" s="615"/>
      <c r="N2" s="615"/>
      <c r="O2" s="615"/>
      <c r="P2" s="914"/>
      <c r="Q2" s="910"/>
      <c r="R2" s="910"/>
      <c r="S2" s="910"/>
      <c r="T2" s="910"/>
      <c r="U2" s="910"/>
      <c r="V2" s="869"/>
      <c r="W2" s="890"/>
    </row>
    <row r="3" spans="1:25" ht="9" customHeight="1">
      <c r="B3" s="914"/>
      <c r="C3" s="613"/>
      <c r="D3" s="869"/>
      <c r="E3" s="910"/>
      <c r="F3" s="910"/>
      <c r="G3" s="910"/>
      <c r="H3" s="910"/>
      <c r="I3" s="910"/>
      <c r="J3" s="616"/>
      <c r="K3" s="615"/>
      <c r="L3" s="615"/>
      <c r="M3" s="615"/>
      <c r="N3" s="615"/>
      <c r="O3" s="615"/>
      <c r="P3" s="914"/>
      <c r="Q3" s="910"/>
      <c r="R3" s="910"/>
      <c r="S3" s="910"/>
      <c r="T3" s="910"/>
      <c r="U3" s="910"/>
      <c r="V3" s="869"/>
      <c r="W3" s="890"/>
    </row>
    <row r="4" spans="1:25" ht="9" customHeight="1">
      <c r="B4" s="914"/>
      <c r="C4" s="613"/>
      <c r="D4" s="869"/>
      <c r="E4" s="910"/>
      <c r="F4" s="910"/>
      <c r="G4" s="910"/>
      <c r="H4" s="910"/>
      <c r="I4" s="910"/>
      <c r="J4" s="617"/>
      <c r="K4" s="615"/>
      <c r="L4" s="615"/>
      <c r="M4" s="615"/>
      <c r="N4" s="615"/>
      <c r="O4" s="615"/>
      <c r="P4" s="869"/>
      <c r="Q4" s="910"/>
      <c r="R4" s="910"/>
      <c r="S4" s="910"/>
      <c r="T4" s="910"/>
      <c r="U4" s="910"/>
      <c r="V4" s="869"/>
      <c r="W4" s="890"/>
    </row>
    <row r="5" spans="1:25" ht="34.5">
      <c r="C5" s="734"/>
      <c r="D5" s="1190" t="s">
        <v>16</v>
      </c>
      <c r="E5" s="1191" t="s">
        <v>2</v>
      </c>
      <c r="F5" s="1192" t="s">
        <v>1</v>
      </c>
      <c r="H5" s="76"/>
      <c r="I5" s="76"/>
      <c r="J5" s="206"/>
      <c r="K5" s="610"/>
      <c r="L5" s="611"/>
      <c r="M5" s="237"/>
      <c r="N5" s="1189"/>
      <c r="O5" s="1172"/>
      <c r="P5" s="1190" t="s">
        <v>18</v>
      </c>
      <c r="Q5" s="1191" t="s">
        <v>2</v>
      </c>
      <c r="R5" s="1192" t="s">
        <v>1</v>
      </c>
      <c r="S5" s="76"/>
      <c r="T5" s="76"/>
      <c r="U5" s="76"/>
      <c r="V5" s="206"/>
      <c r="W5" s="610"/>
      <c r="X5" s="611"/>
    </row>
    <row r="6" spans="1:25" ht="24" customHeight="1">
      <c r="C6" s="618" t="s">
        <v>4</v>
      </c>
      <c r="D6" s="1193">
        <f>ACCUEIL!$H$6</f>
        <v>10</v>
      </c>
      <c r="E6" s="691">
        <f>$E$13-$I$13+$I$15-$E$15+$U$17-$Q$17</f>
        <v>0</v>
      </c>
      <c r="F6" s="1521">
        <f>CL($E$13,$I$13)+CL($I$15,$E$15)+CL($U$17,$Q$17)</f>
        <v>0</v>
      </c>
      <c r="H6" s="76"/>
      <c r="I6" s="878"/>
      <c r="J6" s="369"/>
      <c r="K6" s="75"/>
      <c r="L6" s="373"/>
      <c r="M6" s="1032"/>
      <c r="N6" s="1189"/>
      <c r="O6" s="618" t="s">
        <v>19</v>
      </c>
      <c r="P6" s="1132" t="str">
        <f>ACCUEIL!$H$10</f>
        <v>7</v>
      </c>
      <c r="Q6" s="691">
        <f>$E$14-$I$14+$I$16-$E$16+$E$18-$I$18</f>
        <v>0</v>
      </c>
      <c r="R6" s="1520">
        <f>CL($E$14,$I$14)+CL($I$16,$E$16)+CL($E$18,$I$18)</f>
        <v>0</v>
      </c>
      <c r="T6" s="76"/>
      <c r="U6" s="878"/>
      <c r="V6" s="369"/>
      <c r="W6" s="75"/>
      <c r="X6" s="373"/>
    </row>
    <row r="7" spans="1:25" ht="24" customHeight="1">
      <c r="C7" s="618" t="s">
        <v>5</v>
      </c>
      <c r="D7" s="1193">
        <f>ACCUEIL!$H$7</f>
        <v>12</v>
      </c>
      <c r="E7" s="1194">
        <f>$I$13-$E$13+$U$15-$Q$15+$E$17-$I$17</f>
        <v>0</v>
      </c>
      <c r="F7" s="1522">
        <f>CL($I$13,$E$13)+CL($U$15,$Q$15)+CL($E$17,$I$17)</f>
        <v>0</v>
      </c>
      <c r="H7" s="76"/>
      <c r="I7" s="878"/>
      <c r="J7" s="369"/>
      <c r="K7" s="75"/>
      <c r="L7" s="373"/>
      <c r="M7" s="1032"/>
      <c r="N7" s="1189"/>
      <c r="O7" s="618" t="s">
        <v>20</v>
      </c>
      <c r="P7" s="1132" t="str">
        <f>ACCUEIL!$H$11</f>
        <v>4</v>
      </c>
      <c r="Q7" s="691">
        <f>$I$14-$E$14+$U$16-$Q$16+$Q$18-$U$18</f>
        <v>0</v>
      </c>
      <c r="R7" s="1520">
        <f>CL($I$14,$E$14)+CL($U$16,$Q$16)+CL($Q$18,$U$18)</f>
        <v>0</v>
      </c>
      <c r="T7" s="76"/>
      <c r="U7" s="878"/>
      <c r="V7" s="369"/>
      <c r="W7" s="75"/>
      <c r="X7" s="373"/>
    </row>
    <row r="8" spans="1:25" ht="24" customHeight="1">
      <c r="C8" s="618" t="s">
        <v>6</v>
      </c>
      <c r="D8" s="1193">
        <f>ACCUEIL!$H$8</f>
        <v>16</v>
      </c>
      <c r="E8" s="1194">
        <f>$U$13-$Q$13+$E$15-$I$15+$I$17-$E$17</f>
        <v>0</v>
      </c>
      <c r="F8" s="1522">
        <f>CL($U$13,$Q$13)+CL($E$15,$I$15)+CL($I$17,$E$17)</f>
        <v>0</v>
      </c>
      <c r="H8" s="76"/>
      <c r="I8" s="878"/>
      <c r="J8" s="369"/>
      <c r="K8" s="75"/>
      <c r="L8" s="373"/>
      <c r="M8" s="1032"/>
      <c r="N8" s="1189"/>
      <c r="O8" s="618" t="s">
        <v>43</v>
      </c>
      <c r="P8" s="1132">
        <f>ACCUEIL!$H$12</f>
        <v>11</v>
      </c>
      <c r="Q8" s="691">
        <f>$U$14-$Q$14+$E$16-$I$16+$U$18-$Q$18</f>
        <v>0</v>
      </c>
      <c r="R8" s="1520">
        <f>CL($U$14,$Q$14)+CL($E$16,$I$16)+CL($U$18,$Q$18)</f>
        <v>0</v>
      </c>
      <c r="T8" s="76"/>
      <c r="U8" s="878"/>
      <c r="V8" s="369"/>
      <c r="W8" s="75"/>
      <c r="X8" s="373"/>
    </row>
    <row r="9" spans="1:25" ht="24" customHeight="1">
      <c r="C9" s="618" t="s">
        <v>7</v>
      </c>
      <c r="D9" s="1193">
        <f>ACCUEIL!$H$9</f>
        <v>20</v>
      </c>
      <c r="E9" s="1194">
        <f>$Q$13-$U$13+$Q$15-$U$15+$Q$17-$U$17</f>
        <v>0</v>
      </c>
      <c r="F9" s="1522">
        <f>CL($Q$13,$U$13)+CL($Q$15,$U$15)+CL($Q$17,$U$17)</f>
        <v>0</v>
      </c>
      <c r="H9" s="76"/>
      <c r="I9" s="878"/>
      <c r="J9" s="369"/>
      <c r="K9" s="75"/>
      <c r="L9" s="373"/>
      <c r="M9" s="1032"/>
      <c r="N9" s="1189"/>
      <c r="O9" s="618" t="s">
        <v>44</v>
      </c>
      <c r="P9" s="1132" t="str">
        <f>ACCUEIL!$H$13</f>
        <v>5</v>
      </c>
      <c r="Q9" s="691">
        <f>$Q$14-$U$14+$Q$16-$U$16+$I$18-$E$18</f>
        <v>0</v>
      </c>
      <c r="R9" s="1520">
        <f>CL($Q$14,$U$14)+CL($Q$16,$U$16)+CL($I$18,$E$18)</f>
        <v>0</v>
      </c>
      <c r="T9" s="76"/>
      <c r="U9" s="878"/>
      <c r="V9" s="369"/>
      <c r="W9" s="75"/>
      <c r="X9" s="373"/>
    </row>
    <row r="10" spans="1:25" ht="15">
      <c r="C10" s="878"/>
      <c r="D10" s="375"/>
      <c r="E10" s="75"/>
      <c r="F10" s="373"/>
      <c r="H10" s="76"/>
      <c r="I10" s="878"/>
      <c r="J10" s="369"/>
      <c r="K10" s="75"/>
      <c r="L10" s="373"/>
      <c r="M10" s="1032"/>
      <c r="N10" s="1029"/>
      <c r="O10" s="878"/>
      <c r="P10" s="369"/>
      <c r="Q10" s="75"/>
      <c r="R10" s="373"/>
      <c r="T10" s="76"/>
      <c r="U10" s="878"/>
      <c r="V10" s="369"/>
      <c r="W10" s="75"/>
      <c r="X10" s="373"/>
    </row>
    <row r="11" spans="1:25" ht="15.75">
      <c r="A11" s="714"/>
      <c r="B11" s="378"/>
      <c r="C11" s="248"/>
      <c r="D11" s="377"/>
      <c r="E11" s="248"/>
      <c r="F11" s="248"/>
      <c r="G11" s="884" t="str">
        <f>ACCUEIL!$D$6</f>
        <v>VELODROME</v>
      </c>
      <c r="H11" s="248"/>
      <c r="I11" s="377"/>
      <c r="J11" s="248"/>
      <c r="K11" s="248"/>
      <c r="L11" s="378"/>
      <c r="M11" s="248"/>
      <c r="N11" s="248"/>
      <c r="O11" s="377"/>
      <c r="P11" s="248"/>
      <c r="Q11" s="249"/>
      <c r="R11" s="248"/>
      <c r="S11" s="379" t="str">
        <f>ACCUEIL!$D$7</f>
        <v>PARC DE SPORT</v>
      </c>
      <c r="T11" s="248"/>
      <c r="U11" s="248"/>
      <c r="V11" s="377"/>
      <c r="W11" s="249"/>
      <c r="X11" s="15"/>
      <c r="Y11" s="1268"/>
    </row>
    <row r="12" spans="1:25">
      <c r="A12" s="714"/>
      <c r="B12" s="146"/>
      <c r="C12" s="40"/>
      <c r="D12" s="40"/>
      <c r="E12" s="40"/>
      <c r="F12" s="40"/>
      <c r="G12" s="1033" t="s">
        <v>12</v>
      </c>
      <c r="H12" s="40"/>
      <c r="I12" s="40"/>
      <c r="J12" s="40"/>
      <c r="K12" s="40"/>
      <c r="L12" s="283"/>
      <c r="M12" s="279" t="s">
        <v>13</v>
      </c>
      <c r="N12" s="1032"/>
      <c r="O12" s="1032"/>
      <c r="P12" s="1033"/>
      <c r="Q12" s="146"/>
      <c r="R12" s="146"/>
      <c r="S12" s="1033" t="s">
        <v>12</v>
      </c>
      <c r="T12" s="1032"/>
      <c r="U12" s="40"/>
      <c r="V12" s="1032"/>
      <c r="W12" s="1033"/>
      <c r="X12" s="146"/>
      <c r="Y12" s="714"/>
    </row>
    <row r="13" spans="1:25" ht="24" customHeight="1">
      <c r="A13" s="714"/>
      <c r="B13" s="367"/>
      <c r="C13" s="618" t="s">
        <v>4</v>
      </c>
      <c r="D13" s="1027">
        <f>D6</f>
        <v>10</v>
      </c>
      <c r="E13" s="720"/>
      <c r="F13" s="1472" t="s">
        <v>14</v>
      </c>
      <c r="G13" s="1473"/>
      <c r="H13" s="1474"/>
      <c r="I13" s="720"/>
      <c r="J13" s="1026">
        <f>D7</f>
        <v>12</v>
      </c>
      <c r="K13" s="618" t="s">
        <v>5</v>
      </c>
      <c r="L13" s="367"/>
      <c r="M13" s="958">
        <f>ACCUEIL!$B$6</f>
        <v>0.40277777777777801</v>
      </c>
      <c r="N13" s="367"/>
      <c r="O13" s="618" t="s">
        <v>7</v>
      </c>
      <c r="P13" s="806">
        <f>D9</f>
        <v>20</v>
      </c>
      <c r="Q13" s="720"/>
      <c r="R13" s="1472"/>
      <c r="S13" s="1473"/>
      <c r="T13" s="1474"/>
      <c r="U13" s="720"/>
      <c r="V13" s="1026">
        <f>D8</f>
        <v>16</v>
      </c>
      <c r="W13" s="618" t="s">
        <v>6</v>
      </c>
      <c r="Y13" s="714"/>
    </row>
    <row r="14" spans="1:25" ht="24" customHeight="1">
      <c r="A14" s="714"/>
      <c r="B14" s="367"/>
      <c r="C14" s="618" t="s">
        <v>19</v>
      </c>
      <c r="D14" s="1026" t="str">
        <f>P6</f>
        <v>7</v>
      </c>
      <c r="E14" s="720"/>
      <c r="F14" s="1475"/>
      <c r="G14" s="1476"/>
      <c r="H14" s="1477"/>
      <c r="I14" s="720"/>
      <c r="J14" s="806" t="str">
        <f>P7</f>
        <v>4</v>
      </c>
      <c r="K14" s="618" t="s">
        <v>20</v>
      </c>
      <c r="L14" s="367"/>
      <c r="M14" s="958">
        <f>M13+ACCUEIL!$B$7</f>
        <v>0.40972222222222199</v>
      </c>
      <c r="N14" s="367"/>
      <c r="O14" s="618" t="s">
        <v>44</v>
      </c>
      <c r="P14" s="1026" t="str">
        <f>P9</f>
        <v>5</v>
      </c>
      <c r="Q14" s="720"/>
      <c r="R14" s="1475"/>
      <c r="S14" s="1476"/>
      <c r="T14" s="1477"/>
      <c r="U14" s="720"/>
      <c r="V14" s="806">
        <f>P8</f>
        <v>11</v>
      </c>
      <c r="W14" s="618" t="s">
        <v>43</v>
      </c>
      <c r="Y14" s="1269"/>
    </row>
    <row r="15" spans="1:25" ht="24" customHeight="1">
      <c r="A15" s="714"/>
      <c r="B15" s="367"/>
      <c r="C15" s="618" t="s">
        <v>6</v>
      </c>
      <c r="D15" s="1028">
        <f>D8</f>
        <v>16</v>
      </c>
      <c r="E15" s="720"/>
      <c r="F15" s="1475"/>
      <c r="G15" s="1476"/>
      <c r="H15" s="1477"/>
      <c r="I15" s="720"/>
      <c r="J15" s="1026">
        <f>D6</f>
        <v>10</v>
      </c>
      <c r="K15" s="618" t="s">
        <v>4</v>
      </c>
      <c r="L15" s="367"/>
      <c r="M15" s="958">
        <f>M14+ACCUEIL!$B$7</f>
        <v>0.41666666666666602</v>
      </c>
      <c r="N15" s="367"/>
      <c r="O15" s="618" t="s">
        <v>7</v>
      </c>
      <c r="P15" s="806">
        <f>D9</f>
        <v>20</v>
      </c>
      <c r="Q15" s="720"/>
      <c r="R15" s="1475"/>
      <c r="S15" s="1476"/>
      <c r="T15" s="1477"/>
      <c r="U15" s="720"/>
      <c r="V15" s="1026">
        <f>D7</f>
        <v>12</v>
      </c>
      <c r="W15" s="618" t="s">
        <v>5</v>
      </c>
      <c r="Y15" s="714"/>
    </row>
    <row r="16" spans="1:25" ht="24" customHeight="1">
      <c r="A16" s="714"/>
      <c r="B16" s="367"/>
      <c r="C16" s="618" t="s">
        <v>43</v>
      </c>
      <c r="D16" s="1026">
        <f>P8</f>
        <v>11</v>
      </c>
      <c r="E16" s="720"/>
      <c r="F16" s="1475"/>
      <c r="G16" s="1476"/>
      <c r="H16" s="1477"/>
      <c r="I16" s="720"/>
      <c r="J16" s="806" t="str">
        <f>P6</f>
        <v>7</v>
      </c>
      <c r="K16" s="618" t="s">
        <v>19</v>
      </c>
      <c r="L16" s="367"/>
      <c r="M16" s="958">
        <f>M15+ACCUEIL!$B$7</f>
        <v>0.42361111111110999</v>
      </c>
      <c r="N16" s="367"/>
      <c r="O16" s="618" t="s">
        <v>44</v>
      </c>
      <c r="P16" s="1026" t="str">
        <f>P9</f>
        <v>5</v>
      </c>
      <c r="Q16" s="720"/>
      <c r="R16" s="1475"/>
      <c r="S16" s="1476"/>
      <c r="T16" s="1477"/>
      <c r="U16" s="720"/>
      <c r="V16" s="806" t="str">
        <f>P7</f>
        <v>4</v>
      </c>
      <c r="W16" s="618" t="s">
        <v>20</v>
      </c>
      <c r="Y16" s="714"/>
    </row>
    <row r="17" spans="1:25" ht="24" customHeight="1">
      <c r="A17" s="714"/>
      <c r="B17" s="367"/>
      <c r="C17" s="618" t="s">
        <v>5</v>
      </c>
      <c r="D17" s="1028">
        <f>D7</f>
        <v>12</v>
      </c>
      <c r="E17" s="720"/>
      <c r="F17" s="1475"/>
      <c r="G17" s="1476"/>
      <c r="H17" s="1477"/>
      <c r="I17" s="720"/>
      <c r="J17" s="1026">
        <f>D8</f>
        <v>16</v>
      </c>
      <c r="K17" s="618" t="s">
        <v>6</v>
      </c>
      <c r="L17" s="367"/>
      <c r="M17" s="958">
        <f>M16+ACCUEIL!$B$7</f>
        <v>0.43055555555555403</v>
      </c>
      <c r="N17" s="367"/>
      <c r="O17" s="618" t="s">
        <v>7</v>
      </c>
      <c r="P17" s="1028">
        <f>D9</f>
        <v>20</v>
      </c>
      <c r="Q17" s="720"/>
      <c r="R17" s="1475"/>
      <c r="S17" s="1476"/>
      <c r="T17" s="1477"/>
      <c r="U17" s="720"/>
      <c r="V17" s="1026">
        <f>D6</f>
        <v>10</v>
      </c>
      <c r="W17" s="618" t="s">
        <v>4</v>
      </c>
      <c r="Y17" s="714"/>
    </row>
    <row r="18" spans="1:25" ht="24" customHeight="1">
      <c r="A18" s="714"/>
      <c r="B18" s="367"/>
      <c r="C18" s="618" t="s">
        <v>19</v>
      </c>
      <c r="D18" s="1026" t="str">
        <f>P6</f>
        <v>7</v>
      </c>
      <c r="E18" s="720"/>
      <c r="F18" s="1478"/>
      <c r="G18" s="1479"/>
      <c r="H18" s="1480"/>
      <c r="I18" s="720"/>
      <c r="J18" s="806" t="str">
        <f>P9</f>
        <v>5</v>
      </c>
      <c r="K18" s="618" t="s">
        <v>44</v>
      </c>
      <c r="L18" s="367"/>
      <c r="M18" s="958">
        <f>M17+ACCUEIL!$B$7</f>
        <v>0.437499999999998</v>
      </c>
      <c r="N18" s="367"/>
      <c r="O18" s="618" t="s">
        <v>20</v>
      </c>
      <c r="P18" s="1026" t="str">
        <f>P7</f>
        <v>4</v>
      </c>
      <c r="Q18" s="720"/>
      <c r="R18" s="1478"/>
      <c r="S18" s="1479"/>
      <c r="T18" s="1480"/>
      <c r="U18" s="720"/>
      <c r="V18" s="806">
        <f>P8</f>
        <v>11</v>
      </c>
      <c r="W18" s="618" t="s">
        <v>43</v>
      </c>
      <c r="Y18" s="714"/>
    </row>
    <row r="19" spans="1:25" ht="15">
      <c r="A19" s="714"/>
      <c r="B19" s="147"/>
      <c r="C19" s="76"/>
      <c r="D19" s="369"/>
      <c r="E19" s="387"/>
      <c r="F19" s="388"/>
      <c r="G19" s="389"/>
      <c r="H19" s="390"/>
      <c r="I19" s="391"/>
      <c r="J19" s="369"/>
      <c r="K19" s="76"/>
      <c r="L19" s="147"/>
      <c r="M19" s="237"/>
      <c r="N19" s="899"/>
      <c r="O19" s="76"/>
      <c r="P19" s="367"/>
      <c r="Q19" s="391"/>
      <c r="R19" s="222"/>
      <c r="S19" s="221"/>
      <c r="T19" s="222"/>
      <c r="U19" s="391"/>
      <c r="V19" s="367"/>
      <c r="W19" s="76"/>
      <c r="X19" s="147"/>
      <c r="Y19" s="714"/>
    </row>
    <row r="20" spans="1:25" ht="15">
      <c r="A20" s="714"/>
      <c r="B20" s="55"/>
      <c r="C20" s="57"/>
      <c r="D20" s="392"/>
      <c r="E20" s="393"/>
      <c r="F20" s="394"/>
      <c r="G20" s="395"/>
      <c r="H20" s="396"/>
      <c r="I20" s="50"/>
      <c r="J20" s="392"/>
      <c r="K20" s="57"/>
      <c r="L20" s="55"/>
      <c r="M20" s="397"/>
      <c r="N20" s="181"/>
      <c r="O20" s="57"/>
      <c r="P20" s="398"/>
      <c r="Q20" s="50"/>
      <c r="R20" s="219"/>
      <c r="S20" s="217"/>
      <c r="T20" s="219"/>
      <c r="U20" s="50"/>
      <c r="V20" s="398"/>
      <c r="W20" s="57"/>
      <c r="X20" s="55"/>
      <c r="Y20" s="1270"/>
    </row>
    <row r="21" spans="1:25" ht="15">
      <c r="B21" s="147"/>
      <c r="C21" s="76"/>
      <c r="D21" s="369"/>
      <c r="E21" s="387"/>
      <c r="F21" s="388"/>
      <c r="G21" s="389"/>
      <c r="H21" s="390"/>
      <c r="I21" s="391"/>
      <c r="J21" s="369"/>
      <c r="K21" s="76"/>
      <c r="L21" s="147"/>
      <c r="M21" s="469"/>
      <c r="N21" s="899"/>
      <c r="O21" s="76"/>
      <c r="P21" s="367"/>
      <c r="Q21" s="391"/>
      <c r="R21" s="222"/>
      <c r="S21" s="221"/>
      <c r="T21" s="222"/>
      <c r="U21" s="391"/>
      <c r="V21" s="367"/>
      <c r="W21" s="76"/>
      <c r="X21" s="147"/>
      <c r="Y21" s="147"/>
    </row>
    <row r="22" spans="1:25" ht="15">
      <c r="C22" s="627"/>
      <c r="D22" s="631"/>
      <c r="E22" s="1224"/>
      <c r="F22" s="1224"/>
      <c r="G22" s="342"/>
      <c r="H22" s="342"/>
      <c r="I22" s="342"/>
      <c r="J22" s="399"/>
      <c r="L22" s="890"/>
      <c r="O22" s="627"/>
      <c r="P22" s="627"/>
      <c r="Y22" s="76"/>
    </row>
    <row r="23" spans="1:25" ht="34.5">
      <c r="B23" s="714"/>
      <c r="C23" s="1481" t="str">
        <f>D5</f>
        <v>POULE A</v>
      </c>
      <c r="D23" s="1482"/>
      <c r="E23" s="610" t="s">
        <v>2</v>
      </c>
      <c r="F23" s="1065" t="s">
        <v>1</v>
      </c>
      <c r="G23" s="1229"/>
      <c r="H23" s="400"/>
      <c r="I23" s="1454"/>
      <c r="J23" s="1454"/>
      <c r="K23" s="610"/>
      <c r="L23" s="611"/>
      <c r="O23" s="1458" t="str">
        <f>P5</f>
        <v>POULE B</v>
      </c>
      <c r="P23" s="1483"/>
      <c r="Q23" s="1227" t="s">
        <v>2</v>
      </c>
      <c r="R23" s="1228" t="s">
        <v>1</v>
      </c>
      <c r="U23" s="1454"/>
      <c r="V23" s="1454"/>
      <c r="W23" s="610"/>
      <c r="X23" s="611"/>
      <c r="Y23" s="76"/>
    </row>
    <row r="24" spans="1:25" ht="24" customHeight="1">
      <c r="B24" s="714"/>
      <c r="C24" s="760">
        <v>1</v>
      </c>
      <c r="D24" s="1276" t="s">
        <v>149</v>
      </c>
      <c r="E24" s="811"/>
      <c r="F24" s="1277"/>
      <c r="G24" s="400"/>
      <c r="H24" s="400"/>
      <c r="I24" s="1031"/>
      <c r="J24" s="369"/>
      <c r="K24" s="282"/>
      <c r="L24" s="401"/>
      <c r="N24" s="342"/>
      <c r="O24" s="1225">
        <v>1</v>
      </c>
      <c r="P24" s="1144" t="s">
        <v>149</v>
      </c>
      <c r="Q24" s="811"/>
      <c r="R24" s="1160"/>
      <c r="U24" s="1031"/>
      <c r="V24" s="369"/>
      <c r="W24" s="282"/>
      <c r="X24" s="401"/>
      <c r="Y24" s="76"/>
    </row>
    <row r="25" spans="1:25" ht="24" customHeight="1">
      <c r="B25" s="714"/>
      <c r="C25" s="229">
        <v>2</v>
      </c>
      <c r="D25" s="1276" t="s">
        <v>149</v>
      </c>
      <c r="E25" s="1278"/>
      <c r="F25" s="1279"/>
      <c r="G25" s="400"/>
      <c r="H25" s="400"/>
      <c r="I25" s="1031"/>
      <c r="J25" s="369"/>
      <c r="K25" s="282"/>
      <c r="L25" s="401"/>
      <c r="O25" s="1066">
        <v>2</v>
      </c>
      <c r="P25" s="1144" t="s">
        <v>149</v>
      </c>
      <c r="Q25" s="811"/>
      <c r="R25" s="1160"/>
      <c r="U25" s="1031"/>
      <c r="V25" s="369"/>
      <c r="W25" s="282"/>
      <c r="X25" s="401"/>
      <c r="Y25" s="76"/>
    </row>
    <row r="26" spans="1:25" ht="24" customHeight="1">
      <c r="B26" s="714"/>
      <c r="C26" s="760">
        <v>3</v>
      </c>
      <c r="D26" s="1276" t="s">
        <v>149</v>
      </c>
      <c r="E26" s="1278"/>
      <c r="F26" s="1279"/>
      <c r="G26" s="400"/>
      <c r="H26" s="400"/>
      <c r="I26" s="1031"/>
      <c r="J26" s="369"/>
      <c r="K26" s="282"/>
      <c r="L26" s="401"/>
      <c r="O26" s="1226">
        <v>3</v>
      </c>
      <c r="P26" s="1144" t="s">
        <v>149</v>
      </c>
      <c r="Q26" s="811"/>
      <c r="R26" s="1160"/>
      <c r="U26" s="1031"/>
      <c r="V26" s="369"/>
      <c r="W26" s="282"/>
      <c r="X26" s="401"/>
      <c r="Y26" s="76"/>
    </row>
    <row r="27" spans="1:25" ht="24" customHeight="1">
      <c r="B27" s="714"/>
      <c r="C27" s="1067">
        <v>4</v>
      </c>
      <c r="D27" s="1276" t="s">
        <v>149</v>
      </c>
      <c r="E27" s="1278"/>
      <c r="F27" s="1279"/>
      <c r="G27" s="400"/>
      <c r="H27" s="400"/>
      <c r="I27" s="1031"/>
      <c r="J27" s="369"/>
      <c r="K27" s="282"/>
      <c r="L27" s="401"/>
      <c r="O27" s="1066">
        <v>4</v>
      </c>
      <c r="P27" s="1144" t="s">
        <v>149</v>
      </c>
      <c r="Q27" s="811"/>
      <c r="R27" s="1160"/>
      <c r="U27" s="1031"/>
      <c r="V27" s="369"/>
      <c r="W27" s="282"/>
      <c r="X27" s="401"/>
      <c r="Y27" s="76"/>
    </row>
    <row r="28" spans="1:25" ht="15">
      <c r="C28" s="400"/>
      <c r="D28" s="402"/>
      <c r="E28" s="400"/>
      <c r="F28" s="403"/>
      <c r="G28" s="400"/>
      <c r="H28" s="400"/>
      <c r="I28" s="400"/>
      <c r="J28" s="402"/>
      <c r="K28" s="400"/>
      <c r="L28" s="404"/>
    </row>
    <row r="29" spans="1:25" s="428" customFormat="1">
      <c r="A29" s="873"/>
      <c r="B29" s="873"/>
      <c r="C29" s="760"/>
      <c r="D29" s="761" t="s">
        <v>150</v>
      </c>
      <c r="E29" s="762"/>
      <c r="F29" s="763"/>
      <c r="G29" s="762"/>
      <c r="H29" s="762"/>
      <c r="I29" s="762"/>
      <c r="J29" s="761"/>
      <c r="K29" s="764"/>
      <c r="L29" s="236"/>
      <c r="M29" s="1029"/>
      <c r="N29" s="198"/>
      <c r="O29" s="1030"/>
      <c r="P29" s="237" t="s">
        <v>47</v>
      </c>
      <c r="Q29" s="1030"/>
      <c r="R29" s="147"/>
      <c r="S29" s="873"/>
      <c r="T29" s="223"/>
      <c r="U29" s="1030"/>
      <c r="V29" s="147"/>
      <c r="W29" s="1030"/>
      <c r="X29" s="1030"/>
      <c r="Y29" s="873"/>
    </row>
    <row r="30" spans="1:25" ht="18" customHeight="1">
      <c r="C30" s="1234" t="s">
        <v>21</v>
      </c>
      <c r="D30" s="1177"/>
      <c r="E30" s="1235"/>
      <c r="F30" s="1236"/>
      <c r="G30" s="1237"/>
      <c r="H30" s="1237"/>
      <c r="I30" s="1237" t="s">
        <v>22</v>
      </c>
      <c r="J30" s="1177"/>
      <c r="K30" s="1173"/>
      <c r="L30" s="240"/>
      <c r="M30" s="901"/>
      <c r="O30" s="734"/>
      <c r="P30" s="765" t="s">
        <v>16</v>
      </c>
      <c r="Q30" s="737" t="s">
        <v>1</v>
      </c>
      <c r="R30" s="745" t="s">
        <v>2</v>
      </c>
      <c r="S30" s="223"/>
      <c r="T30" s="223"/>
      <c r="U30" s="734"/>
      <c r="V30" s="765" t="s">
        <v>3</v>
      </c>
      <c r="W30" s="737" t="s">
        <v>1</v>
      </c>
      <c r="X30" s="745" t="s">
        <v>2</v>
      </c>
      <c r="Y30" s="1029"/>
    </row>
    <row r="31" spans="1:25" ht="18" customHeight="1">
      <c r="C31" s="1230" t="s">
        <v>23</v>
      </c>
      <c r="D31" s="1231"/>
      <c r="E31" s="627"/>
      <c r="F31" s="1232"/>
      <c r="G31" s="733"/>
      <c r="H31" s="733"/>
      <c r="I31" s="733" t="s">
        <v>24</v>
      </c>
      <c r="J31" s="1231"/>
      <c r="K31" s="1233"/>
      <c r="L31" s="242"/>
      <c r="M31" s="901"/>
      <c r="O31" s="690" t="s">
        <v>4</v>
      </c>
      <c r="P31" s="718" t="s">
        <v>4</v>
      </c>
      <c r="Q31" s="1429">
        <f>CL($Q$39,$U$39)+CL($Q$43,$U$43)+CL($Q$45,$U$45)</f>
        <v>0</v>
      </c>
      <c r="R31" s="768">
        <f>$Q$39-$U$39+$Q$43-$U$43+$Q$45-$U$45</f>
        <v>0</v>
      </c>
      <c r="S31" s="223"/>
      <c r="T31" s="223"/>
      <c r="U31" s="690">
        <f>RANK($Q$31,$Q$31:$Q$34)</f>
        <v>1</v>
      </c>
      <c r="V31" s="718"/>
      <c r="W31" s="819"/>
      <c r="X31" s="820"/>
      <c r="Y31" s="1029"/>
    </row>
    <row r="32" spans="1:25" ht="18" customHeight="1">
      <c r="C32" s="597"/>
      <c r="D32" s="595"/>
      <c r="E32" s="599"/>
      <c r="F32" s="599"/>
      <c r="G32" s="597"/>
      <c r="H32" s="597"/>
      <c r="I32" s="597"/>
      <c r="J32" s="595"/>
      <c r="K32" s="594"/>
      <c r="L32" s="242"/>
      <c r="M32" s="901"/>
      <c r="O32" s="690" t="s">
        <v>5</v>
      </c>
      <c r="P32" s="718" t="s">
        <v>5</v>
      </c>
      <c r="Q32" s="1430">
        <f>CL($U$39,$Q$39)+CL($E$43,$I$43)+CL($Q$48,$U$48)</f>
        <v>0</v>
      </c>
      <c r="R32" s="767">
        <f>$U$39-$Q$39+$E$43-$I$43+$Q$48-$U$48</f>
        <v>0</v>
      </c>
      <c r="S32" s="223"/>
      <c r="T32" s="223"/>
      <c r="U32" s="690">
        <f>RANK($Q$32,$Q$31:$Q$34)</f>
        <v>1</v>
      </c>
      <c r="V32" s="718"/>
      <c r="W32" s="821"/>
      <c r="X32" s="822"/>
      <c r="Y32" s="1029"/>
    </row>
    <row r="33" spans="1:25" ht="18" customHeight="1">
      <c r="C33" s="597"/>
      <c r="D33" s="595"/>
      <c r="E33" s="599"/>
      <c r="F33" s="599"/>
      <c r="G33" s="597"/>
      <c r="H33" s="597"/>
      <c r="I33" s="597"/>
      <c r="J33" s="595"/>
      <c r="K33" s="594"/>
      <c r="L33" s="242"/>
      <c r="M33" s="901"/>
      <c r="O33" s="690" t="s">
        <v>6</v>
      </c>
      <c r="P33" s="718" t="s">
        <v>6</v>
      </c>
      <c r="Q33" s="1431">
        <f>CL($E$39,$I$39)+CL($U$43,Q$43)+CL($U$48,$Q$48)</f>
        <v>0</v>
      </c>
      <c r="R33" s="766">
        <f>$E$39-$I$39+$U$43-$Q$43+$U$48-$Q$48</f>
        <v>0</v>
      </c>
      <c r="S33" s="223"/>
      <c r="T33" s="223"/>
      <c r="U33" s="690">
        <f>RANK($Q$33,$Q$31:$Q$34)</f>
        <v>1</v>
      </c>
      <c r="V33" s="718"/>
      <c r="W33" s="1272"/>
      <c r="X33" s="824"/>
      <c r="Y33" s="1029"/>
    </row>
    <row r="34" spans="1:25" ht="18" customHeight="1">
      <c r="G34" s="223"/>
      <c r="H34" s="223"/>
      <c r="I34" s="1030"/>
      <c r="J34" s="149"/>
      <c r="K34" s="229"/>
      <c r="L34" s="242"/>
      <c r="M34" s="901"/>
      <c r="O34" s="719" t="s">
        <v>7</v>
      </c>
      <c r="P34" s="738" t="s">
        <v>7</v>
      </c>
      <c r="Q34" s="1431">
        <f>CL($I$39,$E$39)+CL($I$43,$E$43)+CL($U$45,$Q$45)</f>
        <v>0</v>
      </c>
      <c r="R34" s="766">
        <f>$I$39-$E$39+$I$43-$E$43+$U$45-$Q$45</f>
        <v>0</v>
      </c>
      <c r="U34" s="690">
        <f>RANK($Q$34,$Q$31:$Q$34)</f>
        <v>1</v>
      </c>
      <c r="V34" s="738"/>
      <c r="W34" s="1272"/>
      <c r="X34" s="824"/>
      <c r="Y34" s="1029"/>
    </row>
    <row r="35" spans="1:25">
      <c r="B35" s="627"/>
      <c r="C35" s="1022"/>
      <c r="D35" s="1107"/>
      <c r="E35" s="1216"/>
      <c r="F35" s="1217"/>
      <c r="G35" s="627"/>
      <c r="H35" s="627"/>
      <c r="I35" s="1022"/>
      <c r="J35" s="1107"/>
      <c r="K35" s="1216"/>
      <c r="L35" s="627"/>
      <c r="M35" s="1029"/>
      <c r="N35" s="1023"/>
      <c r="O35" s="1022"/>
      <c r="P35" s="1107"/>
      <c r="Q35" s="1216"/>
      <c r="R35" s="1217"/>
      <c r="S35" s="627"/>
      <c r="T35" s="627"/>
      <c r="U35" s="1022"/>
      <c r="V35" s="1107"/>
      <c r="W35" s="1216"/>
      <c r="X35" s="1217"/>
    </row>
    <row r="36" spans="1:25">
      <c r="A36" s="714"/>
      <c r="B36" s="147"/>
      <c r="C36" s="76"/>
      <c r="D36" s="890"/>
      <c r="E36" s="246"/>
      <c r="F36" s="247"/>
      <c r="G36" s="147"/>
      <c r="H36" s="147"/>
      <c r="I36" s="76"/>
      <c r="J36" s="890"/>
      <c r="K36" s="246"/>
      <c r="L36" s="714"/>
      <c r="M36" s="777"/>
      <c r="N36" s="147"/>
      <c r="O36" s="147"/>
      <c r="P36" s="147"/>
      <c r="Q36" s="147"/>
      <c r="R36" s="147"/>
      <c r="S36" s="147"/>
      <c r="T36" s="147"/>
      <c r="U36" s="76"/>
      <c r="V36" s="890"/>
      <c r="W36" s="246"/>
      <c r="X36" s="1020"/>
    </row>
    <row r="37" spans="1:25">
      <c r="A37" s="714"/>
      <c r="B37" s="147"/>
      <c r="G37" s="552" t="str">
        <f>ACCUEIL!D6</f>
        <v>VELODROME</v>
      </c>
      <c r="L37" s="714"/>
      <c r="M37" s="1189"/>
      <c r="N37" s="899"/>
      <c r="S37" s="552" t="str">
        <f>ACCUEIL!D7</f>
        <v>PARC DE SPORT</v>
      </c>
      <c r="X37" s="714"/>
    </row>
    <row r="38" spans="1:25" ht="15.75">
      <c r="A38" s="714"/>
      <c r="B38" s="147"/>
      <c r="G38" s="1181" t="s">
        <v>12</v>
      </c>
      <c r="H38" s="627"/>
      <c r="J38" s="627"/>
      <c r="K38" s="627"/>
      <c r="L38" s="714"/>
      <c r="M38" s="1220" t="s">
        <v>13</v>
      </c>
      <c r="N38" s="899"/>
      <c r="P38" s="627"/>
      <c r="Q38" s="627"/>
      <c r="R38" s="627"/>
      <c r="S38" s="1181" t="s">
        <v>12</v>
      </c>
      <c r="T38" s="627"/>
      <c r="U38" s="627"/>
      <c r="V38" s="627"/>
      <c r="X38" s="714"/>
    </row>
    <row r="39" spans="1:25" ht="29.25" customHeight="1">
      <c r="A39" s="714"/>
      <c r="B39" s="147"/>
      <c r="C39" s="773" t="s">
        <v>6</v>
      </c>
      <c r="D39" s="1180" t="str">
        <f>P33</f>
        <v>C</v>
      </c>
      <c r="E39" s="718"/>
      <c r="F39" s="1183"/>
      <c r="G39" s="1184" t="s">
        <v>14</v>
      </c>
      <c r="H39" s="1170"/>
      <c r="I39" s="723"/>
      <c r="J39" s="890" t="str">
        <f>P34</f>
        <v>D</v>
      </c>
      <c r="K39" s="1182" t="s">
        <v>7</v>
      </c>
      <c r="L39" s="1112"/>
      <c r="M39" s="1221">
        <f>ACCUEIL!$B$9</f>
        <v>0.58333333333333304</v>
      </c>
      <c r="N39" s="469"/>
      <c r="O39" s="1182" t="s">
        <v>4</v>
      </c>
      <c r="P39" s="1109" t="str">
        <f>P31</f>
        <v>A</v>
      </c>
      <c r="Q39" s="729"/>
      <c r="R39" s="1183"/>
      <c r="S39" s="1207" t="s">
        <v>14</v>
      </c>
      <c r="T39" s="1171"/>
      <c r="U39" s="723"/>
      <c r="V39" s="1197" t="str">
        <f>P32</f>
        <v>B</v>
      </c>
      <c r="W39" s="1188" t="s">
        <v>5</v>
      </c>
      <c r="X39" s="714"/>
    </row>
    <row r="40" spans="1:25" ht="15.75" customHeight="1">
      <c r="A40" s="714"/>
      <c r="B40" s="714"/>
      <c r="C40" s="76">
        <v>11</v>
      </c>
      <c r="D40" s="1109"/>
      <c r="E40" s="1176"/>
      <c r="F40" s="1107"/>
      <c r="G40" s="1107" t="s">
        <v>52</v>
      </c>
      <c r="H40" s="1185"/>
      <c r="I40" s="1176"/>
      <c r="J40" s="1185"/>
      <c r="K40" s="1038"/>
      <c r="L40" s="1112"/>
      <c r="M40" s="1222"/>
      <c r="N40" s="899"/>
      <c r="O40" s="719">
        <v>12</v>
      </c>
      <c r="P40" s="1107"/>
      <c r="Q40" s="1206"/>
      <c r="R40" s="1107"/>
      <c r="S40" s="1107" t="s">
        <v>55</v>
      </c>
      <c r="T40" s="1107"/>
      <c r="U40" s="1206"/>
      <c r="V40" s="1107"/>
      <c r="W40" s="1038"/>
      <c r="X40" s="714"/>
    </row>
    <row r="41" spans="1:25" ht="29.25" customHeight="1">
      <c r="A41" s="714"/>
      <c r="B41" s="714"/>
      <c r="C41" s="690"/>
      <c r="D41" s="718"/>
      <c r="E41" s="723">
        <v>1</v>
      </c>
      <c r="F41" s="1178"/>
      <c r="G41" s="1179" t="s">
        <v>14</v>
      </c>
      <c r="H41" s="1198"/>
      <c r="I41" s="718">
        <v>1</v>
      </c>
      <c r="J41" s="720"/>
      <c r="K41" s="1038"/>
      <c r="L41" s="714"/>
      <c r="M41" s="1222">
        <f>M39+ACCUEIL!$B$10</f>
        <v>0.59027777777777701</v>
      </c>
      <c r="N41" s="899"/>
      <c r="O41" s="771"/>
      <c r="P41" s="889"/>
      <c r="Q41" s="1196"/>
      <c r="R41" s="1202"/>
      <c r="S41" s="1179" t="s">
        <v>14</v>
      </c>
      <c r="T41" s="1198"/>
      <c r="U41" s="718"/>
      <c r="V41" s="1211"/>
      <c r="W41" s="777"/>
      <c r="X41" s="714"/>
    </row>
    <row r="42" spans="1:25" ht="29.25" hidden="1" customHeight="1">
      <c r="A42" s="714"/>
      <c r="B42" s="147"/>
      <c r="C42" s="690"/>
      <c r="D42" s="1244" t="s">
        <v>182</v>
      </c>
      <c r="E42" s="1243"/>
      <c r="F42" s="1178"/>
      <c r="G42" s="1179" t="s">
        <v>14</v>
      </c>
      <c r="H42" s="1198"/>
      <c r="I42" s="718"/>
      <c r="J42" s="1244" t="s">
        <v>182</v>
      </c>
      <c r="K42" s="1038"/>
      <c r="L42" s="714"/>
      <c r="M42" s="1222"/>
      <c r="N42" s="899"/>
      <c r="O42" s="771"/>
      <c r="P42" s="1244" t="s">
        <v>182</v>
      </c>
      <c r="Q42" s="1243"/>
      <c r="R42" s="1178"/>
      <c r="S42" s="1179" t="s">
        <v>14</v>
      </c>
      <c r="T42" s="1198"/>
      <c r="U42" s="718"/>
      <c r="V42" s="1244" t="s">
        <v>182</v>
      </c>
      <c r="W42" s="777"/>
      <c r="X42" s="714"/>
    </row>
    <row r="43" spans="1:25" ht="29.25" customHeight="1">
      <c r="A43" s="714"/>
      <c r="B43" s="147"/>
      <c r="C43" s="773" t="s">
        <v>5</v>
      </c>
      <c r="D43" s="1185" t="str">
        <f>P32</f>
        <v>B</v>
      </c>
      <c r="E43" s="723"/>
      <c r="F43" s="1187"/>
      <c r="G43" s="1184" t="s">
        <v>14</v>
      </c>
      <c r="H43" s="1187"/>
      <c r="I43" s="723"/>
      <c r="J43" s="1204" t="str">
        <f>P34</f>
        <v>D</v>
      </c>
      <c r="K43" s="773" t="s">
        <v>7</v>
      </c>
      <c r="L43" s="714"/>
      <c r="M43" s="1222">
        <f>M41+ACCUEIL!$B$10</f>
        <v>0.59722222222222099</v>
      </c>
      <c r="N43" s="899"/>
      <c r="O43" s="773" t="s">
        <v>4</v>
      </c>
      <c r="P43" s="1109" t="str">
        <f>P31</f>
        <v>A</v>
      </c>
      <c r="Q43" s="720"/>
      <c r="R43" s="1183"/>
      <c r="S43" s="1207" t="s">
        <v>14</v>
      </c>
      <c r="T43" s="1209"/>
      <c r="U43" s="729"/>
      <c r="V43" s="1109" t="str">
        <f>P33</f>
        <v>C</v>
      </c>
      <c r="W43" s="1212" t="s">
        <v>6</v>
      </c>
      <c r="X43" s="714"/>
    </row>
    <row r="44" spans="1:25" ht="15.75" customHeight="1">
      <c r="A44" s="714"/>
      <c r="B44" s="147"/>
      <c r="C44" s="771">
        <v>23</v>
      </c>
      <c r="D44" s="1186" t="s">
        <v>58</v>
      </c>
      <c r="E44" s="276"/>
      <c r="F44" s="1185"/>
      <c r="G44" s="1185"/>
      <c r="H44" s="1185"/>
      <c r="I44" s="276"/>
      <c r="J44" s="1186" t="s">
        <v>59</v>
      </c>
      <c r="K44" s="1038"/>
      <c r="L44" s="714"/>
      <c r="M44" s="1223"/>
      <c r="N44" s="899"/>
      <c r="O44" s="1205"/>
      <c r="P44" s="265"/>
      <c r="Q44" s="1210"/>
      <c r="R44" s="1210"/>
      <c r="S44" s="1210"/>
      <c r="T44" s="1210"/>
      <c r="U44" s="1210"/>
      <c r="V44" s="1210"/>
      <c r="W44" s="1213"/>
      <c r="X44" s="1218"/>
    </row>
    <row r="45" spans="1:25" ht="29.25" customHeight="1">
      <c r="A45" s="714"/>
      <c r="B45" s="147"/>
      <c r="C45" s="690"/>
      <c r="D45" s="1195">
        <f>GL(I41,E41,D41,J41,I42,E42)</f>
        <v>0</v>
      </c>
      <c r="E45" s="720"/>
      <c r="F45" s="1199"/>
      <c r="G45" s="1200" t="s">
        <v>14</v>
      </c>
      <c r="H45" s="1201"/>
      <c r="I45" s="723"/>
      <c r="J45" s="816">
        <f>GL(U41,Q41,P41,V41,U42,Q42)</f>
        <v>0</v>
      </c>
      <c r="K45" s="1203"/>
      <c r="L45" s="714"/>
      <c r="M45" s="1222">
        <f>M43+ACCUEIL!$B$10</f>
        <v>0.60416666666666496</v>
      </c>
      <c r="N45" s="899"/>
      <c r="O45" s="1182" t="s">
        <v>4</v>
      </c>
      <c r="P45" s="1208" t="str">
        <f>P31</f>
        <v>A</v>
      </c>
      <c r="Q45" s="1196"/>
      <c r="R45" s="1183"/>
      <c r="S45" s="1184" t="s">
        <v>14</v>
      </c>
      <c r="T45" s="1209"/>
      <c r="U45" s="1243"/>
      <c r="V45" s="1271" t="str">
        <f>P34</f>
        <v>D</v>
      </c>
      <c r="W45" s="773" t="s">
        <v>7</v>
      </c>
      <c r="X45" s="1218"/>
    </row>
    <row r="46" spans="1:25" ht="29.25" hidden="1" customHeight="1">
      <c r="A46" s="714"/>
      <c r="B46" s="147"/>
      <c r="C46" s="690"/>
      <c r="D46" s="1244" t="s">
        <v>182</v>
      </c>
      <c r="E46" s="1243"/>
      <c r="F46" s="1248"/>
      <c r="G46" s="1200"/>
      <c r="H46" s="1248"/>
      <c r="I46" s="1243"/>
      <c r="J46" s="1245" t="s">
        <v>182</v>
      </c>
      <c r="K46" s="714"/>
      <c r="L46" s="714"/>
      <c r="M46" s="1222"/>
      <c r="N46" s="899"/>
      <c r="O46" s="1260"/>
      <c r="P46" s="1261"/>
      <c r="Q46" s="1254"/>
      <c r="R46" s="1255"/>
      <c r="S46" s="1256"/>
      <c r="T46" s="1255"/>
      <c r="U46" s="1254"/>
      <c r="V46" s="1261"/>
      <c r="W46" s="681"/>
      <c r="X46" s="1218"/>
    </row>
    <row r="47" spans="1:25" ht="15.75" customHeight="1">
      <c r="A47" s="714"/>
      <c r="B47" s="147"/>
      <c r="C47" s="690"/>
      <c r="D47" s="1035"/>
      <c r="E47" s="276"/>
      <c r="F47" s="1185"/>
      <c r="G47" s="1185" t="s">
        <v>37</v>
      </c>
      <c r="H47" s="1185"/>
      <c r="I47" s="1094"/>
      <c r="J47" s="1035"/>
      <c r="K47" s="714"/>
      <c r="L47" s="714"/>
      <c r="M47" s="1223"/>
      <c r="N47" s="899"/>
      <c r="O47" s="1274"/>
      <c r="P47" s="1275"/>
      <c r="Q47" s="1257"/>
      <c r="R47" s="1257"/>
      <c r="S47" s="1257"/>
      <c r="T47" s="1257"/>
      <c r="U47" s="1257"/>
      <c r="V47" s="1258"/>
      <c r="W47" s="1259"/>
      <c r="X47" s="1218"/>
    </row>
    <row r="48" spans="1:25" ht="29.25" customHeight="1">
      <c r="A48" s="714"/>
      <c r="B48" s="147"/>
      <c r="C48" s="1262" t="s">
        <v>9</v>
      </c>
      <c r="D48" s="1195">
        <f>GL(E41,I41,D41,J41,E42,I42)</f>
        <v>0</v>
      </c>
      <c r="E48" s="720"/>
      <c r="F48" s="1202"/>
      <c r="G48" s="1179" t="s">
        <v>14</v>
      </c>
      <c r="H48" s="1178"/>
      <c r="I48" s="723"/>
      <c r="J48" s="816">
        <f>GL(Q41,U41,P41,V41,Q42,U42)</f>
        <v>0</v>
      </c>
      <c r="K48" s="1075"/>
      <c r="L48" s="714"/>
      <c r="M48" s="1222">
        <f>M45+ACCUEIL!$B$10</f>
        <v>0.61111111111110905</v>
      </c>
      <c r="N48" s="899"/>
      <c r="O48" s="1214" t="s">
        <v>5</v>
      </c>
      <c r="P48" s="1273" t="str">
        <f>P32</f>
        <v>B</v>
      </c>
      <c r="Q48" s="1243"/>
      <c r="R48" s="1183"/>
      <c r="S48" s="1184" t="s">
        <v>14</v>
      </c>
      <c r="T48" s="1209"/>
      <c r="U48" s="1243"/>
      <c r="V48" s="1208" t="str">
        <f>P33</f>
        <v>C</v>
      </c>
      <c r="W48" s="1214" t="s">
        <v>6</v>
      </c>
      <c r="X48" s="1218"/>
    </row>
    <row r="49" spans="1:25" ht="29.25" hidden="1" customHeight="1">
      <c r="A49" s="714"/>
      <c r="B49" s="147"/>
      <c r="C49" s="1109"/>
      <c r="D49" s="1244" t="s">
        <v>182</v>
      </c>
      <c r="E49" s="1243"/>
      <c r="F49" s="1178"/>
      <c r="G49" s="1179" t="s">
        <v>14</v>
      </c>
      <c r="H49" s="1198"/>
      <c r="I49" s="718"/>
      <c r="J49" s="1245" t="s">
        <v>182</v>
      </c>
      <c r="K49" s="1075"/>
      <c r="L49" s="714"/>
      <c r="M49" s="1222"/>
      <c r="N49" s="1052"/>
      <c r="O49" s="1249"/>
      <c r="P49" s="1250"/>
      <c r="Q49" s="1251"/>
      <c r="R49" s="1252"/>
      <c r="S49" s="1253"/>
      <c r="T49" s="1252"/>
      <c r="U49" s="1251"/>
      <c r="V49" s="1250"/>
      <c r="W49" s="1249"/>
      <c r="X49" s="1218"/>
    </row>
    <row r="50" spans="1:25" s="825" customFormat="1" ht="22.5" hidden="1" customHeight="1">
      <c r="A50" s="714"/>
      <c r="B50" s="147"/>
      <c r="C50" s="593"/>
      <c r="D50" s="791"/>
      <c r="E50" s="600"/>
      <c r="F50" s="598"/>
      <c r="G50" s="598"/>
      <c r="H50" s="598"/>
      <c r="I50" s="600"/>
      <c r="J50" s="791"/>
      <c r="K50" s="1263"/>
      <c r="L50" s="714"/>
      <c r="M50" s="1223"/>
      <c r="N50" s="899"/>
      <c r="P50" s="1024"/>
      <c r="X50" s="1267"/>
      <c r="Y50" s="873"/>
    </row>
    <row r="51" spans="1:25" ht="12.75" hidden="1" customHeight="1">
      <c r="A51" s="714"/>
      <c r="B51" s="147"/>
      <c r="C51" s="788"/>
      <c r="D51" s="1034"/>
      <c r="E51" s="1036"/>
      <c r="F51" s="609"/>
      <c r="G51" s="793"/>
      <c r="H51" s="609"/>
      <c r="I51" s="1036"/>
      <c r="J51" s="1034"/>
      <c r="K51" s="1264"/>
      <c r="L51" s="714"/>
      <c r="M51" s="1222"/>
      <c r="N51" s="899"/>
      <c r="X51" s="147"/>
    </row>
    <row r="52" spans="1:25" ht="12.75" hidden="1" customHeight="1">
      <c r="A52" s="714"/>
      <c r="B52" s="147"/>
      <c r="C52" s="593"/>
      <c r="D52" s="791"/>
      <c r="E52" s="600"/>
      <c r="F52" s="598"/>
      <c r="G52" s="598"/>
      <c r="H52" s="598"/>
      <c r="I52" s="600"/>
      <c r="J52" s="791"/>
      <c r="K52" s="1265"/>
      <c r="L52" s="714"/>
      <c r="M52" s="1223"/>
      <c r="N52" s="899"/>
      <c r="X52" s="147"/>
    </row>
    <row r="53" spans="1:25" hidden="1">
      <c r="A53" s="714"/>
      <c r="B53" s="147"/>
      <c r="C53" s="593"/>
      <c r="D53" s="1034"/>
      <c r="E53" s="608"/>
      <c r="F53" s="609"/>
      <c r="G53" s="793"/>
      <c r="H53" s="609"/>
      <c r="I53" s="608"/>
      <c r="J53" s="1034"/>
      <c r="K53" s="1265"/>
      <c r="L53" s="714"/>
      <c r="M53" s="1222"/>
      <c r="N53" s="899"/>
      <c r="X53" s="103"/>
      <c r="Y53" s="33"/>
    </row>
    <row r="54" spans="1:25" ht="24" hidden="1" customHeight="1">
      <c r="A54" s="714"/>
      <c r="B54" s="147"/>
      <c r="C54" s="147"/>
      <c r="K54" s="714"/>
      <c r="L54" s="714"/>
      <c r="M54" s="1223"/>
      <c r="N54" s="899"/>
      <c r="X54" s="101"/>
      <c r="Y54" s="33"/>
    </row>
    <row r="55" spans="1:25" ht="24" hidden="1" customHeight="1">
      <c r="A55" s="714"/>
      <c r="B55" s="147"/>
      <c r="C55" s="147"/>
      <c r="K55" s="714"/>
      <c r="L55" s="714"/>
      <c r="M55" s="1222"/>
      <c r="N55" s="899"/>
      <c r="X55" s="103"/>
      <c r="Y55" s="33"/>
    </row>
    <row r="56" spans="1:25" hidden="1">
      <c r="A56" s="714"/>
      <c r="B56" s="147"/>
      <c r="C56" s="147"/>
      <c r="D56" s="147"/>
      <c r="E56" s="627"/>
      <c r="F56" s="627"/>
      <c r="G56" s="627"/>
      <c r="H56" s="627"/>
      <c r="I56" s="627"/>
      <c r="J56" s="627"/>
      <c r="K56" s="1108"/>
      <c r="L56" s="714"/>
      <c r="M56" s="1222"/>
      <c r="N56" s="119"/>
      <c r="O56" s="103"/>
      <c r="P56" s="103"/>
      <c r="Q56" s="103"/>
      <c r="R56" s="103"/>
      <c r="S56" s="103"/>
      <c r="T56" s="103"/>
      <c r="U56" s="103"/>
      <c r="V56" s="103"/>
      <c r="W56" s="103"/>
      <c r="X56" s="101"/>
      <c r="Y56" s="33"/>
    </row>
    <row r="57" spans="1:25">
      <c r="A57" s="714"/>
      <c r="B57" s="626"/>
      <c r="C57" s="1235"/>
      <c r="D57" s="1235"/>
      <c r="E57" s="1235"/>
      <c r="F57" s="1235"/>
      <c r="G57" s="1235"/>
      <c r="H57" s="1235"/>
      <c r="I57" s="1235"/>
      <c r="J57" s="1235"/>
      <c r="K57" s="1235"/>
      <c r="L57" s="1108"/>
      <c r="M57" s="959"/>
      <c r="N57" s="1266"/>
      <c r="O57" s="1215"/>
      <c r="P57" s="1215"/>
      <c r="Q57" s="1215"/>
      <c r="R57" s="1215"/>
      <c r="S57" s="1215"/>
      <c r="T57" s="1215"/>
      <c r="U57" s="1215"/>
      <c r="V57" s="1215"/>
      <c r="W57" s="1215"/>
      <c r="X57" s="1219"/>
      <c r="Y57" s="33"/>
    </row>
    <row r="58" spans="1:25">
      <c r="B58" s="147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959"/>
      <c r="N58" s="119"/>
      <c r="O58" s="103"/>
      <c r="P58" s="103"/>
      <c r="Q58" s="103"/>
      <c r="R58" s="103"/>
      <c r="S58" s="103"/>
      <c r="T58" s="103"/>
      <c r="U58" s="103"/>
      <c r="V58" s="103"/>
      <c r="W58" s="103"/>
      <c r="X58" s="101"/>
      <c r="Y58" s="33"/>
    </row>
    <row r="59" spans="1:25">
      <c r="B59" s="147"/>
      <c r="J59" s="182" t="s">
        <v>38</v>
      </c>
      <c r="L59" s="147"/>
      <c r="M59" s="959">
        <f>M48+ACCUEIL!$B$10</f>
        <v>0.61805555555555303</v>
      </c>
      <c r="N59" s="119"/>
      <c r="O59" s="101"/>
      <c r="P59" s="100"/>
      <c r="Q59" s="80"/>
      <c r="R59" s="270"/>
      <c r="S59" s="271"/>
      <c r="T59" s="270"/>
      <c r="U59" s="272"/>
      <c r="V59" s="100"/>
      <c r="W59" s="101"/>
      <c r="X59" s="103"/>
      <c r="Y59" s="33"/>
    </row>
    <row r="60" spans="1:25">
      <c r="B60" s="183"/>
      <c r="C60" s="754"/>
      <c r="D60" s="754"/>
      <c r="E60" s="15"/>
      <c r="F60" s="15"/>
      <c r="G60" s="15"/>
      <c r="H60" s="15"/>
      <c r="I60" s="15"/>
      <c r="J60" s="273" t="s">
        <v>39</v>
      </c>
      <c r="K60" s="15"/>
      <c r="L60" s="15"/>
      <c r="M60" s="273"/>
      <c r="N60" s="15"/>
      <c r="O60" s="15"/>
      <c r="P60" s="15"/>
      <c r="Q60" s="15"/>
      <c r="R60" s="274"/>
      <c r="S60" s="33"/>
      <c r="T60" s="33"/>
      <c r="U60" s="33"/>
      <c r="V60" s="223"/>
      <c r="X60" s="101"/>
      <c r="Y60" s="33"/>
    </row>
    <row r="61" spans="1:25" ht="21.75" customHeight="1">
      <c r="B61" s="769"/>
      <c r="C61" s="772" t="s">
        <v>60</v>
      </c>
      <c r="D61" s="816">
        <f>GL(E48,I48,D48,J48,E49,I49)</f>
        <v>0</v>
      </c>
      <c r="I61" s="76"/>
      <c r="J61" s="1037"/>
      <c r="M61" s="901"/>
      <c r="O61" s="770">
        <v>5</v>
      </c>
      <c r="P61" s="1158">
        <f>$V$31</f>
        <v>0</v>
      </c>
      <c r="R61" s="275"/>
      <c r="S61" s="271"/>
      <c r="T61" s="270"/>
      <c r="U61" s="272"/>
      <c r="V61" s="1030"/>
      <c r="W61" s="226"/>
      <c r="X61" s="103"/>
      <c r="Y61" s="33"/>
    </row>
    <row r="62" spans="1:25" ht="21.75" customHeight="1">
      <c r="B62" s="769"/>
      <c r="C62" s="771">
        <v>2</v>
      </c>
      <c r="D62" s="816">
        <f>GL(I48,E48,D48,J48,I49,E49)</f>
        <v>0</v>
      </c>
      <c r="I62" s="76"/>
      <c r="J62" s="1037"/>
      <c r="M62" s="1029"/>
      <c r="O62" s="690">
        <v>6</v>
      </c>
      <c r="P62" s="1158">
        <f>$V$32</f>
        <v>0</v>
      </c>
      <c r="R62" s="155"/>
      <c r="S62" s="103"/>
      <c r="T62" s="103"/>
      <c r="U62" s="103"/>
      <c r="V62" s="1030"/>
      <c r="W62" s="149"/>
      <c r="X62" s="103"/>
      <c r="Y62" s="33"/>
    </row>
    <row r="63" spans="1:25" ht="21.75" customHeight="1">
      <c r="B63" s="24"/>
      <c r="C63" s="690">
        <v>3</v>
      </c>
      <c r="D63" s="816">
        <f>GL(E45,I45,D45,J45,E46,I46)</f>
        <v>0</v>
      </c>
      <c r="I63" s="76"/>
      <c r="J63" s="1037"/>
      <c r="M63" s="901"/>
      <c r="O63" s="690">
        <v>7</v>
      </c>
      <c r="P63" s="1158">
        <f>$V$33</f>
        <v>0</v>
      </c>
      <c r="R63" s="23"/>
      <c r="S63" s="147"/>
      <c r="T63" s="147"/>
      <c r="U63" s="147"/>
      <c r="V63" s="1030"/>
      <c r="W63" s="149"/>
      <c r="X63" s="103"/>
      <c r="Y63" s="33"/>
    </row>
    <row r="64" spans="1:25" ht="21.75" customHeight="1">
      <c r="B64" s="24"/>
      <c r="C64" s="690">
        <v>4</v>
      </c>
      <c r="D64" s="816">
        <f>GL(I45,E45,D45,J45,I46,E46)</f>
        <v>0</v>
      </c>
      <c r="I64" s="76"/>
      <c r="J64" s="1037"/>
      <c r="M64" s="1029"/>
      <c r="O64" s="719">
        <v>8</v>
      </c>
      <c r="P64" s="1159">
        <f>$V$34</f>
        <v>0</v>
      </c>
      <c r="R64" s="23"/>
      <c r="S64" s="147"/>
      <c r="T64" s="147"/>
      <c r="U64" s="147"/>
      <c r="V64" s="1030"/>
      <c r="W64" s="149"/>
      <c r="X64" s="33"/>
      <c r="Y64" s="33"/>
    </row>
    <row r="65" spans="2:25">
      <c r="B65" s="180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215"/>
      <c r="N65" s="55"/>
      <c r="O65" s="57"/>
      <c r="P65" s="276"/>
      <c r="Q65" s="55"/>
      <c r="R65" s="59"/>
      <c r="U65" s="76"/>
      <c r="V65" s="1030"/>
      <c r="W65" s="149"/>
      <c r="X65" s="33"/>
      <c r="Y65" s="33"/>
    </row>
  </sheetData>
  <sheetProtection password="C9F9" sheet="1" objects="1" scenarios="1" formatCells="0" formatColumns="0" formatRows="0"/>
  <sortState caseSensitive="1" ref="V31:X34">
    <sortCondition descending="1" ref="W31:W34"/>
    <sortCondition descending="1" ref="X31:X34"/>
  </sortState>
  <mergeCells count="6">
    <mergeCell ref="U23:V23"/>
    <mergeCell ref="F13:H18"/>
    <mergeCell ref="R13:T18"/>
    <mergeCell ref="C23:D23"/>
    <mergeCell ref="I23:J23"/>
    <mergeCell ref="O23:P23"/>
  </mergeCells>
  <conditionalFormatting sqref="E48">
    <cfRule type="notContainsBlanks" dxfId="1168" priority="53">
      <formula>LEN(TRIM(E48))&gt;0</formula>
    </cfRule>
  </conditionalFormatting>
  <conditionalFormatting sqref="I48">
    <cfRule type="notContainsBlanks" dxfId="1167" priority="52">
      <formula>LEN(TRIM(I48))&gt;0</formula>
    </cfRule>
  </conditionalFormatting>
  <conditionalFormatting sqref="E45:E46">
    <cfRule type="notContainsBlanks" dxfId="1166" priority="51">
      <formula>LEN(TRIM(E45))&gt;0</formula>
    </cfRule>
  </conditionalFormatting>
  <conditionalFormatting sqref="I45:I46">
    <cfRule type="notContainsBlanks" dxfId="1165" priority="50">
      <formula>LEN(TRIM(I45))&gt;0</formula>
    </cfRule>
  </conditionalFormatting>
  <conditionalFormatting sqref="Q48">
    <cfRule type="notContainsBlanks" dxfId="1164" priority="49">
      <formula>LEN(TRIM(Q48))&gt;0</formula>
    </cfRule>
  </conditionalFormatting>
  <conditionalFormatting sqref="U48">
    <cfRule type="notContainsBlanks" dxfId="1163" priority="47">
      <formula>LEN(TRIM(U48))&gt;0</formula>
    </cfRule>
  </conditionalFormatting>
  <conditionalFormatting sqref="U45:U46">
    <cfRule type="notContainsBlanks" dxfId="1162" priority="46">
      <formula>LEN(TRIM(U45))&gt;0</formula>
    </cfRule>
  </conditionalFormatting>
  <conditionalFormatting sqref="Q45:Q46">
    <cfRule type="notContainsBlanks" dxfId="1161" priority="45">
      <formula>LEN(TRIM(Q45))&gt;0</formula>
    </cfRule>
  </conditionalFormatting>
  <conditionalFormatting sqref="U43">
    <cfRule type="notContainsBlanks" dxfId="1160" priority="44">
      <formula>LEN(TRIM(U43))&gt;0</formula>
    </cfRule>
  </conditionalFormatting>
  <conditionalFormatting sqref="Q43">
    <cfRule type="notContainsBlanks" dxfId="1159" priority="43">
      <formula>LEN(TRIM(Q43))&gt;0</formula>
    </cfRule>
  </conditionalFormatting>
  <conditionalFormatting sqref="Q41">
    <cfRule type="notContainsBlanks" dxfId="1158" priority="42">
      <formula>LEN(TRIM(Q41))&gt;0</formula>
    </cfRule>
  </conditionalFormatting>
  <conditionalFormatting sqref="U41">
    <cfRule type="notContainsBlanks" dxfId="1157" priority="41">
      <formula>LEN(TRIM(U41))&gt;0</formula>
    </cfRule>
  </conditionalFormatting>
  <conditionalFormatting sqref="U39">
    <cfRule type="notContainsBlanks" dxfId="1156" priority="40">
      <formula>LEN(TRIM(U39))&gt;0</formula>
    </cfRule>
  </conditionalFormatting>
  <conditionalFormatting sqref="Q39">
    <cfRule type="notContainsBlanks" dxfId="1155" priority="39">
      <formula>LEN(TRIM(Q39))&gt;0</formula>
    </cfRule>
  </conditionalFormatting>
  <conditionalFormatting sqref="E41 E43">
    <cfRule type="notContainsBlanks" dxfId="1154" priority="38">
      <formula>LEN(TRIM(E41))&gt;0</formula>
    </cfRule>
  </conditionalFormatting>
  <conditionalFormatting sqref="I41 I43">
    <cfRule type="notContainsBlanks" dxfId="1153" priority="37">
      <formula>LEN(TRIM(I41))&gt;0</formula>
    </cfRule>
  </conditionalFormatting>
  <conditionalFormatting sqref="E39">
    <cfRule type="notContainsBlanks" dxfId="1152" priority="36">
      <formula>LEN(TRIM(E39))&gt;0</formula>
    </cfRule>
  </conditionalFormatting>
  <conditionalFormatting sqref="I39">
    <cfRule type="notContainsBlanks" dxfId="1151" priority="35">
      <formula>LEN(TRIM(I39))&gt;0</formula>
    </cfRule>
  </conditionalFormatting>
  <conditionalFormatting sqref="E13:E18">
    <cfRule type="notContainsBlanks" dxfId="1150" priority="34">
      <formula>LEN(TRIM(E13))&gt;0</formula>
    </cfRule>
  </conditionalFormatting>
  <conditionalFormatting sqref="I13:I18">
    <cfRule type="notContainsBlanks" dxfId="1149" priority="33">
      <formula>LEN(TRIM(I13))&gt;0</formula>
    </cfRule>
  </conditionalFormatting>
  <conditionalFormatting sqref="Q13:Q18">
    <cfRule type="notContainsBlanks" dxfId="1148" priority="32">
      <formula>LEN(TRIM(Q13))&gt;0</formula>
    </cfRule>
  </conditionalFormatting>
  <conditionalFormatting sqref="U13:U18">
    <cfRule type="notContainsBlanks" dxfId="1147" priority="31">
      <formula>LEN(TRIM(U13))&gt;0</formula>
    </cfRule>
  </conditionalFormatting>
  <conditionalFormatting sqref="E42">
    <cfRule type="notContainsBlanks" dxfId="1146" priority="30">
      <formula>LEN(TRIM(E42))&gt;0</formula>
    </cfRule>
  </conditionalFormatting>
  <conditionalFormatting sqref="I42">
    <cfRule type="notContainsBlanks" dxfId="1145" priority="29">
      <formula>LEN(TRIM(I42))&gt;0</formula>
    </cfRule>
  </conditionalFormatting>
  <conditionalFormatting sqref="E49">
    <cfRule type="notContainsBlanks" dxfId="1144" priority="28">
      <formula>LEN(TRIM(E49))&gt;0</formula>
    </cfRule>
  </conditionalFormatting>
  <conditionalFormatting sqref="I49">
    <cfRule type="notContainsBlanks" dxfId="1143" priority="27">
      <formula>LEN(TRIM(I49))&gt;0</formula>
    </cfRule>
  </conditionalFormatting>
  <conditionalFormatting sqref="Q42">
    <cfRule type="notContainsBlanks" dxfId="1142" priority="26">
      <formula>LEN(TRIM(Q42))&gt;0</formula>
    </cfRule>
  </conditionalFormatting>
  <conditionalFormatting sqref="U42">
    <cfRule type="notContainsBlanks" dxfId="1141" priority="25">
      <formula>LEN(TRIM(U42))&gt;0</formula>
    </cfRule>
  </conditionalFormatting>
  <conditionalFormatting sqref="Q49">
    <cfRule type="notContainsBlanks" dxfId="1140" priority="24">
      <formula>LEN(TRIM(Q49))&gt;0</formula>
    </cfRule>
  </conditionalFormatting>
  <conditionalFormatting sqref="U49">
    <cfRule type="notContainsBlanks" dxfId="1139" priority="23">
      <formula>LEN(TRIM(U49))&gt;0</formula>
    </cfRule>
  </conditionalFormatting>
  <conditionalFormatting sqref="D42">
    <cfRule type="expression" dxfId="1138" priority="22">
      <formula>NOT($E$41=$I$41)</formula>
    </cfRule>
  </conditionalFormatting>
  <conditionalFormatting sqref="D46">
    <cfRule type="expression" dxfId="1137" priority="18">
      <formula>NOT(E45=I45)</formula>
    </cfRule>
  </conditionalFormatting>
  <conditionalFormatting sqref="D49">
    <cfRule type="expression" dxfId="1136" priority="16">
      <formula>NOT(E48=I48)</formula>
    </cfRule>
  </conditionalFormatting>
  <conditionalFormatting sqref="J46">
    <cfRule type="expression" dxfId="1135" priority="5" stopIfTrue="1">
      <formula>NOT(I45=E45)</formula>
    </cfRule>
  </conditionalFormatting>
  <conditionalFormatting sqref="J49">
    <cfRule type="expression" dxfId="1134" priority="4" stopIfTrue="1">
      <formula>NOT(I48=E48)</formula>
    </cfRule>
  </conditionalFormatting>
  <conditionalFormatting sqref="J42">
    <cfRule type="expression" dxfId="1133" priority="3">
      <formula>NOT($E$41=$I$41)</formula>
    </cfRule>
  </conditionalFormatting>
  <conditionalFormatting sqref="P42">
    <cfRule type="expression" dxfId="1132" priority="2">
      <formula>NOT($Q$41=$U$41)</formula>
    </cfRule>
  </conditionalFormatting>
  <conditionalFormatting sqref="V42">
    <cfRule type="expression" dxfId="1131" priority="1">
      <formula>NOT($Q$41=$U$41)</formula>
    </cfRule>
  </conditionalFormatting>
  <printOptions horizontalCentered="1" verticalCentered="1"/>
  <pageMargins left="0.39370078740157483" right="0.39370078740157483" top="1.5748031496062993" bottom="0.39370078740157483" header="0.39370078740157483" footer="0"/>
  <pageSetup paperSize="9" scale="75" fitToHeight="2" orientation="landscape" horizontalDpi="4294967293" verticalDpi="300" r:id="rId1"/>
  <headerFooter>
    <oddHeader>&amp;C&amp;14 TOURNOI&amp;L&amp;G</oddHeader>
    <oddFooter>&amp;C&amp;7 FAIR PLAY ET PLAISIR&amp;R&amp;2      Planning Offert par Ludovic THIEFFRY</oddFooter>
  </headerFooter>
  <rowBreaks count="1" manualBreakCount="1">
    <brk id="28" max="16383" man="1"/>
  </row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9329" r:id="rId5" name="Button 1">
              <controlPr defaultSize="0" print="0" autoFill="0" autoPict="0" macro="[0]!POULA1">
                <anchor>
                  <from>
                    <xdr:col>6</xdr:col>
                    <xdr:colOff>76200</xdr:colOff>
                    <xdr:row>22</xdr:row>
                    <xdr:rowOff>66675</xdr:rowOff>
                  </from>
                  <to>
                    <xdr:col>9</xdr:col>
                    <xdr:colOff>923925</xdr:colOff>
                    <xdr:row>22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0" r:id="rId6" name="Button 2">
              <controlPr defaultSize="0" print="0" autoFill="0" autoPict="0" macro="[0]!RAZ8A">
                <anchor>
                  <from>
                    <xdr:col>6</xdr:col>
                    <xdr:colOff>85725</xdr:colOff>
                    <xdr:row>23</xdr:row>
                    <xdr:rowOff>38100</xdr:rowOff>
                  </from>
                  <to>
                    <xdr:col>9</xdr:col>
                    <xdr:colOff>466725</xdr:colOff>
                    <xdr:row>23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1" r:id="rId7" name="Button 3">
              <controlPr defaultSize="0" print="0" autoFill="0" autoPict="0" macro="[0]!POULA2">
                <anchor>
                  <from>
                    <xdr:col>9</xdr:col>
                    <xdr:colOff>1409700</xdr:colOff>
                    <xdr:row>22</xdr:row>
                    <xdr:rowOff>28575</xdr:rowOff>
                  </from>
                  <to>
                    <xdr:col>12</xdr:col>
                    <xdr:colOff>200025</xdr:colOff>
                    <xdr:row>22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2" r:id="rId8" name="Button 4">
              <controlPr defaultSize="0" print="0" autoFill="0" autoPict="0" macro="[0]!RAZ8B">
                <anchor>
                  <from>
                    <xdr:col>9</xdr:col>
                    <xdr:colOff>1895475</xdr:colOff>
                    <xdr:row>22</xdr:row>
                    <xdr:rowOff>428625</xdr:rowOff>
                  </from>
                  <to>
                    <xdr:col>12</xdr:col>
                    <xdr:colOff>200025</xdr:colOff>
                    <xdr:row>23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3" r:id="rId9" name="Button 5">
              <controlPr defaultSize="0" print="0" autoFill="0" autoPict="0" macro="[0]!TEST88">
                <anchor moveWithCells="1">
                  <from>
                    <xdr:col>9</xdr:col>
                    <xdr:colOff>28575</xdr:colOff>
                    <xdr:row>61</xdr:row>
                    <xdr:rowOff>190500</xdr:rowOff>
                  </from>
                  <to>
                    <xdr:col>9</xdr:col>
                    <xdr:colOff>990600</xdr:colOff>
                    <xdr:row>62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34" r:id="rId10" name="Button 6">
              <controlPr defaultSize="0" print="0" autoFill="0" autoPict="0" macro="[0]!RAZ8CC">
                <anchor moveWithCells="1">
                  <from>
                    <xdr:col>9</xdr:col>
                    <xdr:colOff>1704975</xdr:colOff>
                    <xdr:row>61</xdr:row>
                    <xdr:rowOff>228600</xdr:rowOff>
                  </from>
                  <to>
                    <xdr:col>12</xdr:col>
                    <xdr:colOff>0</xdr:colOff>
                    <xdr:row>62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0" r:id="rId11" name="Button 12">
              <controlPr defaultSize="0" print="0" autoFill="0" autoPict="0" macro="[0]!IMP8NE" altText="Aperçu Impression">
                <anchor>
                  <from>
                    <xdr:col>9</xdr:col>
                    <xdr:colOff>28575</xdr:colOff>
                    <xdr:row>4</xdr:row>
                    <xdr:rowOff>76200</xdr:rowOff>
                  </from>
                  <to>
                    <xdr:col>9</xdr:col>
                    <xdr:colOff>1362075</xdr:colOff>
                    <xdr:row>4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1" r:id="rId12" name="Button 13">
              <controlPr defaultSize="0" print="0" autoFill="0" autoPict="0" macro="[0]!IMP8NF" altText="Aperçu Impression">
                <anchor moveWithCells="1">
                  <from>
                    <xdr:col>3</xdr:col>
                    <xdr:colOff>400050</xdr:colOff>
                    <xdr:row>32</xdr:row>
                    <xdr:rowOff>57150</xdr:rowOff>
                  </from>
                  <to>
                    <xdr:col>3</xdr:col>
                    <xdr:colOff>1638300</xdr:colOff>
                    <xdr:row>33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2" r:id="rId13" name="Drop Down 14">
              <controlPr defaultSize="0" print="0" autoLine="0" autoPict="0">
                <anchor moveWithCells="1">
                  <from>
                    <xdr:col>0</xdr:col>
                    <xdr:colOff>19050</xdr:colOff>
                    <xdr:row>12</xdr:row>
                    <xdr:rowOff>47625</xdr:rowOff>
                  </from>
                  <to>
                    <xdr:col>1</xdr:col>
                    <xdr:colOff>533400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3" r:id="rId14" name="Drop Down 15">
              <controlPr defaultSize="0" print="0" autoLine="0" autoPict="0">
                <anchor moveWithCells="1">
                  <from>
                    <xdr:col>0</xdr:col>
                    <xdr:colOff>28575</xdr:colOff>
                    <xdr:row>13</xdr:row>
                    <xdr:rowOff>47625</xdr:rowOff>
                  </from>
                  <to>
                    <xdr:col>1</xdr:col>
                    <xdr:colOff>542925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4" r:id="rId15" name="Drop Down 16">
              <controlPr defaultSize="0" print="0" autoLine="0" autoPict="0">
                <anchor moveWithCells="1">
                  <from>
                    <xdr:col>0</xdr:col>
                    <xdr:colOff>28575</xdr:colOff>
                    <xdr:row>14</xdr:row>
                    <xdr:rowOff>47625</xdr:rowOff>
                  </from>
                  <to>
                    <xdr:col>1</xdr:col>
                    <xdr:colOff>542925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6" r:id="rId16" name="Drop Down 18">
              <controlPr defaultSize="0" print="0" autoLine="0" autoPict="0">
                <anchor moveWithCells="1">
                  <from>
                    <xdr:col>0</xdr:col>
                    <xdr:colOff>28575</xdr:colOff>
                    <xdr:row>15</xdr:row>
                    <xdr:rowOff>47625</xdr:rowOff>
                  </from>
                  <to>
                    <xdr:col>1</xdr:col>
                    <xdr:colOff>542925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48" r:id="rId17" name="Drop Down 20">
              <controlPr defaultSize="0" print="0" autoLine="0" autoPict="0">
                <anchor moveWithCells="1">
                  <from>
                    <xdr:col>0</xdr:col>
                    <xdr:colOff>28575</xdr:colOff>
                    <xdr:row>16</xdr:row>
                    <xdr:rowOff>47625</xdr:rowOff>
                  </from>
                  <to>
                    <xdr:col>1</xdr:col>
                    <xdr:colOff>542925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0" r:id="rId18" name="Drop Down 22">
              <controlPr defaultSize="0" print="0" autoLine="0" autoPict="0">
                <anchor moveWithCells="1">
                  <from>
                    <xdr:col>0</xdr:col>
                    <xdr:colOff>28575</xdr:colOff>
                    <xdr:row>17</xdr:row>
                    <xdr:rowOff>47625</xdr:rowOff>
                  </from>
                  <to>
                    <xdr:col>1</xdr:col>
                    <xdr:colOff>542925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1" r:id="rId19" name="Drop Down 23">
              <controlPr defaultSize="0" print="0" autoLine="0" autoPict="0">
                <anchor moveWithCells="1">
                  <from>
                    <xdr:col>23</xdr:col>
                    <xdr:colOff>28575</xdr:colOff>
                    <xdr:row>12</xdr:row>
                    <xdr:rowOff>47625</xdr:rowOff>
                  </from>
                  <to>
                    <xdr:col>24</xdr:col>
                    <xdr:colOff>114300</xdr:colOff>
                    <xdr:row>12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2" r:id="rId20" name="Drop Down 24">
              <controlPr defaultSize="0" print="0" autoLine="0" autoPict="0">
                <anchor moveWithCells="1">
                  <from>
                    <xdr:col>23</xdr:col>
                    <xdr:colOff>28575</xdr:colOff>
                    <xdr:row>13</xdr:row>
                    <xdr:rowOff>47625</xdr:rowOff>
                  </from>
                  <to>
                    <xdr:col>24</xdr:col>
                    <xdr:colOff>114300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3" r:id="rId21" name="Drop Down 25">
              <controlPr defaultSize="0" print="0" autoLine="0" autoPict="0">
                <anchor moveWithCells="1">
                  <from>
                    <xdr:col>23</xdr:col>
                    <xdr:colOff>28575</xdr:colOff>
                    <xdr:row>13</xdr:row>
                    <xdr:rowOff>47625</xdr:rowOff>
                  </from>
                  <to>
                    <xdr:col>24</xdr:col>
                    <xdr:colOff>114300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4" r:id="rId22" name="Drop Down 26">
              <controlPr defaultSize="0" print="0" autoLine="0" autoPict="0">
                <anchor moveWithCells="1">
                  <from>
                    <xdr:col>23</xdr:col>
                    <xdr:colOff>28575</xdr:colOff>
                    <xdr:row>14</xdr:row>
                    <xdr:rowOff>47625</xdr:rowOff>
                  </from>
                  <to>
                    <xdr:col>24</xdr:col>
                    <xdr:colOff>114300</xdr:colOff>
                    <xdr:row>14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5" r:id="rId23" name="Drop Down 27">
              <controlPr defaultSize="0" print="0" autoLine="0" autoPict="0">
                <anchor moveWithCells="1">
                  <from>
                    <xdr:col>23</xdr:col>
                    <xdr:colOff>28575</xdr:colOff>
                    <xdr:row>15</xdr:row>
                    <xdr:rowOff>47625</xdr:rowOff>
                  </from>
                  <to>
                    <xdr:col>24</xdr:col>
                    <xdr:colOff>114300</xdr:colOff>
                    <xdr:row>15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6" r:id="rId24" name="Drop Down 28">
              <controlPr defaultSize="0" print="0" autoLine="0" autoPict="0">
                <anchor moveWithCells="1">
                  <from>
                    <xdr:col>23</xdr:col>
                    <xdr:colOff>28575</xdr:colOff>
                    <xdr:row>16</xdr:row>
                    <xdr:rowOff>47625</xdr:rowOff>
                  </from>
                  <to>
                    <xdr:col>24</xdr:col>
                    <xdr:colOff>114300</xdr:colOff>
                    <xdr:row>16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7" r:id="rId25" name="Drop Down 29">
              <controlPr defaultSize="0" print="0" autoLine="0" autoPict="0">
                <anchor moveWithCells="1">
                  <from>
                    <xdr:col>23</xdr:col>
                    <xdr:colOff>28575</xdr:colOff>
                    <xdr:row>17</xdr:row>
                    <xdr:rowOff>47625</xdr:rowOff>
                  </from>
                  <to>
                    <xdr:col>24</xdr:col>
                    <xdr:colOff>114300</xdr:colOff>
                    <xdr:row>17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8" r:id="rId26" name="Drop Down 30">
              <controlPr defaultSize="0" print="0" autoLine="0" autoPict="0">
                <anchor moveWithCells="1">
                  <from>
                    <xdr:col>0</xdr:col>
                    <xdr:colOff>19050</xdr:colOff>
                    <xdr:row>38</xdr:row>
                    <xdr:rowOff>85725</xdr:rowOff>
                  </from>
                  <to>
                    <xdr:col>1</xdr:col>
                    <xdr:colOff>533400</xdr:colOff>
                    <xdr:row>38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59" r:id="rId27" name="Drop Down 31">
              <controlPr defaultSize="0" print="0" autoLine="0" autoPict="0">
                <anchor moveWithCells="1">
                  <from>
                    <xdr:col>0</xdr:col>
                    <xdr:colOff>0</xdr:colOff>
                    <xdr:row>40</xdr:row>
                    <xdr:rowOff>76200</xdr:rowOff>
                  </from>
                  <to>
                    <xdr:col>1</xdr:col>
                    <xdr:colOff>514350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0" r:id="rId28" name="Drop Down 32">
              <controlPr defaultSize="0" print="0" autoLine="0" autoPict="0">
                <anchor moveWithCells="1">
                  <from>
                    <xdr:col>0</xdr:col>
                    <xdr:colOff>0</xdr:colOff>
                    <xdr:row>42</xdr:row>
                    <xdr:rowOff>76200</xdr:rowOff>
                  </from>
                  <to>
                    <xdr:col>1</xdr:col>
                    <xdr:colOff>514350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2" r:id="rId29" name="Drop Down 34">
              <controlPr defaultSize="0" print="0" autoLine="0" autoPict="0">
                <anchor moveWithCells="1">
                  <from>
                    <xdr:col>0</xdr:col>
                    <xdr:colOff>0</xdr:colOff>
                    <xdr:row>44</xdr:row>
                    <xdr:rowOff>76200</xdr:rowOff>
                  </from>
                  <to>
                    <xdr:col>1</xdr:col>
                    <xdr:colOff>514350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3" r:id="rId30" name="Drop Down 35">
              <controlPr defaultSize="0" print="0" autoLine="0" autoPict="0">
                <anchor moveWithCells="1">
                  <from>
                    <xdr:col>0</xdr:col>
                    <xdr:colOff>0</xdr:colOff>
                    <xdr:row>47</xdr:row>
                    <xdr:rowOff>76200</xdr:rowOff>
                  </from>
                  <to>
                    <xdr:col>1</xdr:col>
                    <xdr:colOff>514350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4" r:id="rId31" name="Drop Down 36">
              <controlPr defaultSize="0" print="0" autoLine="0" autoPict="0">
                <anchor moveWithCells="1">
                  <from>
                    <xdr:col>23</xdr:col>
                    <xdr:colOff>28575</xdr:colOff>
                    <xdr:row>38</xdr:row>
                    <xdr:rowOff>47625</xdr:rowOff>
                  </from>
                  <to>
                    <xdr:col>24</xdr:col>
                    <xdr:colOff>114300</xdr:colOff>
                    <xdr:row>38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5" r:id="rId32" name="Drop Down 37">
              <controlPr defaultSize="0" print="0" autoLine="0" autoPict="0">
                <anchor moveWithCells="1">
                  <from>
                    <xdr:col>23</xdr:col>
                    <xdr:colOff>28575</xdr:colOff>
                    <xdr:row>40</xdr:row>
                    <xdr:rowOff>47625</xdr:rowOff>
                  </from>
                  <to>
                    <xdr:col>24</xdr:col>
                    <xdr:colOff>114300</xdr:colOff>
                    <xdr:row>40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6" r:id="rId33" name="Drop Down 38">
              <controlPr defaultSize="0" print="0" autoLine="0" autoPict="0">
                <anchor moveWithCells="1">
                  <from>
                    <xdr:col>23</xdr:col>
                    <xdr:colOff>28575</xdr:colOff>
                    <xdr:row>42</xdr:row>
                    <xdr:rowOff>47625</xdr:rowOff>
                  </from>
                  <to>
                    <xdr:col>24</xdr:col>
                    <xdr:colOff>114300</xdr:colOff>
                    <xdr:row>42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7" r:id="rId34" name="Drop Down 39">
              <controlPr defaultSize="0" print="0" autoLine="0" autoPict="0">
                <anchor moveWithCells="1">
                  <from>
                    <xdr:col>23</xdr:col>
                    <xdr:colOff>28575</xdr:colOff>
                    <xdr:row>44</xdr:row>
                    <xdr:rowOff>47625</xdr:rowOff>
                  </from>
                  <to>
                    <xdr:col>24</xdr:col>
                    <xdr:colOff>114300</xdr:colOff>
                    <xdr:row>44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9368" r:id="rId35" name="Drop Down 40">
              <controlPr defaultSize="0" print="0" autoLine="0" autoPict="0">
                <anchor moveWithCells="1">
                  <from>
                    <xdr:col>23</xdr:col>
                    <xdr:colOff>28575</xdr:colOff>
                    <xdr:row>47</xdr:row>
                    <xdr:rowOff>47625</xdr:rowOff>
                  </from>
                  <to>
                    <xdr:col>24</xdr:col>
                    <xdr:colOff>114300</xdr:colOff>
                    <xdr:row>47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Z30"/>
  <sheetViews>
    <sheetView showGridLines="0" showRowColHeaders="0" showRuler="0" view="pageBreakPreview" zoomScale="130" zoomScaleNormal="100" zoomScaleSheetLayoutView="130" zoomScalePageLayoutView="110" workbookViewId="0">
      <selection activeCell="D6" sqref="D6:D13"/>
    </sheetView>
  </sheetViews>
  <sheetFormatPr baseColWidth="10" defaultColWidth="11.5703125" defaultRowHeight="12.75"/>
  <cols>
    <col min="1" max="2" width="1.85546875" customWidth="1"/>
    <col min="3" max="3" width="21.85546875" customWidth="1"/>
    <col min="4" max="4" width="2.7109375" bestFit="1" customWidth="1"/>
    <col min="5" max="5" width="3" customWidth="1"/>
    <col min="6" max="8" width="1.85546875" customWidth="1"/>
    <col min="9" max="9" width="21.85546875" customWidth="1"/>
    <col min="10" max="10" width="1.85546875" customWidth="1"/>
    <col min="11" max="11" width="3" bestFit="1" customWidth="1"/>
    <col min="12" max="12" width="7.7109375" customWidth="1"/>
    <col min="13" max="13" width="1.85546875" customWidth="1"/>
    <col min="14" max="14" width="21.85546875" customWidth="1"/>
    <col min="15" max="19" width="1.85546875" customWidth="1"/>
    <col min="20" max="20" width="21.85546875" customWidth="1"/>
    <col min="21" max="21" width="1.85546875" customWidth="1"/>
    <col min="22" max="22" width="2.7109375" bestFit="1" customWidth="1"/>
    <col min="23" max="23" width="1.85546875" customWidth="1"/>
    <col min="24" max="24" width="2.140625" customWidth="1"/>
    <col min="25" max="25" width="17.7109375" customWidth="1"/>
    <col min="26" max="26" width="16.28515625" bestFit="1" customWidth="1"/>
  </cols>
  <sheetData>
    <row r="1" spans="1:26" ht="3.95" customHeight="1">
      <c r="C1" s="25"/>
      <c r="D1" s="1485"/>
      <c r="E1" s="1485"/>
      <c r="F1" s="1485"/>
      <c r="G1" s="1485"/>
      <c r="H1" s="1485"/>
      <c r="I1" s="825"/>
      <c r="J1" s="1487"/>
      <c r="K1" s="1487"/>
      <c r="L1" s="1487"/>
      <c r="M1" s="1487"/>
    </row>
    <row r="2" spans="1:26" ht="3.95" customHeight="1">
      <c r="C2" s="25"/>
      <c r="D2" s="1486"/>
      <c r="E2" s="1486"/>
      <c r="F2" s="1486"/>
      <c r="G2" s="1486"/>
      <c r="H2" s="1486"/>
      <c r="I2" s="825"/>
      <c r="J2" s="1487"/>
      <c r="K2" s="1487"/>
      <c r="L2" s="1487"/>
      <c r="M2" s="1487"/>
    </row>
    <row r="3" spans="1:26" ht="3.95" customHeight="1">
      <c r="C3" s="25"/>
      <c r="D3" s="1485"/>
      <c r="E3" s="1485"/>
      <c r="F3" s="1485"/>
      <c r="G3" s="1485"/>
      <c r="H3" s="1485"/>
    </row>
    <row r="4" spans="1:26" ht="3.95" customHeight="1"/>
    <row r="5" spans="1:26" ht="15.75">
      <c r="A5" s="1"/>
      <c r="B5" s="2"/>
      <c r="C5" s="3" t="s">
        <v>0</v>
      </c>
      <c r="D5" s="4" t="s">
        <v>1</v>
      </c>
      <c r="E5" s="5" t="s">
        <v>2</v>
      </c>
      <c r="F5" s="6"/>
      <c r="G5" s="7"/>
      <c r="H5" s="8"/>
      <c r="I5" s="9" t="s">
        <v>3</v>
      </c>
      <c r="J5" s="10" t="s">
        <v>1</v>
      </c>
      <c r="K5" s="11" t="s">
        <v>2</v>
      </c>
      <c r="L5" s="12"/>
      <c r="M5" s="13"/>
      <c r="N5" s="13"/>
      <c r="O5" s="13"/>
      <c r="P5" s="14"/>
      <c r="Q5" s="13"/>
      <c r="R5" s="13"/>
      <c r="S5" s="13"/>
      <c r="T5" s="15"/>
      <c r="U5" s="15"/>
      <c r="V5" s="15"/>
      <c r="W5" s="16"/>
    </row>
    <row r="6" spans="1:26" ht="15">
      <c r="A6" s="17"/>
      <c r="B6" s="1019" t="s">
        <v>4</v>
      </c>
      <c r="C6" s="1135">
        <f>ACCUEIL!$H$6</f>
        <v>10</v>
      </c>
      <c r="D6" s="1523">
        <f>CL(D16,H16)+CL(D18,H18)+CL(D20,H20)+CL(D22,H22)+CL(D25,H25)+CL(D26,H26)+CL(D28,H28)</f>
        <v>0</v>
      </c>
      <c r="E6" s="1009">
        <f>D16-H16+D18-H18+D20-H20+D22-H22+D25-H25+D26-H26+D28-H28</f>
        <v>0</v>
      </c>
      <c r="F6" s="1011"/>
      <c r="G6" s="1012"/>
      <c r="H6" s="1013">
        <v>1</v>
      </c>
      <c r="I6" s="1145" t="s">
        <v>149</v>
      </c>
      <c r="J6" s="1014"/>
      <c r="K6" s="1014"/>
      <c r="L6" s="20"/>
      <c r="M6" s="21"/>
      <c r="N6" s="21"/>
      <c r="O6" s="21"/>
      <c r="P6" s="21"/>
      <c r="Q6" s="21"/>
      <c r="R6" s="22"/>
      <c r="S6" s="22"/>
      <c r="W6" s="23"/>
    </row>
    <row r="7" spans="1:26" ht="15">
      <c r="A7" s="24"/>
      <c r="B7" s="1019" t="s">
        <v>5</v>
      </c>
      <c r="C7" s="1135">
        <f>ACCUEIL!$H$7</f>
        <v>12</v>
      </c>
      <c r="D7" s="1523">
        <f>CL(H16,D16)+CL(O18,S18)+CL(S20,O20)+CL(O23,S23)+CL(O24,S24)+CL(O26,S26)+CL(O28,S28)</f>
        <v>0</v>
      </c>
      <c r="E7" s="1009">
        <f>H16-D16+O18-S18+S20-O20+O23-S23+O24-S24+O26-S26+O28-S28</f>
        <v>0</v>
      </c>
      <c r="F7" s="1011"/>
      <c r="G7" s="1012"/>
      <c r="H7" s="1013">
        <v>2</v>
      </c>
      <c r="I7" s="1145" t="s">
        <v>149</v>
      </c>
      <c r="J7" s="1014"/>
      <c r="K7" s="1014"/>
      <c r="L7" s="20"/>
      <c r="M7" s="21"/>
      <c r="W7" s="23"/>
    </row>
    <row r="8" spans="1:26" ht="15">
      <c r="A8" s="24"/>
      <c r="B8" s="1019" t="s">
        <v>6</v>
      </c>
      <c r="C8" s="1135">
        <f>ACCUEIL!$H$8</f>
        <v>16</v>
      </c>
      <c r="D8" s="1523">
        <f>CL(S16,O16)+CL(H18,D18)+CL(O20,S20)+CL(O22,S22)+CL(O25,S25)+CL(D27,H27)+CL(D29,H29)</f>
        <v>0</v>
      </c>
      <c r="E8" s="1009">
        <f>S16-O16+H18-D18+O20-S20+O22-S22+O25-S25+D27-H27+D29-H29</f>
        <v>0</v>
      </c>
      <c r="F8" s="1011"/>
      <c r="G8" s="1012"/>
      <c r="H8" s="1013">
        <v>3</v>
      </c>
      <c r="I8" s="1145" t="s">
        <v>149</v>
      </c>
      <c r="J8" s="1014"/>
      <c r="K8" s="1014"/>
      <c r="L8" s="20"/>
      <c r="M8" s="21"/>
      <c r="N8" s="25"/>
      <c r="O8" s="26"/>
      <c r="P8" s="21"/>
      <c r="Q8" s="21"/>
      <c r="R8" s="22"/>
      <c r="S8" s="22"/>
      <c r="W8" s="23"/>
    </row>
    <row r="9" spans="1:26" ht="15">
      <c r="A9" s="24"/>
      <c r="B9" s="1019" t="s">
        <v>7</v>
      </c>
      <c r="C9" s="1135">
        <f>ACCUEIL!$H$9</f>
        <v>20</v>
      </c>
      <c r="D9" s="1523">
        <f>CL(O16,S16)+CL(S18,O18)+CL(H20,D20)+CL(D23,H23)+CL(D24,H24)+CL(O27,S27)+CL(O29,S29)</f>
        <v>0</v>
      </c>
      <c r="E9" s="1009">
        <f>O16-S16+S18-O18+H20-D20+D23-H23-H24+D24+O27-S27+O29-S29</f>
        <v>0</v>
      </c>
      <c r="F9" s="1011"/>
      <c r="G9" s="1015"/>
      <c r="H9" s="1013">
        <v>4</v>
      </c>
      <c r="I9" s="1145" t="s">
        <v>149</v>
      </c>
      <c r="J9" s="1014"/>
      <c r="K9" s="1014"/>
      <c r="L9" s="20"/>
      <c r="M9" s="21"/>
      <c r="W9" s="23"/>
    </row>
    <row r="10" spans="1:26" ht="15">
      <c r="A10" s="24"/>
      <c r="B10" s="1019" t="s">
        <v>8</v>
      </c>
      <c r="C10" s="1135" t="str">
        <f>ACCUEIL!$H$10</f>
        <v>7</v>
      </c>
      <c r="D10" s="1523">
        <f>CL(D17,H17)+CL(D19,H19)+CL(O21,S21)+CL(S23,O23)+CL(H25,D25)+CL(S27,O27)+CL(H29,D29)</f>
        <v>0</v>
      </c>
      <c r="E10" s="1009">
        <f>D17-H17+D19-H19+O21-S21+S23-O23+H25-D25+S27-O27+H29-D29</f>
        <v>0</v>
      </c>
      <c r="F10" s="1011"/>
      <c r="G10" s="1015"/>
      <c r="H10" s="1013">
        <v>5</v>
      </c>
      <c r="I10" s="1145" t="s">
        <v>149</v>
      </c>
      <c r="J10" s="1014"/>
      <c r="K10" s="1014"/>
      <c r="L10" s="20"/>
      <c r="M10" s="21"/>
      <c r="N10" s="25"/>
      <c r="O10" s="26"/>
      <c r="P10" s="21"/>
      <c r="Q10" s="21"/>
      <c r="R10" s="22"/>
      <c r="S10" s="22"/>
      <c r="W10" s="23"/>
    </row>
    <row r="11" spans="1:26" ht="15">
      <c r="A11" s="24"/>
      <c r="B11" s="1019" t="s">
        <v>9</v>
      </c>
      <c r="C11" s="1135" t="str">
        <f>ACCUEIL!$H$11</f>
        <v>4</v>
      </c>
      <c r="D11" s="1523">
        <f>CL(H17,D17)+CL(O19,S19)+CL(D21,H21)+CL(H22,D22)+CL(S24,O24)+CL(H27,D27)+CL(S29,O29)</f>
        <v>0</v>
      </c>
      <c r="E11" s="1009">
        <f>H17-D17+O19-S19+D21-H21+H22-D22+S24-O24+H27-D27+S29-O29</f>
        <v>0</v>
      </c>
      <c r="F11" s="1011"/>
      <c r="G11" s="1012"/>
      <c r="H11" s="1013">
        <v>6</v>
      </c>
      <c r="I11" s="1145" t="s">
        <v>149</v>
      </c>
      <c r="J11" s="1014"/>
      <c r="K11" s="1014"/>
      <c r="L11" s="20"/>
      <c r="M11" s="21"/>
      <c r="W11" s="23"/>
    </row>
    <row r="12" spans="1:26" ht="15">
      <c r="A12" s="17"/>
      <c r="B12" s="1019" t="s">
        <v>10</v>
      </c>
      <c r="C12" s="1135">
        <f>ACCUEIL!$H$12</f>
        <v>11</v>
      </c>
      <c r="D12" s="1523">
        <f>CL(S17,O17)+CL(H19,D19)+CL(H21,D21)+CL(H23,D23)+CL(S25,O25)+CL(S26,O26)+CL(H28,D28)</f>
        <v>0</v>
      </c>
      <c r="E12" s="1009">
        <f>S17-O17+H19-D19+H21-D21+H23-D23+S25-O25+S26-O26+H28-D28</f>
        <v>0</v>
      </c>
      <c r="F12" s="1011"/>
      <c r="G12" s="1012"/>
      <c r="H12" s="1013">
        <v>7</v>
      </c>
      <c r="I12" s="1145" t="s">
        <v>149</v>
      </c>
      <c r="J12" s="1014"/>
      <c r="K12" s="1014"/>
      <c r="L12" s="20"/>
      <c r="M12" s="21"/>
      <c r="N12" s="21"/>
      <c r="O12" s="21"/>
      <c r="P12" s="21"/>
      <c r="Q12" s="21"/>
      <c r="R12" s="22"/>
      <c r="S12" s="22"/>
      <c r="W12" s="23"/>
    </row>
    <row r="13" spans="1:26" ht="15">
      <c r="A13" s="17"/>
      <c r="B13" s="1019" t="s">
        <v>11</v>
      </c>
      <c r="C13" s="1135" t="str">
        <f>ACCUEIL!$H$13</f>
        <v>5</v>
      </c>
      <c r="D13" s="1523">
        <f>CL(O17,S17)+CL(S19,O19)+CL(S21,O21)+CL(S22,O22)+CL(H24,D24)+CL(H26,D26)+CL(S28,O28)</f>
        <v>0</v>
      </c>
      <c r="E13" s="1010">
        <f>O17-S17+S19-O19+S21-O21+S22-O22+H24-D24+H26-D26+S28-O28</f>
        <v>0</v>
      </c>
      <c r="F13" s="1016"/>
      <c r="G13" s="1017"/>
      <c r="H13" s="1018">
        <v>8</v>
      </c>
      <c r="I13" s="1145" t="s">
        <v>149</v>
      </c>
      <c r="J13" s="1014"/>
      <c r="K13" s="1422"/>
      <c r="L13" s="1423"/>
      <c r="M13" s="21"/>
      <c r="N13" s="28"/>
      <c r="O13" s="21"/>
      <c r="P13" s="21"/>
      <c r="Q13" s="21"/>
      <c r="R13" s="22"/>
      <c r="S13" s="22"/>
      <c r="W13" s="23"/>
    </row>
    <row r="14" spans="1:26" ht="15">
      <c r="A14" s="17"/>
      <c r="B14" s="20"/>
      <c r="C14" s="29"/>
      <c r="D14" s="20"/>
      <c r="E14" s="27"/>
      <c r="F14" s="71" t="str">
        <f>ACCUEIL!$D$6</f>
        <v>VELODROME</v>
      </c>
      <c r="G14" s="27"/>
      <c r="H14" s="30"/>
      <c r="I14" s="29"/>
      <c r="J14" s="18"/>
      <c r="K14" s="18"/>
      <c r="L14" s="20"/>
      <c r="M14" s="21"/>
      <c r="N14" s="21"/>
      <c r="O14" s="21"/>
      <c r="P14" s="21"/>
      <c r="Q14" s="438" t="str">
        <f>ACCUEIL!$D$7</f>
        <v>PARC DE SPORT</v>
      </c>
      <c r="R14" s="22"/>
      <c r="S14" s="22"/>
      <c r="W14" s="23"/>
      <c r="Y14" s="1484" t="s">
        <v>205</v>
      </c>
      <c r="Z14" s="1484"/>
    </row>
    <row r="15" spans="1:26" ht="15">
      <c r="A15" s="24"/>
      <c r="B15" s="31"/>
      <c r="C15" s="32"/>
      <c r="D15" s="33"/>
      <c r="E15" s="34"/>
      <c r="F15" s="35" t="s">
        <v>12</v>
      </c>
      <c r="G15" s="36"/>
      <c r="H15" s="37"/>
      <c r="I15" s="38"/>
      <c r="J15" s="19"/>
      <c r="K15" s="19"/>
      <c r="L15" s="39" t="s">
        <v>13</v>
      </c>
      <c r="P15" s="22"/>
      <c r="Q15" s="35" t="s">
        <v>12</v>
      </c>
      <c r="R15" s="40"/>
      <c r="S15" s="40"/>
      <c r="W15" s="23"/>
      <c r="Y15" t="str">
        <f>$F$14</f>
        <v>VELODROME</v>
      </c>
      <c r="Z15" s="438" t="str">
        <f>$Q$14</f>
        <v>PARC DE SPORT</v>
      </c>
    </row>
    <row r="16" spans="1:26" ht="22.5" customHeight="1">
      <c r="A16" s="24"/>
      <c r="B16" s="800" t="s">
        <v>4</v>
      </c>
      <c r="C16" s="801">
        <f>C6</f>
        <v>10</v>
      </c>
      <c r="D16" s="723"/>
      <c r="E16" s="41"/>
      <c r="F16" s="41" t="s">
        <v>14</v>
      </c>
      <c r="G16" s="41"/>
      <c r="H16" s="723"/>
      <c r="I16" s="799">
        <f>C7</f>
        <v>12</v>
      </c>
      <c r="J16" s="580" t="s">
        <v>5</v>
      </c>
      <c r="K16" s="44">
        <v>1</v>
      </c>
      <c r="L16" s="1424">
        <f>ACCUEIL!$B$6</f>
        <v>0.40277777777777801</v>
      </c>
      <c r="M16" s="800" t="s">
        <v>7</v>
      </c>
      <c r="N16" s="801">
        <f>C9</f>
        <v>20</v>
      </c>
      <c r="O16" s="723"/>
      <c r="P16" s="41"/>
      <c r="Q16" s="41" t="s">
        <v>14</v>
      </c>
      <c r="R16" s="41"/>
      <c r="S16" s="723"/>
      <c r="T16" s="799">
        <f>C8</f>
        <v>16</v>
      </c>
      <c r="U16" s="580" t="s">
        <v>6</v>
      </c>
      <c r="V16" s="44">
        <v>2</v>
      </c>
      <c r="W16" s="23"/>
    </row>
    <row r="17" spans="1:23" ht="22.5" customHeight="1">
      <c r="A17" s="24"/>
      <c r="B17" s="800" t="s">
        <v>8</v>
      </c>
      <c r="C17" s="801" t="str">
        <f>C10</f>
        <v>7</v>
      </c>
      <c r="D17" s="723"/>
      <c r="E17" s="41"/>
      <c r="F17" s="41" t="s">
        <v>14</v>
      </c>
      <c r="G17" s="41"/>
      <c r="H17" s="723"/>
      <c r="I17" s="799" t="str">
        <f>C11</f>
        <v>4</v>
      </c>
      <c r="J17" s="580" t="s">
        <v>9</v>
      </c>
      <c r="K17" s="44">
        <v>3</v>
      </c>
      <c r="L17" s="1008">
        <f>L16+ACCUEIL!$B$7</f>
        <v>0.40972222222222199</v>
      </c>
      <c r="M17" s="800" t="s">
        <v>11</v>
      </c>
      <c r="N17" s="801" t="str">
        <f>C13</f>
        <v>5</v>
      </c>
      <c r="O17" s="723"/>
      <c r="P17" s="41"/>
      <c r="Q17" s="41" t="s">
        <v>14</v>
      </c>
      <c r="R17" s="41"/>
      <c r="S17" s="723"/>
      <c r="T17" s="799">
        <f>C12</f>
        <v>11</v>
      </c>
      <c r="U17" s="580" t="s">
        <v>10</v>
      </c>
      <c r="V17" s="44">
        <v>4</v>
      </c>
      <c r="W17" s="23"/>
    </row>
    <row r="18" spans="1:23" ht="22.5" customHeight="1">
      <c r="A18" s="24"/>
      <c r="B18" s="800" t="s">
        <v>4</v>
      </c>
      <c r="C18" s="801">
        <f>C6</f>
        <v>10</v>
      </c>
      <c r="D18" s="723"/>
      <c r="E18" s="41"/>
      <c r="F18" s="41" t="s">
        <v>14</v>
      </c>
      <c r="G18" s="41"/>
      <c r="H18" s="723"/>
      <c r="I18" s="799">
        <f>C8</f>
        <v>16</v>
      </c>
      <c r="J18" s="580" t="s">
        <v>6</v>
      </c>
      <c r="K18" s="44">
        <v>5</v>
      </c>
      <c r="L18" s="1008">
        <f>L17+ACCUEIL!$B$7</f>
        <v>0.41666666666666602</v>
      </c>
      <c r="M18" s="800" t="s">
        <v>5</v>
      </c>
      <c r="N18" s="801">
        <f>C7</f>
        <v>12</v>
      </c>
      <c r="O18" s="723"/>
      <c r="P18" s="41"/>
      <c r="Q18" s="41" t="s">
        <v>14</v>
      </c>
      <c r="R18" s="41"/>
      <c r="S18" s="723"/>
      <c r="T18" s="799">
        <f>C9</f>
        <v>20</v>
      </c>
      <c r="U18" s="580" t="s">
        <v>7</v>
      </c>
      <c r="V18" s="44">
        <v>6</v>
      </c>
      <c r="W18" s="23"/>
    </row>
    <row r="19" spans="1:23" ht="22.5" customHeight="1">
      <c r="A19" s="24"/>
      <c r="B19" s="800" t="s">
        <v>8</v>
      </c>
      <c r="C19" s="801" t="str">
        <f>C10</f>
        <v>7</v>
      </c>
      <c r="D19" s="723"/>
      <c r="E19" s="41"/>
      <c r="F19" s="41" t="s">
        <v>14</v>
      </c>
      <c r="G19" s="41"/>
      <c r="H19" s="723"/>
      <c r="I19" s="799">
        <f>C12</f>
        <v>11</v>
      </c>
      <c r="J19" s="580" t="s">
        <v>10</v>
      </c>
      <c r="K19" s="44">
        <v>7</v>
      </c>
      <c r="L19" s="1008">
        <f>L18+ACCUEIL!$B$7</f>
        <v>0.42361111111110999</v>
      </c>
      <c r="M19" s="800" t="s">
        <v>9</v>
      </c>
      <c r="N19" s="801" t="str">
        <f>C11</f>
        <v>4</v>
      </c>
      <c r="O19" s="723"/>
      <c r="P19" s="41"/>
      <c r="Q19" s="41" t="s">
        <v>14</v>
      </c>
      <c r="R19" s="41"/>
      <c r="S19" s="723"/>
      <c r="T19" s="799" t="str">
        <f>C13</f>
        <v>5</v>
      </c>
      <c r="U19" s="580" t="s">
        <v>11</v>
      </c>
      <c r="V19" s="44">
        <v>8</v>
      </c>
      <c r="W19" s="23"/>
    </row>
    <row r="20" spans="1:23" ht="22.5" customHeight="1">
      <c r="A20" s="24"/>
      <c r="B20" s="800" t="s">
        <v>4</v>
      </c>
      <c r="C20" s="801">
        <f>C6</f>
        <v>10</v>
      </c>
      <c r="D20" s="723"/>
      <c r="E20" s="41"/>
      <c r="F20" s="41" t="s">
        <v>14</v>
      </c>
      <c r="G20" s="41"/>
      <c r="H20" s="723"/>
      <c r="I20" s="799">
        <f>C9</f>
        <v>20</v>
      </c>
      <c r="J20" s="580" t="s">
        <v>7</v>
      </c>
      <c r="K20" s="44">
        <v>9</v>
      </c>
      <c r="L20" s="1008">
        <f>L19+ACCUEIL!$B$7</f>
        <v>0.43055555555555403</v>
      </c>
      <c r="M20" s="800" t="s">
        <v>6</v>
      </c>
      <c r="N20" s="801">
        <f>C8</f>
        <v>16</v>
      </c>
      <c r="O20" s="723"/>
      <c r="P20" s="41"/>
      <c r="Q20" s="41" t="s">
        <v>14</v>
      </c>
      <c r="R20" s="41"/>
      <c r="S20" s="723"/>
      <c r="T20" s="799">
        <f>C7</f>
        <v>12</v>
      </c>
      <c r="U20" s="580" t="s">
        <v>5</v>
      </c>
      <c r="V20" s="43">
        <v>10</v>
      </c>
      <c r="W20" s="23"/>
    </row>
    <row r="21" spans="1:23" ht="22.5" customHeight="1">
      <c r="A21" s="24"/>
      <c r="B21" s="800" t="s">
        <v>9</v>
      </c>
      <c r="C21" s="801" t="str">
        <f>C11</f>
        <v>4</v>
      </c>
      <c r="D21" s="723"/>
      <c r="E21" s="41"/>
      <c r="F21" s="41" t="s">
        <v>14</v>
      </c>
      <c r="G21" s="41"/>
      <c r="H21" s="723"/>
      <c r="I21" s="799">
        <f>C12</f>
        <v>11</v>
      </c>
      <c r="J21" s="580" t="s">
        <v>10</v>
      </c>
      <c r="K21" s="44">
        <v>11</v>
      </c>
      <c r="L21" s="1008">
        <f>L20+ACCUEIL!$B$7</f>
        <v>0.437499999999998</v>
      </c>
      <c r="M21" s="800" t="s">
        <v>8</v>
      </c>
      <c r="N21" s="801" t="str">
        <f>C10</f>
        <v>7</v>
      </c>
      <c r="O21" s="723"/>
      <c r="P21" s="41"/>
      <c r="Q21" s="41" t="s">
        <v>14</v>
      </c>
      <c r="R21" s="41"/>
      <c r="S21" s="723"/>
      <c r="T21" s="799" t="str">
        <f>C13</f>
        <v>5</v>
      </c>
      <c r="U21" s="580" t="s">
        <v>11</v>
      </c>
      <c r="V21" s="43">
        <v>12</v>
      </c>
      <c r="W21" s="23"/>
    </row>
    <row r="22" spans="1:23" ht="22.5" customHeight="1">
      <c r="A22" s="24"/>
      <c r="B22" s="800" t="s">
        <v>4</v>
      </c>
      <c r="C22" s="801">
        <f>C6</f>
        <v>10</v>
      </c>
      <c r="D22" s="723"/>
      <c r="E22" s="41"/>
      <c r="F22" s="41" t="s">
        <v>14</v>
      </c>
      <c r="G22" s="41"/>
      <c r="H22" s="723"/>
      <c r="I22" s="799" t="str">
        <f>C11</f>
        <v>4</v>
      </c>
      <c r="J22" s="580" t="s">
        <v>9</v>
      </c>
      <c r="K22" s="44">
        <v>13</v>
      </c>
      <c r="L22" s="1008">
        <f>L21+ACCUEIL!$B$7</f>
        <v>0.44444444444444198</v>
      </c>
      <c r="M22" s="800" t="s">
        <v>6</v>
      </c>
      <c r="N22" s="801">
        <f>C8</f>
        <v>16</v>
      </c>
      <c r="O22" s="723"/>
      <c r="P22" s="41"/>
      <c r="Q22" s="41" t="s">
        <v>14</v>
      </c>
      <c r="R22" s="41"/>
      <c r="S22" s="723"/>
      <c r="T22" s="799" t="str">
        <f>C13</f>
        <v>5</v>
      </c>
      <c r="U22" s="580" t="s">
        <v>11</v>
      </c>
      <c r="V22" s="43">
        <v>14</v>
      </c>
      <c r="W22" s="23"/>
    </row>
    <row r="23" spans="1:23" ht="22.5" customHeight="1">
      <c r="A23" s="24"/>
      <c r="B23" s="800" t="s">
        <v>7</v>
      </c>
      <c r="C23" s="801">
        <f>C9</f>
        <v>20</v>
      </c>
      <c r="D23" s="723"/>
      <c r="E23" s="41"/>
      <c r="F23" s="41" t="s">
        <v>14</v>
      </c>
      <c r="G23" s="41"/>
      <c r="H23" s="723"/>
      <c r="I23" s="799">
        <f>C12</f>
        <v>11</v>
      </c>
      <c r="J23" s="580" t="s">
        <v>10</v>
      </c>
      <c r="K23" s="44">
        <v>15</v>
      </c>
      <c r="L23" s="958">
        <f>ACCUEIL!$B$9</f>
        <v>0.58333333333333304</v>
      </c>
      <c r="M23" s="800" t="s">
        <v>5</v>
      </c>
      <c r="N23" s="801">
        <f>C7</f>
        <v>12</v>
      </c>
      <c r="O23" s="723"/>
      <c r="P23" s="41"/>
      <c r="Q23" s="41" t="s">
        <v>14</v>
      </c>
      <c r="R23" s="41"/>
      <c r="S23" s="723"/>
      <c r="T23" s="799" t="str">
        <f>C10</f>
        <v>7</v>
      </c>
      <c r="U23" s="580" t="s">
        <v>8</v>
      </c>
      <c r="V23" s="43">
        <v>16</v>
      </c>
      <c r="W23" s="23"/>
    </row>
    <row r="24" spans="1:23" ht="22.5" customHeight="1">
      <c r="A24" s="45"/>
      <c r="B24" s="800" t="s">
        <v>7</v>
      </c>
      <c r="C24" s="801">
        <f>C9</f>
        <v>20</v>
      </c>
      <c r="D24" s="723"/>
      <c r="E24" s="41"/>
      <c r="F24" s="41" t="s">
        <v>14</v>
      </c>
      <c r="G24" s="41"/>
      <c r="H24" s="723"/>
      <c r="I24" s="799" t="str">
        <f>C13</f>
        <v>5</v>
      </c>
      <c r="J24" s="580" t="s">
        <v>11</v>
      </c>
      <c r="K24" s="44">
        <v>17</v>
      </c>
      <c r="L24" s="1008">
        <f>L23+ACCUEIL!$B$10</f>
        <v>0.59027777777777701</v>
      </c>
      <c r="M24" s="800" t="s">
        <v>5</v>
      </c>
      <c r="N24" s="801">
        <f>C7</f>
        <v>12</v>
      </c>
      <c r="O24" s="723"/>
      <c r="P24" s="41"/>
      <c r="Q24" s="41" t="s">
        <v>14</v>
      </c>
      <c r="R24" s="41"/>
      <c r="S24" s="723"/>
      <c r="T24" s="799" t="str">
        <f>C11</f>
        <v>4</v>
      </c>
      <c r="U24" s="580" t="s">
        <v>9</v>
      </c>
      <c r="V24" s="43">
        <v>18</v>
      </c>
      <c r="W24" s="23"/>
    </row>
    <row r="25" spans="1:23" ht="22.5" customHeight="1">
      <c r="A25" s="45"/>
      <c r="B25" s="800" t="s">
        <v>4</v>
      </c>
      <c r="C25" s="801">
        <f>C6</f>
        <v>10</v>
      </c>
      <c r="D25" s="723"/>
      <c r="E25" s="41"/>
      <c r="F25" s="41" t="s">
        <v>14</v>
      </c>
      <c r="G25" s="41"/>
      <c r="H25" s="723"/>
      <c r="I25" s="799" t="str">
        <f>C10</f>
        <v>7</v>
      </c>
      <c r="J25" s="580" t="s">
        <v>8</v>
      </c>
      <c r="K25" s="44">
        <v>19</v>
      </c>
      <c r="L25" s="1008">
        <f>L24+ACCUEIL!$B$10</f>
        <v>0.59722222222222099</v>
      </c>
      <c r="M25" s="800" t="s">
        <v>6</v>
      </c>
      <c r="N25" s="801">
        <f>C8</f>
        <v>16</v>
      </c>
      <c r="O25" s="723"/>
      <c r="P25" s="41"/>
      <c r="Q25" s="41" t="s">
        <v>14</v>
      </c>
      <c r="R25" s="41"/>
      <c r="S25" s="723"/>
      <c r="T25" s="799">
        <f>C12</f>
        <v>11</v>
      </c>
      <c r="U25" s="580" t="s">
        <v>10</v>
      </c>
      <c r="V25" s="43">
        <v>20</v>
      </c>
      <c r="W25" s="23"/>
    </row>
    <row r="26" spans="1:23" ht="22.5" customHeight="1">
      <c r="A26" s="45"/>
      <c r="B26" s="800" t="s">
        <v>4</v>
      </c>
      <c r="C26" s="801">
        <f>C6</f>
        <v>10</v>
      </c>
      <c r="D26" s="723"/>
      <c r="E26" s="41"/>
      <c r="F26" s="41" t="s">
        <v>14</v>
      </c>
      <c r="G26" s="41"/>
      <c r="H26" s="723"/>
      <c r="I26" s="799" t="str">
        <f>C13</f>
        <v>5</v>
      </c>
      <c r="J26" s="580" t="s">
        <v>11</v>
      </c>
      <c r="K26" s="44">
        <v>21</v>
      </c>
      <c r="L26" s="1008">
        <f>L25+ACCUEIL!$B$10</f>
        <v>0.60416666666666496</v>
      </c>
      <c r="M26" s="800" t="s">
        <v>5</v>
      </c>
      <c r="N26" s="801">
        <f>C7</f>
        <v>12</v>
      </c>
      <c r="O26" s="723"/>
      <c r="P26" s="41"/>
      <c r="Q26" s="41" t="s">
        <v>14</v>
      </c>
      <c r="R26" s="41"/>
      <c r="S26" s="723"/>
      <c r="T26" s="799">
        <f>C12</f>
        <v>11</v>
      </c>
      <c r="U26" s="580" t="s">
        <v>10</v>
      </c>
      <c r="V26" s="43">
        <v>22</v>
      </c>
      <c r="W26" s="23"/>
    </row>
    <row r="27" spans="1:23" ht="22.5" customHeight="1">
      <c r="A27" s="24"/>
      <c r="B27" s="800" t="s">
        <v>6</v>
      </c>
      <c r="C27" s="801">
        <f>C8</f>
        <v>16</v>
      </c>
      <c r="D27" s="723"/>
      <c r="E27" s="41"/>
      <c r="F27" s="41" t="s">
        <v>14</v>
      </c>
      <c r="G27" s="41"/>
      <c r="H27" s="723"/>
      <c r="I27" s="799" t="str">
        <f>C11</f>
        <v>4</v>
      </c>
      <c r="J27" s="580" t="s">
        <v>9</v>
      </c>
      <c r="K27" s="44">
        <v>23</v>
      </c>
      <c r="L27" s="1008">
        <f>L26+ACCUEIL!$B$10</f>
        <v>0.61111111111110905</v>
      </c>
      <c r="M27" s="800" t="s">
        <v>7</v>
      </c>
      <c r="N27" s="801">
        <f>C9</f>
        <v>20</v>
      </c>
      <c r="O27" s="723"/>
      <c r="P27" s="41"/>
      <c r="Q27" s="41" t="s">
        <v>14</v>
      </c>
      <c r="R27" s="41"/>
      <c r="S27" s="723"/>
      <c r="T27" s="799" t="str">
        <f>C10</f>
        <v>7</v>
      </c>
      <c r="U27" s="580" t="s">
        <v>8</v>
      </c>
      <c r="V27" s="43">
        <v>24</v>
      </c>
      <c r="W27" s="23"/>
    </row>
    <row r="28" spans="1:23" ht="22.5" customHeight="1">
      <c r="A28" s="24"/>
      <c r="B28" s="800" t="s">
        <v>4</v>
      </c>
      <c r="C28" s="801">
        <f>C6</f>
        <v>10</v>
      </c>
      <c r="D28" s="723"/>
      <c r="E28" s="41"/>
      <c r="F28" s="41" t="s">
        <v>14</v>
      </c>
      <c r="G28" s="41"/>
      <c r="H28" s="723"/>
      <c r="I28" s="799">
        <f>C12</f>
        <v>11</v>
      </c>
      <c r="J28" s="580" t="s">
        <v>10</v>
      </c>
      <c r="K28" s="44">
        <v>25</v>
      </c>
      <c r="L28" s="1008">
        <f>L27+ACCUEIL!$B$10</f>
        <v>0.61805555555555303</v>
      </c>
      <c r="M28" s="800" t="s">
        <v>5</v>
      </c>
      <c r="N28" s="801">
        <f>C7</f>
        <v>12</v>
      </c>
      <c r="O28" s="723"/>
      <c r="P28" s="41"/>
      <c r="Q28" s="41" t="s">
        <v>14</v>
      </c>
      <c r="R28" s="41"/>
      <c r="S28" s="723"/>
      <c r="T28" s="799" t="str">
        <f>C13</f>
        <v>5</v>
      </c>
      <c r="U28" s="580" t="s">
        <v>11</v>
      </c>
      <c r="V28" s="43">
        <v>26</v>
      </c>
      <c r="W28" s="23"/>
    </row>
    <row r="29" spans="1:23" ht="22.5" customHeight="1">
      <c r="A29" s="24"/>
      <c r="B29" s="800" t="s">
        <v>6</v>
      </c>
      <c r="C29" s="801">
        <f>C8</f>
        <v>16</v>
      </c>
      <c r="D29" s="723"/>
      <c r="E29" s="41"/>
      <c r="F29" s="41" t="s">
        <v>14</v>
      </c>
      <c r="G29" s="41"/>
      <c r="H29" s="723"/>
      <c r="I29" s="799" t="str">
        <f>C10</f>
        <v>7</v>
      </c>
      <c r="J29" s="580" t="s">
        <v>8</v>
      </c>
      <c r="K29" s="44">
        <v>27</v>
      </c>
      <c r="L29" s="1008">
        <f>L28+ACCUEIL!$B$10</f>
        <v>0.624999999999997</v>
      </c>
      <c r="M29" s="800" t="s">
        <v>7</v>
      </c>
      <c r="N29" s="801">
        <f>C9</f>
        <v>20</v>
      </c>
      <c r="O29" s="723"/>
      <c r="P29" s="41"/>
      <c r="Q29" s="41" t="s">
        <v>14</v>
      </c>
      <c r="R29" s="41"/>
      <c r="S29" s="723"/>
      <c r="T29" s="799" t="str">
        <f>C11</f>
        <v>4</v>
      </c>
      <c r="U29" s="580" t="s">
        <v>9</v>
      </c>
      <c r="V29" s="43">
        <v>28</v>
      </c>
      <c r="W29" s="23"/>
    </row>
    <row r="30" spans="1:23" ht="15">
      <c r="A30" s="46"/>
      <c r="B30" s="47"/>
      <c r="C30" s="48"/>
      <c r="D30" s="49"/>
      <c r="E30" s="50"/>
      <c r="F30" s="50"/>
      <c r="G30" s="51"/>
      <c r="H30" s="52"/>
      <c r="I30" s="48"/>
      <c r="J30" s="50"/>
      <c r="K30" s="53"/>
      <c r="L30" s="54"/>
      <c r="M30" s="55"/>
      <c r="N30" s="55"/>
      <c r="O30" s="55"/>
      <c r="P30" s="56"/>
      <c r="Q30" s="57"/>
      <c r="R30" s="57"/>
      <c r="S30" s="58"/>
      <c r="T30" s="55"/>
      <c r="U30" s="55"/>
      <c r="V30" s="55"/>
      <c r="W30" s="59"/>
    </row>
  </sheetData>
  <sheetProtection password="C2F7" sheet="1" objects="1" scenarios="1" formatCells="0" formatColumns="0" formatRows="0" sort="0" autoFilter="0"/>
  <sortState caseSensitive="1" ref="I6:K13">
    <sortCondition descending="1" ref="J6:J13"/>
    <sortCondition descending="1" ref="K6:K13" customList="Du plus grand au plus petit"/>
  </sortState>
  <customSheetViews>
    <customSheetView guid="{31278E9C-6E4E-4A43-ADE8-A201F36887EE}" showPageBreaks="1" fitToPage="1" printArea="1">
      <selection activeCell="S18" sqref="S18"/>
      <pageMargins left="0.78740157480314965" right="0.78740157480314965" top="1.0236220472440944" bottom="1.0236220472440944" header="0.78740157480314965" footer="0.78740157480314965"/>
      <printOptions horizontalCentered="1" verticalCentered="1"/>
      <pageSetup paperSize="9" scale="98" orientation="landscape" useFirstPageNumber="1" horizontalDpi="300" verticalDpi="300" r:id="rId1"/>
      <headerFooter scaleWithDoc="0" alignWithMargins="0"/>
    </customSheetView>
  </customSheetViews>
  <mergeCells count="6">
    <mergeCell ref="Y14:Z14"/>
    <mergeCell ref="D1:H1"/>
    <mergeCell ref="D2:H2"/>
    <mergeCell ref="D3:H3"/>
    <mergeCell ref="J1:M1"/>
    <mergeCell ref="J2:M2"/>
  </mergeCells>
  <phoneticPr fontId="9" type="noConversion"/>
  <conditionalFormatting sqref="D16:D29">
    <cfRule type="notContainsBlanks" dxfId="1130" priority="4">
      <formula>LEN(TRIM(D16))&gt;0</formula>
    </cfRule>
  </conditionalFormatting>
  <conditionalFormatting sqref="H16:H29">
    <cfRule type="notContainsBlanks" dxfId="1129" priority="3">
      <formula>LEN(TRIM(H16))&gt;0</formula>
    </cfRule>
  </conditionalFormatting>
  <conditionalFormatting sqref="O16:O29">
    <cfRule type="notContainsBlanks" dxfId="1128" priority="2">
      <formula>LEN(TRIM(O16))&gt;0</formula>
    </cfRule>
  </conditionalFormatting>
  <conditionalFormatting sqref="S16:S29">
    <cfRule type="notContainsBlanks" dxfId="1127" priority="1">
      <formula>LEN(TRIM(S16))&gt;0</formula>
    </cfRule>
  </conditionalFormatting>
  <printOptions horizontalCentered="1" verticalCentered="1"/>
  <pageMargins left="0" right="0" top="1.3779527559055118" bottom="0" header="0.39370078740157483" footer="0"/>
  <pageSetup paperSize="9" orientation="landscape" useFirstPageNumber="1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ignoredErrors>
    <ignoredError sqref="I21 C26 L23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5" r:id="rId6" name="Button 1">
              <controlPr defaultSize="0" print="0" autoFill="0" autoPict="0" macro="[0]!Macro8">
                <anchor>
                  <from>
                    <xdr:col>12</xdr:col>
                    <xdr:colOff>19050</xdr:colOff>
                    <xdr:row>8</xdr:row>
                    <xdr:rowOff>180975</xdr:rowOff>
                  </from>
                  <to>
                    <xdr:col>13</xdr:col>
                    <xdr:colOff>1019175</xdr:colOff>
                    <xdr:row>10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6" r:id="rId7" name="Button 2">
              <controlPr defaultSize="0" print="0" autoFill="0" autoPict="0" macro="[0]!Macro82">
                <anchor>
                  <from>
                    <xdr:col>13</xdr:col>
                    <xdr:colOff>19050</xdr:colOff>
                    <xdr:row>11</xdr:row>
                    <xdr:rowOff>28575</xdr:rowOff>
                  </from>
                  <to>
                    <xdr:col>13</xdr:col>
                    <xdr:colOff>819150</xdr:colOff>
                    <xdr:row>12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8" name="Button 3">
              <controlPr defaultSize="0" print="0" autoFill="0" autoPict="0" macro="[0]!IMP8SSS" altText="Aperçu Impression">
                <anchor>
                  <from>
                    <xdr:col>11</xdr:col>
                    <xdr:colOff>504825</xdr:colOff>
                    <xdr:row>6</xdr:row>
                    <xdr:rowOff>19050</xdr:rowOff>
                  </from>
                  <to>
                    <xdr:col>13</xdr:col>
                    <xdr:colOff>990600</xdr:colOff>
                    <xdr:row>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9" name="Drop Down 4">
              <controlPr defaultSize="0" print="0" autoLine="0" autoPict="0">
                <anchor moveWithCells="1">
                  <from>
                    <xdr:col>24</xdr:col>
                    <xdr:colOff>9525</xdr:colOff>
                    <xdr:row>15</xdr:row>
                    <xdr:rowOff>76200</xdr:rowOff>
                  </from>
                  <to>
                    <xdr:col>24</xdr:col>
                    <xdr:colOff>647700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9" r:id="rId10" name="Drop Down 5">
              <controlPr defaultSize="0" print="0" autoLine="0" autoPict="0">
                <anchor moveWithCells="1">
                  <from>
                    <xdr:col>25</xdr:col>
                    <xdr:colOff>9525</xdr:colOff>
                    <xdr:row>15</xdr:row>
                    <xdr:rowOff>76200</xdr:rowOff>
                  </from>
                  <to>
                    <xdr:col>25</xdr:col>
                    <xdr:colOff>647700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0" r:id="rId11" name="Drop Down 6">
              <controlPr defaultSize="0" print="0" autoLine="0" autoPict="0">
                <anchor moveWithCells="1">
                  <from>
                    <xdr:col>24</xdr:col>
                    <xdr:colOff>19050</xdr:colOff>
                    <xdr:row>16</xdr:row>
                    <xdr:rowOff>66675</xdr:rowOff>
                  </from>
                  <to>
                    <xdr:col>24</xdr:col>
                    <xdr:colOff>657225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1" r:id="rId12" name="Drop Down 7">
              <controlPr defaultSize="0" print="0" autoLine="0" autoPict="0">
                <anchor moveWithCells="1">
                  <from>
                    <xdr:col>24</xdr:col>
                    <xdr:colOff>9525</xdr:colOff>
                    <xdr:row>17</xdr:row>
                    <xdr:rowOff>76200</xdr:rowOff>
                  </from>
                  <to>
                    <xdr:col>24</xdr:col>
                    <xdr:colOff>647700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2" r:id="rId13" name="Drop Down 8">
              <controlPr defaultSize="0" print="0" autoLine="0" autoPict="0">
                <anchor moveWithCells="1">
                  <from>
                    <xdr:col>24</xdr:col>
                    <xdr:colOff>9525</xdr:colOff>
                    <xdr:row>18</xdr:row>
                    <xdr:rowOff>76200</xdr:rowOff>
                  </from>
                  <to>
                    <xdr:col>24</xdr:col>
                    <xdr:colOff>647700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3" r:id="rId14" name="Drop Down 9">
              <controlPr defaultSize="0" print="0" autoLine="0" autoPict="0">
                <anchor moveWithCells="1">
                  <from>
                    <xdr:col>24</xdr:col>
                    <xdr:colOff>9525</xdr:colOff>
                    <xdr:row>19</xdr:row>
                    <xdr:rowOff>76200</xdr:rowOff>
                  </from>
                  <to>
                    <xdr:col>24</xdr:col>
                    <xdr:colOff>647700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4" r:id="rId15" name="Drop Down 10">
              <controlPr defaultSize="0" print="0" autoLine="0" autoPict="0">
                <anchor moveWithCells="1">
                  <from>
                    <xdr:col>24</xdr:col>
                    <xdr:colOff>9525</xdr:colOff>
                    <xdr:row>20</xdr:row>
                    <xdr:rowOff>76200</xdr:rowOff>
                  </from>
                  <to>
                    <xdr:col>24</xdr:col>
                    <xdr:colOff>647700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5" r:id="rId16" name="Drop Down 11">
              <controlPr defaultSize="0" print="0" autoLine="0" autoPict="0">
                <anchor moveWithCells="1">
                  <from>
                    <xdr:col>24</xdr:col>
                    <xdr:colOff>9525</xdr:colOff>
                    <xdr:row>21</xdr:row>
                    <xdr:rowOff>76200</xdr:rowOff>
                  </from>
                  <to>
                    <xdr:col>24</xdr:col>
                    <xdr:colOff>647700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6" r:id="rId17" name="Drop Down 12">
              <controlPr defaultSize="0" print="0" autoLine="0" autoPict="0">
                <anchor moveWithCells="1">
                  <from>
                    <xdr:col>24</xdr:col>
                    <xdr:colOff>9525</xdr:colOff>
                    <xdr:row>22</xdr:row>
                    <xdr:rowOff>76200</xdr:rowOff>
                  </from>
                  <to>
                    <xdr:col>24</xdr:col>
                    <xdr:colOff>647700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7" r:id="rId18" name="Drop Down 13">
              <controlPr defaultSize="0" print="0" autoLine="0" autoPict="0">
                <anchor moveWithCells="1">
                  <from>
                    <xdr:col>24</xdr:col>
                    <xdr:colOff>9525</xdr:colOff>
                    <xdr:row>23</xdr:row>
                    <xdr:rowOff>76200</xdr:rowOff>
                  </from>
                  <to>
                    <xdr:col>24</xdr:col>
                    <xdr:colOff>647700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8" r:id="rId19" name="Drop Down 14">
              <controlPr defaultSize="0" print="0" autoLine="0" autoPict="0">
                <anchor moveWithCells="1">
                  <from>
                    <xdr:col>24</xdr:col>
                    <xdr:colOff>9525</xdr:colOff>
                    <xdr:row>24</xdr:row>
                    <xdr:rowOff>57150</xdr:rowOff>
                  </from>
                  <to>
                    <xdr:col>24</xdr:col>
                    <xdr:colOff>647700</xdr:colOff>
                    <xdr:row>24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39" r:id="rId20" name="Drop Down 15">
              <controlPr defaultSize="0" print="0" autoLine="0" autoPict="0">
                <anchor moveWithCells="1">
                  <from>
                    <xdr:col>24</xdr:col>
                    <xdr:colOff>9525</xdr:colOff>
                    <xdr:row>25</xdr:row>
                    <xdr:rowOff>76200</xdr:rowOff>
                  </from>
                  <to>
                    <xdr:col>24</xdr:col>
                    <xdr:colOff>647700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0" r:id="rId21" name="Drop Down 16">
              <controlPr defaultSize="0" print="0" autoLine="0" autoPict="0">
                <anchor moveWithCells="1">
                  <from>
                    <xdr:col>24</xdr:col>
                    <xdr:colOff>9525</xdr:colOff>
                    <xdr:row>26</xdr:row>
                    <xdr:rowOff>76200</xdr:rowOff>
                  </from>
                  <to>
                    <xdr:col>24</xdr:col>
                    <xdr:colOff>647700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1" r:id="rId22" name="Drop Down 17">
              <controlPr defaultSize="0" print="0" autoLine="0" autoPict="0">
                <anchor moveWithCells="1">
                  <from>
                    <xdr:col>24</xdr:col>
                    <xdr:colOff>9525</xdr:colOff>
                    <xdr:row>27</xdr:row>
                    <xdr:rowOff>76200</xdr:rowOff>
                  </from>
                  <to>
                    <xdr:col>24</xdr:col>
                    <xdr:colOff>647700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2" r:id="rId23" name="Drop Down 18">
              <controlPr defaultSize="0" print="0" autoLine="0" autoPict="0">
                <anchor moveWithCells="1">
                  <from>
                    <xdr:col>24</xdr:col>
                    <xdr:colOff>9525</xdr:colOff>
                    <xdr:row>28</xdr:row>
                    <xdr:rowOff>76200</xdr:rowOff>
                  </from>
                  <to>
                    <xdr:col>24</xdr:col>
                    <xdr:colOff>647700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3" r:id="rId24" name="Drop Down 19">
              <controlPr defaultSize="0" print="0" autoLine="0" autoPict="0">
                <anchor moveWithCells="1">
                  <from>
                    <xdr:col>25</xdr:col>
                    <xdr:colOff>9525</xdr:colOff>
                    <xdr:row>16</xdr:row>
                    <xdr:rowOff>76200</xdr:rowOff>
                  </from>
                  <to>
                    <xdr:col>25</xdr:col>
                    <xdr:colOff>647700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4" r:id="rId25" name="Drop Down 20">
              <controlPr defaultSize="0" print="0" autoLine="0" autoPict="0">
                <anchor moveWithCells="1">
                  <from>
                    <xdr:col>25</xdr:col>
                    <xdr:colOff>9525</xdr:colOff>
                    <xdr:row>17</xdr:row>
                    <xdr:rowOff>76200</xdr:rowOff>
                  </from>
                  <to>
                    <xdr:col>25</xdr:col>
                    <xdr:colOff>647700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5" r:id="rId26" name="Drop Down 21">
              <controlPr defaultSize="0" print="0" autoLine="0" autoPict="0">
                <anchor moveWithCells="1">
                  <from>
                    <xdr:col>25</xdr:col>
                    <xdr:colOff>9525</xdr:colOff>
                    <xdr:row>18</xdr:row>
                    <xdr:rowOff>76200</xdr:rowOff>
                  </from>
                  <to>
                    <xdr:col>25</xdr:col>
                    <xdr:colOff>647700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6" r:id="rId27" name="Drop Down 22">
              <controlPr defaultSize="0" print="0" autoLine="0" autoPict="0">
                <anchor moveWithCells="1">
                  <from>
                    <xdr:col>25</xdr:col>
                    <xdr:colOff>9525</xdr:colOff>
                    <xdr:row>19</xdr:row>
                    <xdr:rowOff>76200</xdr:rowOff>
                  </from>
                  <to>
                    <xdr:col>25</xdr:col>
                    <xdr:colOff>647700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7" r:id="rId28" name="Drop Down 23">
              <controlPr defaultSize="0" print="0" autoLine="0" autoPict="0">
                <anchor moveWithCells="1">
                  <from>
                    <xdr:col>25</xdr:col>
                    <xdr:colOff>9525</xdr:colOff>
                    <xdr:row>20</xdr:row>
                    <xdr:rowOff>76200</xdr:rowOff>
                  </from>
                  <to>
                    <xdr:col>25</xdr:col>
                    <xdr:colOff>647700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8" r:id="rId29" name="Drop Down 24">
              <controlPr defaultSize="0" print="0" autoLine="0" autoPict="0">
                <anchor moveWithCells="1">
                  <from>
                    <xdr:col>25</xdr:col>
                    <xdr:colOff>9525</xdr:colOff>
                    <xdr:row>21</xdr:row>
                    <xdr:rowOff>76200</xdr:rowOff>
                  </from>
                  <to>
                    <xdr:col>25</xdr:col>
                    <xdr:colOff>647700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49" r:id="rId30" name="Drop Down 25">
              <controlPr defaultSize="0" print="0" autoLine="0" autoPict="0">
                <anchor moveWithCells="1">
                  <from>
                    <xdr:col>25</xdr:col>
                    <xdr:colOff>9525</xdr:colOff>
                    <xdr:row>22</xdr:row>
                    <xdr:rowOff>76200</xdr:rowOff>
                  </from>
                  <to>
                    <xdr:col>25</xdr:col>
                    <xdr:colOff>647700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0" r:id="rId31" name="Drop Down 26">
              <controlPr defaultSize="0" print="0" autoLine="0" autoPict="0">
                <anchor moveWithCells="1">
                  <from>
                    <xdr:col>25</xdr:col>
                    <xdr:colOff>9525</xdr:colOff>
                    <xdr:row>23</xdr:row>
                    <xdr:rowOff>76200</xdr:rowOff>
                  </from>
                  <to>
                    <xdr:col>25</xdr:col>
                    <xdr:colOff>647700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1" r:id="rId32" name="Drop Down 27">
              <controlPr defaultSize="0" print="0" autoLine="0" autoPict="0">
                <anchor moveWithCells="1">
                  <from>
                    <xdr:col>25</xdr:col>
                    <xdr:colOff>9525</xdr:colOff>
                    <xdr:row>24</xdr:row>
                    <xdr:rowOff>76200</xdr:rowOff>
                  </from>
                  <to>
                    <xdr:col>25</xdr:col>
                    <xdr:colOff>647700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2" r:id="rId33" name="Drop Down 28">
              <controlPr defaultSize="0" print="0" autoLine="0" autoPict="0">
                <anchor moveWithCells="1">
                  <from>
                    <xdr:col>25</xdr:col>
                    <xdr:colOff>9525</xdr:colOff>
                    <xdr:row>25</xdr:row>
                    <xdr:rowOff>76200</xdr:rowOff>
                  </from>
                  <to>
                    <xdr:col>25</xdr:col>
                    <xdr:colOff>647700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3" r:id="rId34" name="Drop Down 29">
              <controlPr defaultSize="0" print="0" autoLine="0" autoPict="0">
                <anchor moveWithCells="1">
                  <from>
                    <xdr:col>25</xdr:col>
                    <xdr:colOff>9525</xdr:colOff>
                    <xdr:row>26</xdr:row>
                    <xdr:rowOff>76200</xdr:rowOff>
                  </from>
                  <to>
                    <xdr:col>25</xdr:col>
                    <xdr:colOff>647700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4" r:id="rId35" name="Drop Down 30">
              <controlPr defaultSize="0" print="0" autoLine="0" autoPict="0">
                <anchor moveWithCells="1">
                  <from>
                    <xdr:col>25</xdr:col>
                    <xdr:colOff>9525</xdr:colOff>
                    <xdr:row>27</xdr:row>
                    <xdr:rowOff>76200</xdr:rowOff>
                  </from>
                  <to>
                    <xdr:col>25</xdr:col>
                    <xdr:colOff>647700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55" r:id="rId36" name="Drop Down 31">
              <controlPr defaultSize="0" print="0" autoLine="0" autoPict="0">
                <anchor moveWithCells="1">
                  <from>
                    <xdr:col>25</xdr:col>
                    <xdr:colOff>9525</xdr:colOff>
                    <xdr:row>28</xdr:row>
                    <xdr:rowOff>76200</xdr:rowOff>
                  </from>
                  <to>
                    <xdr:col>25</xdr:col>
                    <xdr:colOff>647700</xdr:colOff>
                    <xdr:row>29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>
    <tabColor theme="4" tint="-0.249977111117893"/>
    <pageSetUpPr fitToPage="1"/>
  </sheetPr>
  <dimension ref="A1:AS75"/>
  <sheetViews>
    <sheetView showGridLines="0" showRowColHeaders="0" showRuler="0" view="pageBreakPreview" topLeftCell="A36" zoomScale="130" zoomScaleNormal="130" zoomScaleSheetLayoutView="130" workbookViewId="0">
      <selection activeCell="Q35" sqref="Q35:Q39"/>
    </sheetView>
  </sheetViews>
  <sheetFormatPr baseColWidth="10" defaultColWidth="11.5703125" defaultRowHeight="15.6" customHeight="1"/>
  <cols>
    <col min="1" max="1" width="1.85546875" customWidth="1"/>
    <col min="2" max="2" width="7.140625" customWidth="1"/>
    <col min="3" max="3" width="1.85546875" style="60" customWidth="1"/>
    <col min="4" max="4" width="1.85546875" customWidth="1"/>
    <col min="5" max="5" width="24" customWidth="1"/>
    <col min="6" max="6" width="2.7109375" bestFit="1" customWidth="1"/>
    <col min="7" max="10" width="1.85546875" customWidth="1"/>
    <col min="11" max="11" width="24" customWidth="1"/>
    <col min="12" max="13" width="1.85546875" customWidth="1"/>
    <col min="14" max="15" width="1.85546875" style="61" customWidth="1"/>
    <col min="16" max="16" width="24" style="61" customWidth="1"/>
    <col min="17" max="17" width="1.85546875" style="61" customWidth="1"/>
    <col min="18" max="21" width="1.85546875" customWidth="1"/>
    <col min="22" max="22" width="24" customWidth="1"/>
    <col min="23" max="23" width="2.7109375" bestFit="1" customWidth="1"/>
    <col min="24" max="27" width="1.85546875" customWidth="1"/>
    <col min="28" max="28" width="12.85546875" bestFit="1" customWidth="1"/>
    <col min="29" max="29" width="16.28515625" bestFit="1" customWidth="1"/>
    <col min="30" max="34" width="1.85546875" customWidth="1"/>
    <col min="35" max="35" width="1.5703125" customWidth="1"/>
  </cols>
  <sheetData>
    <row r="1" spans="2:31" ht="4.5" customHeight="1">
      <c r="B1" s="62"/>
      <c r="E1" s="62"/>
      <c r="K1" s="79"/>
      <c r="V1" s="67"/>
    </row>
    <row r="2" spans="2:31" ht="4.5" customHeight="1">
      <c r="B2" s="72"/>
      <c r="E2" s="72"/>
      <c r="K2" s="72"/>
      <c r="V2" s="78"/>
    </row>
    <row r="3" spans="2:31" ht="4.5" customHeight="1">
      <c r="V3" s="78"/>
    </row>
    <row r="4" spans="2:31" ht="4.5" customHeight="1"/>
    <row r="5" spans="2:31" s="635" customFormat="1" ht="15.6" customHeight="1">
      <c r="C5" s="63"/>
      <c r="D5" s="64"/>
      <c r="E5" s="687" t="s">
        <v>16</v>
      </c>
      <c r="F5" s="688" t="s">
        <v>1</v>
      </c>
      <c r="G5" s="787" t="s">
        <v>2</v>
      </c>
      <c r="H5" s="67"/>
      <c r="I5" s="68"/>
      <c r="J5" s="695"/>
      <c r="K5" s="696"/>
      <c r="L5" s="66"/>
      <c r="M5" s="66"/>
      <c r="N5" s="70"/>
      <c r="O5" s="70"/>
      <c r="P5" s="70"/>
      <c r="Q5" s="70"/>
      <c r="R5" s="68"/>
      <c r="S5" s="71"/>
      <c r="T5" s="67"/>
      <c r="U5" s="649" t="s">
        <v>17</v>
      </c>
      <c r="V5" s="273" t="s">
        <v>18</v>
      </c>
      <c r="W5" s="688" t="s">
        <v>1</v>
      </c>
      <c r="X5" s="787" t="s">
        <v>2</v>
      </c>
      <c r="Y5" s="71"/>
      <c r="Z5" s="67"/>
      <c r="AA5" s="67"/>
      <c r="AB5" s="68"/>
      <c r="AC5" s="472"/>
      <c r="AD5" s="66"/>
      <c r="AE5" s="66"/>
    </row>
    <row r="6" spans="2:31" s="635" customFormat="1" ht="18.399999999999999" customHeight="1">
      <c r="C6" s="63"/>
      <c r="D6" s="73" t="s">
        <v>4</v>
      </c>
      <c r="E6" s="1136">
        <f>ACCUEIL!$H$6</f>
        <v>10</v>
      </c>
      <c r="F6" s="1520">
        <f>CL($F$13,$J$13)+CL($J$15,$F$15)+CL($F$18,$J$18)+CL($F$21,$J$21)</f>
        <v>0</v>
      </c>
      <c r="G6" s="689">
        <f>$F$13-$J$13+$J$15-$F$15+$F$18-$J$18+$F$21-$J$21</f>
        <v>0</v>
      </c>
      <c r="H6" s="76"/>
      <c r="I6" s="637"/>
      <c r="J6" s="695"/>
      <c r="K6" s="28"/>
      <c r="L6" s="66"/>
      <c r="M6" s="75"/>
      <c r="N6" s="77"/>
      <c r="O6" s="77"/>
      <c r="P6" s="77"/>
      <c r="Q6" s="77"/>
      <c r="R6" s="637"/>
      <c r="S6" s="28"/>
      <c r="T6" s="66"/>
      <c r="U6" s="650" t="s">
        <v>9</v>
      </c>
      <c r="V6" s="1137" t="str">
        <f>ACCUEIL!$H$11</f>
        <v>4</v>
      </c>
      <c r="W6" s="1520">
        <f>CL($Q$13,$U$13)+CL($Q$18,$U$18)+CL($Q$21,$U$21)</f>
        <v>0</v>
      </c>
      <c r="X6" s="689">
        <f>$Q$13-$U$13+$Q$18-$U$18+$Q$21-$U$21</f>
        <v>0</v>
      </c>
      <c r="Y6" s="28"/>
      <c r="Z6" s="66"/>
      <c r="AA6" s="75"/>
      <c r="AB6" s="683"/>
      <c r="AC6" s="28"/>
      <c r="AD6" s="66"/>
      <c r="AE6" s="75"/>
    </row>
    <row r="7" spans="2:31" s="635" customFormat="1" ht="18.399999999999999" customHeight="1">
      <c r="C7" s="63"/>
      <c r="D7" s="73" t="s">
        <v>5</v>
      </c>
      <c r="E7" s="1136">
        <f>ACCUEIL!$H$7</f>
        <v>12</v>
      </c>
      <c r="F7" s="1520">
        <f>CL($J$13,$F$13)+CL($F$16,$J$16)+CL($F$19,$J$19)+CL($J$22,$F$22)</f>
        <v>0</v>
      </c>
      <c r="G7" s="689">
        <f>$J$13-$F$13+$F$16-$J$16+$F$19-$J$19+$J$22-$F$22</f>
        <v>0</v>
      </c>
      <c r="H7" s="76"/>
      <c r="I7" s="637"/>
      <c r="J7" s="695"/>
      <c r="K7" s="28"/>
      <c r="L7" s="66"/>
      <c r="M7" s="75"/>
      <c r="N7" s="77"/>
      <c r="O7" s="77"/>
      <c r="P7" s="77"/>
      <c r="Q7" s="77"/>
      <c r="R7" s="637"/>
      <c r="S7" s="28"/>
      <c r="T7" s="66"/>
      <c r="U7" s="650" t="s">
        <v>10</v>
      </c>
      <c r="V7" s="1137">
        <f>ACCUEIL!$H$12</f>
        <v>11</v>
      </c>
      <c r="W7" s="1520">
        <f>CL($U$13,$Q$13)+CL($Q$16,$U$16)+CL($Q$19,$U$19)</f>
        <v>0</v>
      </c>
      <c r="X7" s="689">
        <f>$U$13-$Q$13+$Q$16-$U$16+$Q$19-$U$19</f>
        <v>0</v>
      </c>
      <c r="Y7" s="28"/>
      <c r="Z7" s="66"/>
      <c r="AA7" s="75"/>
      <c r="AB7" s="683"/>
      <c r="AC7" s="28"/>
      <c r="AD7" s="66"/>
      <c r="AE7" s="75"/>
    </row>
    <row r="8" spans="2:31" s="635" customFormat="1" ht="18.399999999999999" customHeight="1">
      <c r="C8" s="63"/>
      <c r="D8" s="73" t="s">
        <v>6</v>
      </c>
      <c r="E8" s="1136">
        <f>ACCUEIL!$H$8</f>
        <v>16</v>
      </c>
      <c r="F8" s="1520">
        <f>CL($J$14,$F$14)+CL($J$17,$F$17)+CL($J$19,$F$19)+CL($J$21,$F$21)</f>
        <v>0</v>
      </c>
      <c r="G8" s="689">
        <f>$J$14-$F$14+$J$17-$F$17+$J$19-$F$19+$J$21-$F$21</f>
        <v>0</v>
      </c>
      <c r="H8" s="76"/>
      <c r="I8" s="637"/>
      <c r="J8" s="695"/>
      <c r="K8" s="28"/>
      <c r="L8" s="66"/>
      <c r="M8" s="75"/>
      <c r="N8" s="77"/>
      <c r="O8" s="77"/>
      <c r="P8" s="77"/>
      <c r="Q8" s="77"/>
      <c r="R8" s="637"/>
      <c r="S8" s="28"/>
      <c r="T8" s="66"/>
      <c r="U8" s="650" t="s">
        <v>11</v>
      </c>
      <c r="V8" s="1137" t="str">
        <f>ACCUEIL!$H$13</f>
        <v>5</v>
      </c>
      <c r="W8" s="1520">
        <f>CL($Q$14,$U$14)+CL($U$19,$Q$19)+CL($U$21,$Q$21)</f>
        <v>0</v>
      </c>
      <c r="X8" s="689">
        <f>$Q$14-$U$14+$U$19-$Q$19+$U$21-$Q$21</f>
        <v>0</v>
      </c>
      <c r="Y8" s="28"/>
      <c r="Z8" s="66"/>
      <c r="AA8" s="75"/>
      <c r="AB8" s="683"/>
      <c r="AC8" s="28"/>
      <c r="AD8" s="66"/>
      <c r="AE8" s="75"/>
    </row>
    <row r="9" spans="2:31" s="635" customFormat="1" ht="18.399999999999999" customHeight="1">
      <c r="C9" s="63"/>
      <c r="D9" s="73" t="s">
        <v>7</v>
      </c>
      <c r="E9" s="1136">
        <f>ACCUEIL!$H$9</f>
        <v>20</v>
      </c>
      <c r="F9" s="1520">
        <f>CL($F$14,$J$14)+CL($J$16,$F$16)+CL($J$18,$F$18)+CL($J$20,$F$20)</f>
        <v>0</v>
      </c>
      <c r="G9" s="689">
        <f>$F$14-$J$14+$J$16-$F$16+$J$18-$F$18+$J$20-$F$20</f>
        <v>0</v>
      </c>
      <c r="H9" s="76"/>
      <c r="I9" s="637"/>
      <c r="J9" s="695"/>
      <c r="K9" s="28"/>
      <c r="L9" s="66"/>
      <c r="M9" s="75"/>
      <c r="N9" s="77"/>
      <c r="O9" s="77"/>
      <c r="P9" s="77"/>
      <c r="Q9" s="77"/>
      <c r="R9" s="637"/>
      <c r="S9" s="28"/>
      <c r="T9" s="66"/>
      <c r="U9" s="650" t="s">
        <v>19</v>
      </c>
      <c r="V9" s="1137">
        <f>ACCUEIL!$H$14</f>
        <v>19</v>
      </c>
      <c r="W9" s="1520">
        <f>CL($U$14,$Q$14)+CL($U$16,$Q$16)+CL($U$18,$Q$18)</f>
        <v>0</v>
      </c>
      <c r="X9" s="689">
        <f>$U$14-$Q$14+$U$16-$Q$16+$U$18-$Q$18</f>
        <v>0</v>
      </c>
      <c r="Y9" s="28"/>
      <c r="Z9" s="66"/>
      <c r="AA9" s="75"/>
      <c r="AB9" s="683"/>
      <c r="AC9" s="28"/>
      <c r="AD9" s="66"/>
      <c r="AE9" s="75"/>
    </row>
    <row r="10" spans="2:31" s="635" customFormat="1" ht="18.399999999999999" customHeight="1">
      <c r="C10" s="63"/>
      <c r="D10" s="73" t="s">
        <v>8</v>
      </c>
      <c r="E10" s="1136" t="str">
        <f>ACCUEIL!$H$10</f>
        <v>7</v>
      </c>
      <c r="F10" s="1520">
        <f>CL($F$15,$J$15)+CL($F$17,$J$17)+CL($F$20,$J$20)+CL($F$22,$J$22)</f>
        <v>0</v>
      </c>
      <c r="G10" s="689">
        <f>$F$15-$J$15+$F$17-$J$17+$F$20-$J$20+$F$22-$J$22</f>
        <v>0</v>
      </c>
      <c r="H10" s="76"/>
      <c r="I10" s="637"/>
      <c r="J10" s="695"/>
      <c r="K10" s="28"/>
      <c r="L10" s="66"/>
      <c r="M10" s="75"/>
      <c r="N10" s="77"/>
      <c r="O10" s="77"/>
      <c r="P10" s="77"/>
      <c r="Q10" s="77"/>
      <c r="R10" s="637"/>
      <c r="S10" s="28"/>
      <c r="T10" s="66"/>
      <c r="U10" s="75"/>
      <c r="V10" s="76"/>
      <c r="W10" s="637"/>
      <c r="X10" s="637"/>
      <c r="Y10" s="28"/>
      <c r="Z10" s="66"/>
      <c r="AA10" s="75"/>
    </row>
    <row r="11" spans="2:31" s="635" customFormat="1" ht="11.65" customHeight="1">
      <c r="B11"/>
      <c r="C11" s="63"/>
      <c r="D11" s="637"/>
      <c r="E11" s="28"/>
      <c r="F11" s="66"/>
      <c r="G11" s="75"/>
      <c r="H11" s="76"/>
      <c r="I11" s="637"/>
      <c r="J11" s="637"/>
      <c r="K11" s="28"/>
      <c r="L11" s="66"/>
      <c r="M11" s="75"/>
      <c r="N11" s="77"/>
      <c r="O11" s="77"/>
      <c r="P11" s="77"/>
      <c r="Q11" s="77"/>
      <c r="R11" s="637"/>
      <c r="S11" s="80"/>
      <c r="T11" s="81"/>
      <c r="U11" s="82"/>
      <c r="V11" s="27"/>
      <c r="W11" s="20"/>
      <c r="X11" s="20"/>
      <c r="Y11" s="80"/>
      <c r="Z11" s="81"/>
      <c r="AA11" s="82"/>
      <c r="AB11" s="1484" t="s">
        <v>205</v>
      </c>
      <c r="AC11" s="1484"/>
    </row>
    <row r="12" spans="2:31" ht="14.85" customHeight="1">
      <c r="B12" s="83" t="s">
        <v>13</v>
      </c>
      <c r="C12" s="84"/>
      <c r="D12" s="85"/>
      <c r="E12" s="85"/>
      <c r="F12" s="15"/>
      <c r="G12" s="636"/>
      <c r="H12" s="949" t="str">
        <f>ACCUEIL!$D$6</f>
        <v>VELODROME</v>
      </c>
      <c r="I12" s="636"/>
      <c r="J12" s="636"/>
      <c r="K12" s="636"/>
      <c r="L12" s="85"/>
      <c r="M12" s="86"/>
      <c r="N12" s="87"/>
      <c r="O12" s="88"/>
      <c r="P12" s="88"/>
      <c r="Q12" s="88"/>
      <c r="R12" s="85"/>
      <c r="S12" s="949" t="str">
        <f>ACCUEIL!$D$7</f>
        <v>PARC DE SPORT</v>
      </c>
      <c r="T12" s="89"/>
      <c r="U12" s="12"/>
      <c r="V12" s="90"/>
      <c r="W12" s="12"/>
      <c r="X12" s="91"/>
      <c r="Y12" s="20"/>
      <c r="Z12" s="20"/>
      <c r="AA12" s="92"/>
      <c r="AB12" s="1040" t="str">
        <f>$H$12</f>
        <v>VELODROME</v>
      </c>
      <c r="AC12" s="438" t="str">
        <f>$S$12</f>
        <v>PARC DE SPORT</v>
      </c>
    </row>
    <row r="13" spans="2:31" ht="24.95" customHeight="1">
      <c r="B13" s="589">
        <f>ACCUEIL!$B$6</f>
        <v>0.40277777777777801</v>
      </c>
      <c r="C13" s="24"/>
      <c r="D13" s="43" t="s">
        <v>4</v>
      </c>
      <c r="E13" s="94">
        <f>E6</f>
        <v>10</v>
      </c>
      <c r="F13" s="723"/>
      <c r="G13" s="1488" t="s">
        <v>14</v>
      </c>
      <c r="H13" s="1488"/>
      <c r="I13" s="1488"/>
      <c r="J13" s="723"/>
      <c r="K13" s="94">
        <f>E7</f>
        <v>12</v>
      </c>
      <c r="L13" s="43" t="s">
        <v>5</v>
      </c>
      <c r="M13" s="98"/>
      <c r="N13" s="24"/>
      <c r="O13" s="43" t="s">
        <v>9</v>
      </c>
      <c r="P13" s="94" t="str">
        <f>V6</f>
        <v>4</v>
      </c>
      <c r="Q13" s="723"/>
      <c r="R13" s="96"/>
      <c r="S13" s="97" t="s">
        <v>14</v>
      </c>
      <c r="T13" s="96"/>
      <c r="U13" s="723"/>
      <c r="V13" s="94">
        <f>V7</f>
        <v>11</v>
      </c>
      <c r="W13" s="43" t="s">
        <v>10</v>
      </c>
      <c r="X13" s="99"/>
      <c r="Y13" s="100"/>
      <c r="Z13" s="101"/>
      <c r="AA13" s="100"/>
      <c r="AB13" s="33"/>
    </row>
    <row r="14" spans="2:31" ht="24.95" customHeight="1">
      <c r="B14" s="959">
        <f>B13+ACCUEIL!$B$7</f>
        <v>0.40972222222222199</v>
      </c>
      <c r="C14" s="24"/>
      <c r="D14" s="43" t="s">
        <v>7</v>
      </c>
      <c r="E14" s="94">
        <f>E9</f>
        <v>20</v>
      </c>
      <c r="F14" s="723"/>
      <c r="G14" s="96"/>
      <c r="H14" s="97" t="s">
        <v>14</v>
      </c>
      <c r="I14" s="96"/>
      <c r="J14" s="723"/>
      <c r="K14" s="94">
        <f>E8</f>
        <v>16</v>
      </c>
      <c r="L14" s="43" t="s">
        <v>6</v>
      </c>
      <c r="M14" s="98"/>
      <c r="N14" s="24"/>
      <c r="O14" s="668" t="s">
        <v>11</v>
      </c>
      <c r="P14" s="669" t="str">
        <f>V8</f>
        <v>5</v>
      </c>
      <c r="Q14" s="723"/>
      <c r="R14" s="670"/>
      <c r="S14" s="671" t="s">
        <v>14</v>
      </c>
      <c r="T14" s="670"/>
      <c r="U14" s="723"/>
      <c r="V14" s="669">
        <f>V9</f>
        <v>19</v>
      </c>
      <c r="W14" s="668" t="s">
        <v>19</v>
      </c>
      <c r="X14" s="99"/>
      <c r="Y14" s="100"/>
      <c r="Z14" s="101"/>
      <c r="AA14" s="100"/>
    </row>
    <row r="15" spans="2:31" ht="24.95" customHeight="1">
      <c r="B15" s="959">
        <f>B14+ACCUEIL!$B$7</f>
        <v>0.41666666666666602</v>
      </c>
      <c r="C15" s="24"/>
      <c r="D15" s="43" t="s">
        <v>8</v>
      </c>
      <c r="E15" s="94" t="str">
        <f>E10</f>
        <v>7</v>
      </c>
      <c r="F15" s="723"/>
      <c r="G15" s="96"/>
      <c r="H15" s="97" t="s">
        <v>14</v>
      </c>
      <c r="I15" s="96"/>
      <c r="J15" s="723"/>
      <c r="K15" s="94">
        <f>E6</f>
        <v>10</v>
      </c>
      <c r="L15" s="43" t="s">
        <v>4</v>
      </c>
      <c r="M15" s="98"/>
      <c r="N15" s="24"/>
      <c r="O15" s="676"/>
      <c r="P15" s="677"/>
      <c r="Q15" s="678"/>
      <c r="R15" s="679"/>
      <c r="S15" s="680"/>
      <c r="T15" s="679"/>
      <c r="U15" s="678"/>
      <c r="V15" s="677"/>
      <c r="W15" s="681"/>
      <c r="X15" s="102"/>
      <c r="Y15" s="100"/>
      <c r="Z15" s="101"/>
      <c r="AA15" s="103"/>
    </row>
    <row r="16" spans="2:31" ht="24.95" customHeight="1">
      <c r="B16" s="959">
        <f>B15+ACCUEIL!$B$7</f>
        <v>0.42361111111110999</v>
      </c>
      <c r="C16" s="24"/>
      <c r="D16" s="43" t="s">
        <v>5</v>
      </c>
      <c r="E16" s="94">
        <f>E7</f>
        <v>12</v>
      </c>
      <c r="F16" s="723"/>
      <c r="G16" s="96"/>
      <c r="H16" s="97" t="s">
        <v>14</v>
      </c>
      <c r="I16" s="96"/>
      <c r="J16" s="723"/>
      <c r="K16" s="94">
        <f>E9</f>
        <v>20</v>
      </c>
      <c r="L16" s="43" t="s">
        <v>7</v>
      </c>
      <c r="M16" s="98"/>
      <c r="N16" s="24"/>
      <c r="O16" s="682" t="s">
        <v>10</v>
      </c>
      <c r="P16" s="212">
        <f>V7</f>
        <v>11</v>
      </c>
      <c r="Q16" s="723"/>
      <c r="R16" s="655"/>
      <c r="S16" s="656" t="s">
        <v>14</v>
      </c>
      <c r="T16" s="655"/>
      <c r="U16" s="723"/>
      <c r="V16" s="212">
        <f>V9</f>
        <v>19</v>
      </c>
      <c r="W16" s="682" t="s">
        <v>19</v>
      </c>
      <c r="X16" s="102"/>
      <c r="Y16" s="100"/>
      <c r="Z16" s="101"/>
      <c r="AA16" s="103"/>
    </row>
    <row r="17" spans="2:28" ht="24.95" customHeight="1">
      <c r="B17" s="959">
        <f>B16+ACCUEIL!$B$7</f>
        <v>0.43055555555555403</v>
      </c>
      <c r="C17" s="24"/>
      <c r="D17" s="43" t="s">
        <v>8</v>
      </c>
      <c r="E17" s="94" t="str">
        <f>E10</f>
        <v>7</v>
      </c>
      <c r="F17" s="723"/>
      <c r="G17" s="96"/>
      <c r="H17" s="97" t="s">
        <v>14</v>
      </c>
      <c r="I17" s="96"/>
      <c r="J17" s="723"/>
      <c r="K17" s="94">
        <f>E8</f>
        <v>16</v>
      </c>
      <c r="L17" s="43" t="s">
        <v>6</v>
      </c>
      <c r="M17" s="98"/>
      <c r="N17" s="24"/>
      <c r="O17" s="676"/>
      <c r="P17" s="677"/>
      <c r="Q17" s="678"/>
      <c r="R17" s="679"/>
      <c r="S17" s="680"/>
      <c r="T17" s="679"/>
      <c r="U17" s="678"/>
      <c r="V17" s="677"/>
      <c r="W17" s="681"/>
      <c r="X17" s="102"/>
      <c r="Y17" s="100"/>
      <c r="Z17" s="101"/>
      <c r="AA17" s="103"/>
    </row>
    <row r="18" spans="2:28" ht="24.95" customHeight="1">
      <c r="B18" s="959">
        <f>B17+ACCUEIL!$B$7</f>
        <v>0.437499999999998</v>
      </c>
      <c r="C18" s="24"/>
      <c r="D18" s="43" t="s">
        <v>4</v>
      </c>
      <c r="E18" s="94">
        <f>E6</f>
        <v>10</v>
      </c>
      <c r="F18" s="723"/>
      <c r="G18" s="96"/>
      <c r="H18" s="97" t="s">
        <v>14</v>
      </c>
      <c r="I18" s="96"/>
      <c r="J18" s="723"/>
      <c r="K18" s="94">
        <f>E9</f>
        <v>20</v>
      </c>
      <c r="L18" s="43" t="s">
        <v>7</v>
      </c>
      <c r="M18" s="98"/>
      <c r="N18" s="24"/>
      <c r="O18" s="672" t="s">
        <v>9</v>
      </c>
      <c r="P18" s="673" t="str">
        <f>V6</f>
        <v>4</v>
      </c>
      <c r="Q18" s="723"/>
      <c r="R18" s="674"/>
      <c r="S18" s="675" t="s">
        <v>14</v>
      </c>
      <c r="T18" s="674"/>
      <c r="U18" s="723"/>
      <c r="V18" s="673">
        <f>V9</f>
        <v>19</v>
      </c>
      <c r="W18" s="672" t="s">
        <v>19</v>
      </c>
      <c r="X18" s="102"/>
      <c r="Y18" s="100"/>
      <c r="Z18" s="101"/>
      <c r="AA18" s="103"/>
    </row>
    <row r="19" spans="2:28" ht="24.95" customHeight="1">
      <c r="B19" s="959">
        <f>B18+ACCUEIL!$B$7</f>
        <v>0.44444444444444198</v>
      </c>
      <c r="C19" s="24"/>
      <c r="D19" s="43" t="s">
        <v>5</v>
      </c>
      <c r="E19" s="94">
        <f>E7</f>
        <v>12</v>
      </c>
      <c r="F19" s="723"/>
      <c r="G19" s="96"/>
      <c r="H19" s="97" t="s">
        <v>14</v>
      </c>
      <c r="I19" s="96"/>
      <c r="J19" s="723"/>
      <c r="K19" s="94">
        <f>E8</f>
        <v>16</v>
      </c>
      <c r="L19" s="43" t="s">
        <v>6</v>
      </c>
      <c r="M19" s="98"/>
      <c r="N19" s="24"/>
      <c r="O19" s="668" t="s">
        <v>10</v>
      </c>
      <c r="P19" s="669">
        <f>V7</f>
        <v>11</v>
      </c>
      <c r="Q19" s="723"/>
      <c r="R19" s="670"/>
      <c r="S19" s="671" t="s">
        <v>14</v>
      </c>
      <c r="T19" s="670"/>
      <c r="U19" s="723"/>
      <c r="V19" s="669" t="str">
        <f>V8</f>
        <v>5</v>
      </c>
      <c r="W19" s="668" t="s">
        <v>11</v>
      </c>
      <c r="X19" s="102"/>
      <c r="Y19" s="100"/>
      <c r="Z19" s="101"/>
      <c r="AA19" s="103"/>
    </row>
    <row r="20" spans="2:28" ht="24.95" customHeight="1">
      <c r="B20" s="959">
        <f>B19+ACCUEIL!$B$7</f>
        <v>0.45138888888888601</v>
      </c>
      <c r="C20" s="24"/>
      <c r="D20" s="43" t="s">
        <v>8</v>
      </c>
      <c r="E20" s="94" t="str">
        <f>E10</f>
        <v>7</v>
      </c>
      <c r="F20" s="723"/>
      <c r="G20" s="96"/>
      <c r="H20" s="97" t="s">
        <v>14</v>
      </c>
      <c r="I20" s="96"/>
      <c r="J20" s="723"/>
      <c r="K20" s="94">
        <f>E9</f>
        <v>20</v>
      </c>
      <c r="L20" s="43" t="s">
        <v>7</v>
      </c>
      <c r="M20" s="98"/>
      <c r="N20" s="24"/>
      <c r="O20" s="676"/>
      <c r="P20" s="677"/>
      <c r="Q20" s="678"/>
      <c r="R20" s="679"/>
      <c r="S20" s="680"/>
      <c r="T20" s="679"/>
      <c r="U20" s="678"/>
      <c r="V20" s="677"/>
      <c r="W20" s="681"/>
      <c r="X20" s="102"/>
      <c r="Y20" s="100"/>
      <c r="Z20" s="101"/>
      <c r="AA20" s="103"/>
    </row>
    <row r="21" spans="2:28" ht="24.95" customHeight="1">
      <c r="B21" s="959">
        <f>B20+ACCUEIL!$B$7</f>
        <v>0.45833333333332998</v>
      </c>
      <c r="C21" s="24"/>
      <c r="D21" s="43" t="s">
        <v>4</v>
      </c>
      <c r="E21" s="94">
        <f>E6</f>
        <v>10</v>
      </c>
      <c r="F21" s="723"/>
      <c r="G21" s="96"/>
      <c r="H21" s="97" t="s">
        <v>14</v>
      </c>
      <c r="I21" s="96"/>
      <c r="J21" s="723"/>
      <c r="K21" s="94">
        <f>E8</f>
        <v>16</v>
      </c>
      <c r="L21" s="43" t="s">
        <v>6</v>
      </c>
      <c r="M21" s="98"/>
      <c r="N21" s="24"/>
      <c r="O21" s="682" t="s">
        <v>9</v>
      </c>
      <c r="P21" s="212" t="str">
        <f>V6</f>
        <v>4</v>
      </c>
      <c r="Q21" s="723"/>
      <c r="R21" s="655"/>
      <c r="S21" s="656" t="s">
        <v>14</v>
      </c>
      <c r="T21" s="655"/>
      <c r="U21" s="723"/>
      <c r="V21" s="212" t="str">
        <f>V8</f>
        <v>5</v>
      </c>
      <c r="W21" s="682" t="s">
        <v>11</v>
      </c>
      <c r="X21" s="102"/>
      <c r="Y21" s="100"/>
      <c r="Z21" s="101"/>
      <c r="AA21" s="103"/>
    </row>
    <row r="22" spans="2:28" ht="24.95" customHeight="1">
      <c r="B22" s="959">
        <f>B21+ACCUEIL!$B$7</f>
        <v>0.46527777777777402</v>
      </c>
      <c r="C22" s="24"/>
      <c r="D22" s="43" t="s">
        <v>8</v>
      </c>
      <c r="E22" s="94" t="str">
        <f>E10</f>
        <v>7</v>
      </c>
      <c r="F22" s="723"/>
      <c r="G22" s="96"/>
      <c r="H22" s="97" t="s">
        <v>14</v>
      </c>
      <c r="I22" s="96"/>
      <c r="J22" s="723"/>
      <c r="K22" s="94">
        <f>E7</f>
        <v>12</v>
      </c>
      <c r="L22" s="43" t="s">
        <v>5</v>
      </c>
      <c r="M22" s="98"/>
      <c r="N22" s="24"/>
      <c r="O22" s="676"/>
      <c r="P22" s="677"/>
      <c r="Q22" s="678"/>
      <c r="R22" s="679"/>
      <c r="S22" s="680"/>
      <c r="T22" s="679"/>
      <c r="U22" s="678"/>
      <c r="V22" s="677"/>
      <c r="W22" s="681"/>
      <c r="X22" s="102"/>
      <c r="Y22" s="100"/>
      <c r="Z22" s="101"/>
      <c r="AA22" s="103"/>
    </row>
    <row r="23" spans="2:28" ht="6" customHeight="1">
      <c r="B23" s="954"/>
      <c r="C23" s="24"/>
      <c r="M23" s="98"/>
      <c r="N23" s="24"/>
      <c r="R23" s="104"/>
      <c r="S23" s="100"/>
      <c r="T23" s="105"/>
      <c r="U23" s="106"/>
      <c r="V23" s="27"/>
      <c r="W23" s="106"/>
      <c r="X23" s="102"/>
      <c r="Y23" s="100"/>
      <c r="Z23" s="101"/>
      <c r="AA23" s="103"/>
      <c r="AB23" s="33"/>
    </row>
    <row r="24" spans="2:28" s="33" customFormat="1" ht="6" customHeight="1">
      <c r="C24" s="107"/>
      <c r="D24" s="108"/>
      <c r="E24" s="109"/>
      <c r="F24" s="110"/>
      <c r="G24" s="111"/>
      <c r="H24" s="112"/>
      <c r="I24" s="111"/>
      <c r="J24" s="113"/>
      <c r="K24" s="109"/>
      <c r="L24" s="108"/>
      <c r="M24" s="114"/>
      <c r="N24" s="115"/>
      <c r="O24" s="116"/>
      <c r="P24" s="116"/>
      <c r="Q24" s="116"/>
      <c r="R24" s="108"/>
      <c r="S24" s="109"/>
      <c r="T24" s="110"/>
      <c r="U24" s="111"/>
      <c r="V24" s="112"/>
      <c r="W24" s="111"/>
      <c r="X24" s="117"/>
      <c r="Y24" s="100"/>
      <c r="Z24" s="101"/>
      <c r="AA24" s="103"/>
    </row>
    <row r="25" spans="2:28" s="33" customFormat="1" ht="10.5" customHeight="1">
      <c r="C25" s="103"/>
      <c r="D25" s="101"/>
      <c r="E25" s="100"/>
      <c r="F25" s="105"/>
      <c r="G25" s="106"/>
      <c r="H25" s="27"/>
      <c r="I25" s="106"/>
      <c r="J25" s="118"/>
      <c r="K25" s="100"/>
      <c r="L25" s="101"/>
      <c r="M25" s="100"/>
      <c r="N25" s="119"/>
      <c r="O25" s="119"/>
      <c r="P25" s="119"/>
      <c r="Q25" s="119"/>
      <c r="R25" s="101"/>
      <c r="S25" s="100"/>
      <c r="T25" s="105"/>
      <c r="U25" s="106"/>
      <c r="V25" s="27"/>
      <c r="W25" s="106"/>
      <c r="X25" s="120"/>
      <c r="Y25" s="100"/>
      <c r="Z25" s="101"/>
      <c r="AA25" s="103"/>
    </row>
    <row r="26" spans="2:28" s="33" customFormat="1" ht="10.5" customHeight="1">
      <c r="C26" s="103"/>
      <c r="D26" s="796"/>
      <c r="E26" s="14" t="str">
        <f>E5</f>
        <v>POULE A</v>
      </c>
      <c r="F26" s="690" t="s">
        <v>1</v>
      </c>
      <c r="G26" s="797" t="s">
        <v>2</v>
      </c>
      <c r="H26" s="27"/>
      <c r="I26" s="106"/>
      <c r="J26" s="118"/>
      <c r="K26" s="100"/>
      <c r="L26" s="101"/>
      <c r="M26" s="100"/>
      <c r="N26" s="119"/>
      <c r="O26" s="796"/>
      <c r="P26" s="526" t="str">
        <f>V5</f>
        <v>POULE B</v>
      </c>
      <c r="Q26" s="690" t="s">
        <v>1</v>
      </c>
      <c r="R26" s="797" t="s">
        <v>2</v>
      </c>
      <c r="S26" s="100"/>
      <c r="T26" s="105"/>
      <c r="U26" s="106"/>
      <c r="V26" s="27"/>
      <c r="W26" s="106"/>
      <c r="X26" s="120"/>
      <c r="Y26" s="100"/>
      <c r="Z26" s="101"/>
      <c r="AA26" s="103"/>
    </row>
    <row r="27" spans="2:28" s="33" customFormat="1" ht="14.25" customHeight="1">
      <c r="C27" s="103"/>
      <c r="D27" s="652">
        <v>1</v>
      </c>
      <c r="E27" s="1146"/>
      <c r="F27" s="694"/>
      <c r="G27" s="705"/>
      <c r="H27" s="27"/>
      <c r="I27" s="106"/>
      <c r="J27" s="118"/>
      <c r="K27" s="100"/>
      <c r="L27" s="101"/>
      <c r="M27" s="100"/>
      <c r="N27" s="119"/>
      <c r="O27" s="652">
        <v>1</v>
      </c>
      <c r="P27" s="1147"/>
      <c r="Q27" s="694"/>
      <c r="R27" s="705"/>
      <c r="S27" s="100"/>
      <c r="T27" s="105"/>
      <c r="U27" s="106"/>
      <c r="V27" s="27"/>
      <c r="W27" s="106"/>
      <c r="X27" s="120"/>
      <c r="Y27" s="100"/>
      <c r="Z27" s="101"/>
      <c r="AA27" s="103"/>
    </row>
    <row r="28" spans="2:28" s="33" customFormat="1" ht="14.25" customHeight="1">
      <c r="C28" s="103"/>
      <c r="D28" s="652">
        <v>2</v>
      </c>
      <c r="E28" s="1146"/>
      <c r="F28" s="694"/>
      <c r="G28" s="705"/>
      <c r="H28" s="27"/>
      <c r="I28" s="106"/>
      <c r="J28" s="118"/>
      <c r="K28" s="100"/>
      <c r="L28" s="101"/>
      <c r="M28" s="100"/>
      <c r="N28" s="119"/>
      <c r="O28" s="652">
        <v>2</v>
      </c>
      <c r="P28" s="1147"/>
      <c r="Q28" s="694"/>
      <c r="R28" s="705"/>
      <c r="S28" s="100"/>
      <c r="T28" s="105"/>
      <c r="U28" s="106"/>
      <c r="V28" s="27"/>
      <c r="W28" s="106"/>
      <c r="X28" s="120"/>
      <c r="Y28" s="100"/>
      <c r="Z28" s="101"/>
      <c r="AA28" s="103"/>
    </row>
    <row r="29" spans="2:28" s="33" customFormat="1" ht="14.25" customHeight="1">
      <c r="C29" s="103"/>
      <c r="D29" s="652">
        <v>3</v>
      </c>
      <c r="E29" s="1146"/>
      <c r="F29" s="694"/>
      <c r="G29" s="705"/>
      <c r="H29" s="27"/>
      <c r="I29" s="106"/>
      <c r="J29" s="118"/>
      <c r="K29" s="100"/>
      <c r="L29" s="101"/>
      <c r="M29" s="100"/>
      <c r="N29" s="119"/>
      <c r="O29" s="652">
        <v>3</v>
      </c>
      <c r="P29" s="1147"/>
      <c r="Q29" s="694"/>
      <c r="R29" s="705"/>
      <c r="S29" s="100"/>
      <c r="T29" s="105"/>
      <c r="U29" s="106"/>
      <c r="V29" s="27"/>
      <c r="W29" s="106"/>
      <c r="X29" s="120"/>
      <c r="Y29" s="100"/>
      <c r="Z29" s="101"/>
      <c r="AA29" s="103"/>
    </row>
    <row r="30" spans="2:28" ht="14.25" customHeight="1">
      <c r="D30" s="652">
        <v>4</v>
      </c>
      <c r="E30" s="1146"/>
      <c r="F30" s="694"/>
      <c r="G30" s="705"/>
      <c r="J30" s="60"/>
      <c r="O30" s="652">
        <v>4</v>
      </c>
      <c r="P30" s="1147"/>
      <c r="Q30" s="694"/>
      <c r="R30" s="705"/>
      <c r="S30" s="33"/>
      <c r="T30" s="33"/>
      <c r="U30" s="33"/>
      <c r="V30" s="33"/>
      <c r="W30" s="33"/>
      <c r="X30" s="33"/>
      <c r="Y30" s="33"/>
      <c r="Z30" s="33"/>
      <c r="AA30" s="33"/>
      <c r="AB30" s="33"/>
    </row>
    <row r="31" spans="2:28" ht="14.25" customHeight="1">
      <c r="D31" s="652">
        <v>5</v>
      </c>
      <c r="E31" s="1146"/>
      <c r="F31" s="694"/>
      <c r="G31" s="705"/>
      <c r="J31" s="60"/>
      <c r="O31" s="653"/>
      <c r="P31" s="654"/>
      <c r="Q31" s="622"/>
      <c r="R31" s="622"/>
      <c r="S31" s="33"/>
      <c r="T31" s="33"/>
      <c r="U31" s="33"/>
      <c r="V31" s="33"/>
      <c r="W31" s="33"/>
      <c r="X31" s="33"/>
      <c r="Y31" s="33"/>
      <c r="Z31" s="33"/>
      <c r="AA31" s="33"/>
      <c r="AB31" s="33"/>
    </row>
    <row r="32" spans="2:28" ht="12.75">
      <c r="B32" s="612"/>
      <c r="C32" s="643"/>
      <c r="D32" s="644"/>
      <c r="E32" s="582"/>
      <c r="F32" s="645"/>
      <c r="G32" s="645"/>
      <c r="H32" s="612"/>
      <c r="I32" s="612"/>
      <c r="J32" s="643"/>
      <c r="K32" s="612"/>
      <c r="L32" s="612"/>
      <c r="M32" s="612"/>
      <c r="N32" s="584"/>
      <c r="O32" s="644"/>
      <c r="P32" s="582"/>
      <c r="Q32" s="645"/>
      <c r="R32" s="645"/>
      <c r="S32" s="646"/>
      <c r="T32" s="646"/>
      <c r="U32" s="646"/>
      <c r="V32" s="646"/>
      <c r="W32" s="646"/>
      <c r="X32" s="646"/>
      <c r="Y32" s="646"/>
      <c r="Z32" s="646"/>
      <c r="AA32" s="33"/>
      <c r="AB32" s="33"/>
    </row>
    <row r="33" spans="1:45" ht="12.75">
      <c r="B33" s="612"/>
      <c r="C33" s="643"/>
      <c r="D33" s="644"/>
      <c r="E33" s="587"/>
      <c r="F33" s="587"/>
      <c r="G33" s="647"/>
      <c r="H33" s="647"/>
      <c r="I33" s="645"/>
      <c r="J33" s="647"/>
      <c r="K33" s="648"/>
      <c r="L33" s="612"/>
      <c r="M33" s="612"/>
      <c r="N33" s="584"/>
      <c r="O33" s="644"/>
      <c r="P33" s="582"/>
      <c r="Q33" s="645"/>
      <c r="R33" s="645"/>
      <c r="S33" s="646"/>
      <c r="T33" s="646"/>
      <c r="U33" s="646"/>
      <c r="V33" s="646"/>
      <c r="W33" s="646"/>
      <c r="X33" s="646"/>
      <c r="Y33" s="646"/>
      <c r="Z33" s="646"/>
      <c r="AA33" s="33"/>
      <c r="AB33" s="33"/>
    </row>
    <row r="34" spans="1:45" ht="12.75">
      <c r="B34" s="612"/>
      <c r="C34" s="643"/>
      <c r="D34" s="644"/>
      <c r="E34" s="639"/>
      <c r="F34" s="612"/>
      <c r="G34" s="612"/>
      <c r="H34" s="612"/>
      <c r="I34" s="612"/>
      <c r="J34" s="612"/>
      <c r="K34" s="584"/>
      <c r="L34" s="612"/>
      <c r="M34" s="612"/>
      <c r="N34" s="584"/>
      <c r="O34" s="64"/>
      <c r="P34" s="687" t="s">
        <v>16</v>
      </c>
      <c r="Q34" s="688" t="s">
        <v>1</v>
      </c>
      <c r="R34" s="787" t="s">
        <v>2</v>
      </c>
      <c r="S34" s="646"/>
      <c r="T34" s="646"/>
      <c r="U34" s="692"/>
      <c r="V34" s="693" t="s">
        <v>16</v>
      </c>
      <c r="W34" s="694" t="s">
        <v>1</v>
      </c>
      <c r="X34" s="798" t="s">
        <v>2</v>
      </c>
      <c r="Y34" s="646"/>
      <c r="Z34" s="646"/>
      <c r="AA34" s="33"/>
      <c r="AB34" s="33"/>
      <c r="AI34" s="63"/>
      <c r="AN34" s="67"/>
      <c r="AO34" s="68"/>
      <c r="AP34" s="635"/>
      <c r="AQ34" s="635"/>
      <c r="AR34" s="635"/>
    </row>
    <row r="35" spans="1:45" ht="24" customHeight="1">
      <c r="D35" s="67"/>
      <c r="E35" s="126"/>
      <c r="F35" s="127"/>
      <c r="G35" s="127"/>
      <c r="H35" s="634"/>
      <c r="I35" s="127"/>
      <c r="J35" s="129"/>
      <c r="K35" s="126"/>
      <c r="L35" s="126"/>
      <c r="N35"/>
      <c r="O35" s="73" t="s">
        <v>4</v>
      </c>
      <c r="P35" s="140">
        <v>1</v>
      </c>
      <c r="Q35" s="1520">
        <f>CL($F$44,$J$44)+CL($U$45,$Q$45)+CL($Q$50,$U$50)+CL($Q$53,$U$53)</f>
        <v>0</v>
      </c>
      <c r="R35" s="691">
        <f>$F$44-$J$44+$U$45-$Q$45+$Q$50-$U$50+$Q$53-$U$53</f>
        <v>0</v>
      </c>
      <c r="U35" s="686" t="s">
        <v>4</v>
      </c>
      <c r="V35" s="1246"/>
      <c r="W35" s="694"/>
      <c r="X35" s="811"/>
      <c r="Y35" s="126"/>
      <c r="Z35" s="131"/>
      <c r="AA35" s="132"/>
      <c r="AI35" s="63"/>
      <c r="AN35" s="76"/>
      <c r="AO35" s="637"/>
      <c r="AP35" s="635"/>
      <c r="AQ35" s="635"/>
      <c r="AR35" s="635"/>
    </row>
    <row r="36" spans="1:45" ht="24" customHeight="1">
      <c r="D36" s="133"/>
      <c r="E36" s="134"/>
      <c r="F36" s="134"/>
      <c r="G36" s="134" t="s">
        <v>29</v>
      </c>
      <c r="H36" s="135"/>
      <c r="I36" s="134"/>
      <c r="J36" s="134"/>
      <c r="K36" s="136"/>
      <c r="N36" s="137"/>
      <c r="O36" s="73" t="s">
        <v>5</v>
      </c>
      <c r="P36" s="140">
        <v>2</v>
      </c>
      <c r="Q36" s="1520">
        <f>CL($J$44,$F$44)+CL($Q$47,$U$47)+CL($F$52,$J$52)+CL($U$54,$Q$54)</f>
        <v>0</v>
      </c>
      <c r="R36" s="691">
        <f>$J$44-$F$44+$Q$47-$U$47+$F$52-$J$52+$U$54-$Q$54</f>
        <v>0</v>
      </c>
      <c r="S36" s="634"/>
      <c r="T36" s="127"/>
      <c r="U36" s="686" t="s">
        <v>5</v>
      </c>
      <c r="V36" s="1246"/>
      <c r="W36" s="694"/>
      <c r="X36" s="811"/>
      <c r="Y36" s="126"/>
      <c r="Z36" s="131"/>
      <c r="AI36" s="63"/>
      <c r="AN36" s="76"/>
      <c r="AO36" s="637"/>
      <c r="AP36" s="635"/>
      <c r="AQ36" s="635"/>
      <c r="AR36" s="635"/>
    </row>
    <row r="37" spans="1:45" ht="24" customHeight="1">
      <c r="D37" s="138" t="s">
        <v>21</v>
      </c>
      <c r="E37" s="140" t="s">
        <v>21</v>
      </c>
      <c r="F37" s="134"/>
      <c r="G37" s="135"/>
      <c r="H37" s="135"/>
      <c r="I37" s="141"/>
      <c r="J37" s="142" t="s">
        <v>23</v>
      </c>
      <c r="K37" s="136" t="s">
        <v>23</v>
      </c>
      <c r="N37" s="137"/>
      <c r="O37" s="73" t="s">
        <v>6</v>
      </c>
      <c r="P37" s="140">
        <v>3</v>
      </c>
      <c r="Q37" s="1520">
        <f>CL($U$44,$Q$44)+CL($U$49,$Q$49)+CL($J$52,$F$52)+CL($U$53,$Q$53)</f>
        <v>0</v>
      </c>
      <c r="R37" s="691">
        <f>$U$44-$Q$44+$U$49-$Q$49+$J$52-$F$52+$U$53-$Q$53</f>
        <v>0</v>
      </c>
      <c r="S37" s="634"/>
      <c r="T37" s="127"/>
      <c r="U37" s="686" t="s">
        <v>6</v>
      </c>
      <c r="V37" s="1246"/>
      <c r="W37" s="694"/>
      <c r="X37" s="811"/>
      <c r="Y37" s="126"/>
      <c r="Z37" s="131"/>
      <c r="AI37" s="63"/>
      <c r="AN37" s="76"/>
      <c r="AO37" s="637"/>
      <c r="AP37" s="635"/>
      <c r="AQ37" s="635"/>
      <c r="AR37" s="635"/>
    </row>
    <row r="38" spans="1:45" ht="24" customHeight="1">
      <c r="D38" s="138" t="s">
        <v>22</v>
      </c>
      <c r="E38" s="140" t="s">
        <v>22</v>
      </c>
      <c r="F38" s="134"/>
      <c r="G38" s="135"/>
      <c r="H38" s="135"/>
      <c r="I38" s="141"/>
      <c r="J38" s="142" t="s">
        <v>24</v>
      </c>
      <c r="K38" s="136" t="s">
        <v>24</v>
      </c>
      <c r="N38" s="137"/>
      <c r="O38" s="73" t="s">
        <v>7</v>
      </c>
      <c r="P38" s="140">
        <v>4</v>
      </c>
      <c r="Q38" s="1520">
        <f>CL($Q$44,$U$44)+CL($U$47,$Q$47)+CL($U$50,$Q$50)+CL($U$52,$Q$52)</f>
        <v>0</v>
      </c>
      <c r="R38" s="691">
        <f>$Q$44-$U$44+$U$47-$Q$47+$U$50-$Q$50+$U$52-$Q$52</f>
        <v>0</v>
      </c>
      <c r="S38" s="634"/>
      <c r="T38" s="127"/>
      <c r="U38" s="686" t="s">
        <v>7</v>
      </c>
      <c r="V38" s="1246"/>
      <c r="W38" s="694"/>
      <c r="X38" s="811"/>
      <c r="Y38" s="126"/>
      <c r="Z38" s="131"/>
      <c r="AI38" s="63"/>
      <c r="AN38" s="76"/>
      <c r="AO38" s="637"/>
      <c r="AP38" s="635"/>
      <c r="AQ38" s="635"/>
      <c r="AR38" s="635"/>
    </row>
    <row r="39" spans="1:45" ht="24" customHeight="1">
      <c r="D39" s="132"/>
      <c r="M39" t="s">
        <v>154</v>
      </c>
      <c r="N39" s="137"/>
      <c r="O39" s="73" t="s">
        <v>8</v>
      </c>
      <c r="P39" s="140">
        <v>5</v>
      </c>
      <c r="Q39" s="1520">
        <f>CL($Q$45,$U$45)+CL($Q$49,$U$49)+CL($Q$52,$U$52)+CL($Q$54,$U$54)</f>
        <v>0</v>
      </c>
      <c r="R39" s="691">
        <f>$Q$45-$U$45+$Q$49-$U$49+$Q$52-$U$52+$Q$54-$U$54</f>
        <v>0</v>
      </c>
      <c r="S39" s="634"/>
      <c r="T39" s="127"/>
      <c r="U39" s="686" t="s">
        <v>8</v>
      </c>
      <c r="V39" s="1246"/>
      <c r="W39" s="694"/>
      <c r="X39" s="811"/>
      <c r="Y39" s="126"/>
      <c r="Z39" s="131"/>
      <c r="AH39" s="599"/>
      <c r="AI39" s="602"/>
      <c r="AJ39" s="599"/>
      <c r="AK39" s="599"/>
      <c r="AL39" s="599"/>
      <c r="AM39" s="599"/>
      <c r="AN39" s="593"/>
      <c r="AO39" s="657"/>
      <c r="AP39" s="657"/>
      <c r="AQ39" s="595"/>
      <c r="AR39" s="658"/>
      <c r="AS39" s="599"/>
    </row>
    <row r="40" spans="1:45" ht="12.75">
      <c r="D40" s="61"/>
      <c r="L40" s="126"/>
      <c r="M40" s="137"/>
      <c r="O40"/>
      <c r="P40"/>
      <c r="Q40"/>
      <c r="W40" s="130"/>
      <c r="X40" s="130"/>
      <c r="Y40" s="126"/>
      <c r="Z40" s="149"/>
      <c r="AH40" s="599"/>
      <c r="AI40" s="602"/>
      <c r="AJ40" s="657"/>
      <c r="AK40" s="595"/>
      <c r="AL40" s="658"/>
      <c r="AM40" s="659"/>
      <c r="AN40" s="593"/>
      <c r="AO40" s="657"/>
      <c r="AP40" s="657"/>
      <c r="AQ40" s="595"/>
      <c r="AR40" s="658"/>
      <c r="AS40" s="599"/>
    </row>
    <row r="41" spans="1:45" ht="12.75">
      <c r="B41" s="83" t="s">
        <v>13</v>
      </c>
      <c r="C41" s="84"/>
      <c r="D41" s="85"/>
      <c r="E41" s="85"/>
      <c r="F41" s="15"/>
      <c r="G41" s="85"/>
      <c r="H41" s="884" t="str">
        <f>ACCUEIL!$D$6</f>
        <v>VELODROME</v>
      </c>
      <c r="I41" s="85"/>
      <c r="J41" s="85"/>
      <c r="K41" s="85"/>
      <c r="L41" s="85"/>
      <c r="M41" s="86"/>
      <c r="N41" s="87"/>
      <c r="O41" s="88"/>
      <c r="P41" s="15"/>
      <c r="Q41" s="15"/>
      <c r="R41" s="15"/>
      <c r="S41" s="579" t="str">
        <f>ACCUEIL!D7</f>
        <v>PARC DE SPORT</v>
      </c>
      <c r="T41" s="15"/>
      <c r="U41" s="15"/>
      <c r="V41" s="15"/>
      <c r="W41" s="85"/>
      <c r="X41" s="86"/>
      <c r="Y41" s="146"/>
      <c r="Z41" s="147"/>
      <c r="AA41" s="147"/>
      <c r="AH41" s="599"/>
      <c r="AI41" s="660"/>
      <c r="AJ41" s="601"/>
      <c r="AK41" s="601"/>
      <c r="AL41" s="599"/>
      <c r="AM41" s="657"/>
      <c r="AN41" s="661"/>
      <c r="AO41" s="657"/>
      <c r="AP41" s="657"/>
      <c r="AQ41" s="657"/>
      <c r="AR41" s="601"/>
      <c r="AS41" s="599"/>
    </row>
    <row r="42" spans="1:45" ht="12.95" customHeight="1">
      <c r="B42" s="147"/>
      <c r="C42" s="151"/>
      <c r="D42" s="40"/>
      <c r="E42" s="40"/>
      <c r="G42" s="40"/>
      <c r="H42" s="152"/>
      <c r="I42" s="40"/>
      <c r="J42" s="40"/>
      <c r="K42" s="40"/>
      <c r="L42" s="40"/>
      <c r="M42" s="153"/>
      <c r="N42" s="154"/>
      <c r="O42" s="148"/>
      <c r="P42"/>
      <c r="Q42"/>
      <c r="X42" s="153"/>
      <c r="Y42" s="40"/>
      <c r="AA42" s="147"/>
      <c r="AH42" s="599"/>
      <c r="AI42" s="599"/>
      <c r="AJ42" s="599"/>
      <c r="AK42" s="599"/>
      <c r="AL42" s="599"/>
      <c r="AM42" s="599"/>
      <c r="AN42" s="599"/>
      <c r="AO42" s="599"/>
      <c r="AP42" s="599"/>
      <c r="AQ42" s="599"/>
      <c r="AR42" s="599"/>
      <c r="AS42" s="599"/>
    </row>
    <row r="43" spans="1:45" ht="12.95" customHeight="1">
      <c r="A43" s="147"/>
      <c r="B43" s="147"/>
      <c r="C43" s="624"/>
      <c r="M43" s="153"/>
      <c r="N43" s="24"/>
      <c r="O43"/>
      <c r="P43"/>
      <c r="Q43"/>
      <c r="X43" s="155"/>
      <c r="AA43" s="147"/>
      <c r="AH43" s="599"/>
      <c r="AI43" s="599"/>
      <c r="AJ43" s="599"/>
      <c r="AK43" s="599"/>
      <c r="AL43" s="599"/>
      <c r="AM43" s="599"/>
      <c r="AN43" s="599"/>
      <c r="AO43" s="599"/>
      <c r="AP43" s="599"/>
      <c r="AQ43" s="599"/>
      <c r="AR43" s="599"/>
      <c r="AS43" s="599"/>
    </row>
    <row r="44" spans="1:45" ht="24.95" customHeight="1">
      <c r="B44" s="952">
        <f>ACCUEIL!$B$9</f>
        <v>0.58333333333333304</v>
      </c>
      <c r="C44" s="156"/>
      <c r="D44" s="43" t="s">
        <v>4</v>
      </c>
      <c r="E44" s="94">
        <f>P35</f>
        <v>1</v>
      </c>
      <c r="F44" s="723"/>
      <c r="G44" s="96"/>
      <c r="H44" s="97" t="s">
        <v>14</v>
      </c>
      <c r="I44" s="96"/>
      <c r="J44" s="1243"/>
      <c r="K44" s="94">
        <f>P36</f>
        <v>2</v>
      </c>
      <c r="L44" s="43" t="s">
        <v>5</v>
      </c>
      <c r="M44" s="163"/>
      <c r="N44" s="24"/>
      <c r="O44" s="43" t="s">
        <v>7</v>
      </c>
      <c r="P44" s="94">
        <f>P38</f>
        <v>4</v>
      </c>
      <c r="Q44" s="723"/>
      <c r="R44" s="96"/>
      <c r="S44" s="97" t="s">
        <v>14</v>
      </c>
      <c r="T44" s="96"/>
      <c r="U44" s="723"/>
      <c r="V44" s="94">
        <f>P37</f>
        <v>3</v>
      </c>
      <c r="W44" s="43" t="s">
        <v>6</v>
      </c>
      <c r="X44" s="603"/>
      <c r="Y44" s="624"/>
      <c r="AA44" s="147"/>
      <c r="AH44" s="599"/>
      <c r="AI44" s="599"/>
      <c r="AJ44" s="599"/>
      <c r="AK44" s="599"/>
      <c r="AL44" s="599"/>
      <c r="AM44" s="599"/>
      <c r="AN44" s="599"/>
      <c r="AO44" s="599"/>
      <c r="AP44" s="599"/>
      <c r="AQ44" s="599"/>
      <c r="AR44" s="599"/>
      <c r="AS44" s="599"/>
    </row>
    <row r="45" spans="1:45" ht="24.95" customHeight="1">
      <c r="B45" s="957">
        <f>B44+ACCUEIL!$B$10</f>
        <v>0.59027777777777701</v>
      </c>
      <c r="C45" s="156"/>
      <c r="D45" s="157" t="s">
        <v>21</v>
      </c>
      <c r="E45" s="158" t="str">
        <f>E37</f>
        <v>1A</v>
      </c>
      <c r="F45" s="723"/>
      <c r="G45" s="160"/>
      <c r="H45" s="161" t="s">
        <v>14</v>
      </c>
      <c r="I45" s="160"/>
      <c r="J45" s="1243"/>
      <c r="K45" s="896" t="str">
        <f>K37</f>
        <v>2A</v>
      </c>
      <c r="L45" s="157" t="s">
        <v>32</v>
      </c>
      <c r="M45" s="163"/>
      <c r="N45" s="24"/>
      <c r="O45" s="668" t="s">
        <v>8</v>
      </c>
      <c r="P45" s="669">
        <f>P39</f>
        <v>5</v>
      </c>
      <c r="Q45" s="1281"/>
      <c r="R45" s="670"/>
      <c r="S45" s="671" t="s">
        <v>14</v>
      </c>
      <c r="T45" s="670"/>
      <c r="U45" s="1281"/>
      <c r="V45" s="669">
        <f>P35</f>
        <v>1</v>
      </c>
      <c r="W45" s="668" t="s">
        <v>4</v>
      </c>
      <c r="X45" s="604"/>
      <c r="Y45" s="667"/>
      <c r="Z45" s="76"/>
      <c r="AA45" s="147"/>
      <c r="AH45" s="599"/>
      <c r="AI45" s="599"/>
      <c r="AJ45" s="599"/>
      <c r="AK45" s="599"/>
      <c r="AL45" s="599"/>
      <c r="AM45" s="599"/>
      <c r="AN45" s="599"/>
      <c r="AO45" s="599"/>
      <c r="AP45" s="599"/>
      <c r="AQ45" s="599"/>
      <c r="AR45" s="599"/>
      <c r="AS45" s="599"/>
    </row>
    <row r="46" spans="1:45" s="873" customFormat="1" ht="24.95" hidden="1" customHeight="1">
      <c r="B46" s="957"/>
      <c r="C46" s="156"/>
      <c r="D46" s="690"/>
      <c r="E46" s="1244" t="s">
        <v>182</v>
      </c>
      <c r="F46" s="1243"/>
      <c r="G46" s="1178"/>
      <c r="H46" s="1179" t="s">
        <v>14</v>
      </c>
      <c r="I46" s="1198"/>
      <c r="J46" s="718"/>
      <c r="K46" s="1244" t="s">
        <v>182</v>
      </c>
      <c r="L46" s="1038"/>
      <c r="M46" s="163"/>
      <c r="N46" s="24"/>
      <c r="O46" s="1282"/>
      <c r="P46" s="1185"/>
      <c r="Q46" s="720"/>
      <c r="R46" s="679"/>
      <c r="S46" s="680"/>
      <c r="T46" s="679"/>
      <c r="U46" s="720"/>
      <c r="V46" s="1185"/>
      <c r="W46" s="1283"/>
      <c r="X46" s="604"/>
      <c r="Y46" s="667"/>
      <c r="Z46" s="76"/>
      <c r="AA46" s="147"/>
      <c r="AH46" s="599"/>
      <c r="AI46" s="599"/>
      <c r="AJ46" s="599"/>
      <c r="AK46" s="599"/>
      <c r="AL46" s="599"/>
      <c r="AM46" s="599"/>
      <c r="AN46" s="599"/>
      <c r="AO46" s="599"/>
      <c r="AP46" s="599"/>
      <c r="AQ46" s="599"/>
      <c r="AR46" s="599"/>
      <c r="AS46" s="599"/>
    </row>
    <row r="47" spans="1:45" ht="24.95" customHeight="1">
      <c r="B47" s="957">
        <f>B45+ACCUEIL!$B$10</f>
        <v>0.59722222222222099</v>
      </c>
      <c r="C47" s="24"/>
      <c r="D47" s="157" t="s">
        <v>22</v>
      </c>
      <c r="E47" s="158" t="str">
        <f>E38</f>
        <v>1B</v>
      </c>
      <c r="F47" s="723"/>
      <c r="G47" s="165"/>
      <c r="H47" s="165" t="s">
        <v>14</v>
      </c>
      <c r="I47" s="165"/>
      <c r="J47" s="1243"/>
      <c r="K47" s="896" t="str">
        <f>K38</f>
        <v>2B</v>
      </c>
      <c r="L47" s="157" t="s">
        <v>34</v>
      </c>
      <c r="M47" s="23"/>
      <c r="N47" s="24"/>
      <c r="O47" s="672" t="s">
        <v>5</v>
      </c>
      <c r="P47" s="673">
        <f>P36</f>
        <v>2</v>
      </c>
      <c r="Q47" s="1238"/>
      <c r="R47" s="674"/>
      <c r="S47" s="675" t="s">
        <v>14</v>
      </c>
      <c r="T47" s="674"/>
      <c r="U47" s="1238"/>
      <c r="V47" s="673">
        <f>P38</f>
        <v>4</v>
      </c>
      <c r="W47" s="672" t="s">
        <v>7</v>
      </c>
      <c r="X47" s="604"/>
      <c r="Y47" s="667"/>
      <c r="Z47" s="76"/>
      <c r="AA47" s="147"/>
      <c r="AH47" s="599"/>
      <c r="AI47" s="599"/>
      <c r="AJ47" s="599"/>
      <c r="AK47" s="599"/>
      <c r="AL47" s="599"/>
      <c r="AM47" s="599"/>
      <c r="AN47" s="599"/>
      <c r="AO47" s="599"/>
      <c r="AP47" s="599"/>
      <c r="AQ47" s="599"/>
      <c r="AR47" s="599"/>
      <c r="AS47" s="599"/>
    </row>
    <row r="48" spans="1:45" s="873" customFormat="1" ht="24.95" hidden="1" customHeight="1">
      <c r="B48" s="957"/>
      <c r="C48" s="24"/>
      <c r="D48" s="690"/>
      <c r="E48" s="1244" t="s">
        <v>182</v>
      </c>
      <c r="F48" s="1243"/>
      <c r="G48" s="1178"/>
      <c r="H48" s="1179" t="s">
        <v>14</v>
      </c>
      <c r="I48" s="1198"/>
      <c r="J48" s="718"/>
      <c r="K48" s="1244" t="s">
        <v>182</v>
      </c>
      <c r="L48" s="1038"/>
      <c r="M48" s="23"/>
      <c r="N48" s="24"/>
      <c r="O48" s="1282"/>
      <c r="P48" s="1185"/>
      <c r="Q48" s="720"/>
      <c r="R48" s="679"/>
      <c r="S48" s="680"/>
      <c r="T48" s="679"/>
      <c r="U48" s="720"/>
      <c r="V48" s="1185"/>
      <c r="W48" s="1283"/>
      <c r="X48" s="604"/>
      <c r="Y48" s="667"/>
      <c r="Z48" s="76"/>
      <c r="AA48" s="147"/>
      <c r="AH48" s="599"/>
      <c r="AI48" s="599"/>
      <c r="AJ48" s="599"/>
      <c r="AK48" s="599"/>
      <c r="AL48" s="599"/>
      <c r="AM48" s="599"/>
      <c r="AN48" s="599"/>
      <c r="AO48" s="599"/>
      <c r="AP48" s="599"/>
      <c r="AQ48" s="599"/>
      <c r="AR48" s="599"/>
      <c r="AS48" s="599"/>
    </row>
    <row r="49" spans="2:45" ht="24.95" customHeight="1">
      <c r="B49" s="957">
        <f>B47+ACCUEIL!$B$10</f>
        <v>0.60416666666666496</v>
      </c>
      <c r="C49" s="24"/>
      <c r="D49" s="166"/>
      <c r="E49" s="167" t="s">
        <v>35</v>
      </c>
      <c r="F49" s="168"/>
      <c r="G49" s="169"/>
      <c r="H49" s="169"/>
      <c r="I49" s="169"/>
      <c r="J49" s="169"/>
      <c r="K49" s="167" t="s">
        <v>36</v>
      </c>
      <c r="L49" s="170"/>
      <c r="M49" s="23"/>
      <c r="N49" s="24"/>
      <c r="O49" s="43" t="s">
        <v>8</v>
      </c>
      <c r="P49" s="94">
        <f>P39</f>
        <v>5</v>
      </c>
      <c r="Q49" s="723"/>
      <c r="R49" s="96"/>
      <c r="S49" s="97" t="s">
        <v>14</v>
      </c>
      <c r="T49" s="96"/>
      <c r="U49" s="723"/>
      <c r="V49" s="94">
        <f>P37</f>
        <v>3</v>
      </c>
      <c r="W49" s="43" t="s">
        <v>6</v>
      </c>
      <c r="X49" s="599"/>
      <c r="Y49" s="624"/>
      <c r="AA49" s="147"/>
      <c r="AH49" s="599"/>
      <c r="AI49" s="599"/>
      <c r="AJ49" s="599"/>
      <c r="AK49" s="599"/>
      <c r="AL49" s="599"/>
      <c r="AM49" s="599"/>
      <c r="AN49" s="599"/>
      <c r="AO49" s="599"/>
      <c r="AP49" s="599"/>
      <c r="AQ49" s="599"/>
      <c r="AR49" s="599"/>
      <c r="AS49" s="599"/>
    </row>
    <row r="50" spans="2:45" ht="24.95" customHeight="1">
      <c r="B50" s="957">
        <f>B49+ACCUEIL!$B$10</f>
        <v>0.61111111111110905</v>
      </c>
      <c r="C50" s="174"/>
      <c r="D50" s="43" t="s">
        <v>6</v>
      </c>
      <c r="E50" s="812">
        <f>GL(J45,F45,E45,K45,J46,F46)</f>
        <v>0</v>
      </c>
      <c r="F50" s="723"/>
      <c r="G50" s="165"/>
      <c r="H50" s="165" t="s">
        <v>14</v>
      </c>
      <c r="I50" s="165"/>
      <c r="J50" s="723"/>
      <c r="K50" s="158">
        <f>GL(J47,F47,E47,K47,J48,F48)</f>
        <v>0</v>
      </c>
      <c r="L50" s="173"/>
      <c r="M50" s="23"/>
      <c r="N50" s="24"/>
      <c r="O50" s="43" t="s">
        <v>4</v>
      </c>
      <c r="P50" s="94">
        <f>P35</f>
        <v>1</v>
      </c>
      <c r="Q50" s="723"/>
      <c r="R50" s="96"/>
      <c r="S50" s="97" t="s">
        <v>14</v>
      </c>
      <c r="T50" s="96"/>
      <c r="U50" s="723"/>
      <c r="V50" s="94">
        <f>P38</f>
        <v>4</v>
      </c>
      <c r="W50" s="43" t="s">
        <v>7</v>
      </c>
      <c r="X50" s="599"/>
      <c r="Y50" s="624"/>
      <c r="AA50" s="147"/>
      <c r="AH50" s="599"/>
      <c r="AI50" s="599"/>
      <c r="AJ50" s="599"/>
      <c r="AK50" s="599"/>
      <c r="AL50" s="599"/>
      <c r="AM50" s="599"/>
      <c r="AN50" s="599"/>
      <c r="AO50" s="599"/>
      <c r="AP50" s="599"/>
      <c r="AQ50" s="599"/>
      <c r="AR50" s="599"/>
      <c r="AS50" s="599"/>
    </row>
    <row r="51" spans="2:45" s="873" customFormat="1" ht="24.95" hidden="1" customHeight="1">
      <c r="B51" s="957"/>
      <c r="C51" s="174"/>
      <c r="D51" s="690"/>
      <c r="E51" s="1244" t="s">
        <v>182</v>
      </c>
      <c r="F51" s="1243"/>
      <c r="G51" s="1178"/>
      <c r="H51" s="1179" t="s">
        <v>14</v>
      </c>
      <c r="I51" s="1198"/>
      <c r="J51" s="718"/>
      <c r="K51" s="1244" t="s">
        <v>182</v>
      </c>
      <c r="L51" s="1038"/>
      <c r="M51" s="23"/>
      <c r="N51" s="24"/>
      <c r="O51" s="1282"/>
      <c r="P51" s="1185"/>
      <c r="Q51" s="720"/>
      <c r="R51" s="679"/>
      <c r="S51" s="680"/>
      <c r="T51" s="679"/>
      <c r="U51" s="720"/>
      <c r="V51" s="1185"/>
      <c r="W51" s="1283"/>
      <c r="X51" s="599"/>
      <c r="Y51" s="624"/>
      <c r="AA51" s="147"/>
      <c r="AH51" s="599"/>
      <c r="AI51" s="599"/>
      <c r="AJ51" s="599"/>
      <c r="AK51" s="599"/>
      <c r="AL51" s="599"/>
      <c r="AM51" s="599"/>
      <c r="AN51" s="599"/>
      <c r="AO51" s="599"/>
      <c r="AP51" s="599"/>
      <c r="AQ51" s="599"/>
      <c r="AR51" s="599"/>
      <c r="AS51" s="599"/>
    </row>
    <row r="52" spans="2:45" ht="24.95" customHeight="1">
      <c r="B52" s="957">
        <f>B50+ACCUEIL!$B$10</f>
        <v>0.61805555555555303</v>
      </c>
      <c r="C52" s="174"/>
      <c r="D52" s="43" t="s">
        <v>5</v>
      </c>
      <c r="E52" s="158">
        <f>P36</f>
        <v>2</v>
      </c>
      <c r="F52" s="723"/>
      <c r="G52" s="96"/>
      <c r="H52" s="97" t="s">
        <v>14</v>
      </c>
      <c r="I52" s="96"/>
      <c r="J52" s="723"/>
      <c r="K52" s="158">
        <f>P37</f>
        <v>3</v>
      </c>
      <c r="L52" s="43" t="s">
        <v>6</v>
      </c>
      <c r="M52" s="23"/>
      <c r="N52" s="24"/>
      <c r="O52" s="43" t="s">
        <v>8</v>
      </c>
      <c r="P52" s="94">
        <f>P39</f>
        <v>5</v>
      </c>
      <c r="Q52" s="723"/>
      <c r="R52" s="96"/>
      <c r="S52" s="97" t="s">
        <v>14</v>
      </c>
      <c r="T52" s="96"/>
      <c r="U52" s="723"/>
      <c r="V52" s="94">
        <f>P38</f>
        <v>4</v>
      </c>
      <c r="W52" s="43" t="s">
        <v>7</v>
      </c>
      <c r="X52" s="599"/>
      <c r="Y52" s="624"/>
      <c r="AA52" s="147"/>
      <c r="AH52" s="599"/>
      <c r="AI52" s="599"/>
      <c r="AJ52" s="602"/>
      <c r="AK52" s="598"/>
      <c r="AL52" s="662"/>
      <c r="AM52" s="663"/>
      <c r="AN52" s="664"/>
      <c r="AO52" s="663"/>
      <c r="AP52" s="662"/>
      <c r="AQ52" s="598"/>
      <c r="AR52" s="602"/>
      <c r="AS52" s="599"/>
    </row>
    <row r="53" spans="2:45" ht="24.95" customHeight="1">
      <c r="B53" s="957">
        <f>B52+ACCUEIL!$B$10</f>
        <v>0.624999999999997</v>
      </c>
      <c r="C53" s="24"/>
      <c r="D53" s="633"/>
      <c r="E53" s="129"/>
      <c r="G53" s="147"/>
      <c r="H53" s="177" t="s">
        <v>37</v>
      </c>
      <c r="I53" s="147"/>
      <c r="J53" s="147"/>
      <c r="K53" s="129"/>
      <c r="L53" s="147"/>
      <c r="M53" s="23"/>
      <c r="N53" s="24"/>
      <c r="O53" s="43" t="s">
        <v>4</v>
      </c>
      <c r="P53" s="94">
        <f>P35</f>
        <v>1</v>
      </c>
      <c r="Q53" s="723"/>
      <c r="R53" s="96"/>
      <c r="S53" s="97" t="s">
        <v>14</v>
      </c>
      <c r="T53" s="96"/>
      <c r="U53" s="723"/>
      <c r="V53" s="94">
        <f>P37</f>
        <v>3</v>
      </c>
      <c r="W53" s="43" t="s">
        <v>6</v>
      </c>
      <c r="X53" s="599"/>
      <c r="Y53" s="624"/>
      <c r="AA53" s="147"/>
      <c r="AH53" s="599"/>
      <c r="AI53" s="599"/>
      <c r="AJ53" s="599"/>
      <c r="AK53" s="599"/>
      <c r="AL53" s="599"/>
      <c r="AM53" s="599"/>
      <c r="AN53" s="599"/>
      <c r="AO53" s="599"/>
      <c r="AP53" s="599"/>
      <c r="AQ53" s="599"/>
      <c r="AR53" s="599"/>
      <c r="AS53" s="599"/>
    </row>
    <row r="54" spans="2:45" ht="24.95" customHeight="1">
      <c r="B54" s="957">
        <f>B53+ACCUEIL!$B$10</f>
        <v>0.63194444444444098</v>
      </c>
      <c r="C54" s="174"/>
      <c r="D54" s="43" t="s">
        <v>9</v>
      </c>
      <c r="E54" s="158">
        <f>GL(F45,J45,E45,K45,F46,J46)</f>
        <v>0</v>
      </c>
      <c r="F54" s="723"/>
      <c r="G54" s="160"/>
      <c r="H54" s="161" t="s">
        <v>14</v>
      </c>
      <c r="I54" s="160"/>
      <c r="J54" s="723"/>
      <c r="K54" s="896">
        <f>GL(F47,J47,E47,K47,F48,J48)</f>
        <v>0</v>
      </c>
      <c r="L54" s="125"/>
      <c r="M54" s="23"/>
      <c r="N54" s="24"/>
      <c r="O54" s="43" t="s">
        <v>8</v>
      </c>
      <c r="P54" s="94">
        <f>P39</f>
        <v>5</v>
      </c>
      <c r="Q54" s="723"/>
      <c r="R54" s="96"/>
      <c r="S54" s="97" t="s">
        <v>14</v>
      </c>
      <c r="T54" s="96"/>
      <c r="U54" s="723"/>
      <c r="V54" s="94">
        <f>P36</f>
        <v>2</v>
      </c>
      <c r="W54" s="43" t="s">
        <v>5</v>
      </c>
      <c r="X54" s="596"/>
      <c r="Y54" s="667"/>
      <c r="Z54" s="76"/>
      <c r="AA54" s="147"/>
      <c r="AH54" s="599"/>
      <c r="AI54" s="599"/>
      <c r="AJ54" s="599"/>
      <c r="AK54" s="599"/>
      <c r="AL54" s="599"/>
      <c r="AM54" s="599"/>
      <c r="AN54" s="599"/>
      <c r="AO54" s="599"/>
      <c r="AP54" s="599"/>
      <c r="AQ54" s="599"/>
      <c r="AR54" s="599"/>
      <c r="AS54" s="599"/>
    </row>
    <row r="55" spans="2:45" s="873" customFormat="1" ht="24.95" hidden="1" customHeight="1">
      <c r="B55" s="957"/>
      <c r="C55" s="1288"/>
      <c r="D55" s="690"/>
      <c r="E55" s="1244" t="s">
        <v>182</v>
      </c>
      <c r="F55" s="1243"/>
      <c r="G55" s="1178"/>
      <c r="H55" s="1179" t="s">
        <v>14</v>
      </c>
      <c r="I55" s="1198"/>
      <c r="J55" s="718"/>
      <c r="K55" s="1244" t="s">
        <v>182</v>
      </c>
      <c r="L55" s="1038"/>
      <c r="M55" s="23"/>
      <c r="N55" s="769"/>
      <c r="O55" s="1247"/>
      <c r="P55" s="215"/>
      <c r="Q55" s="729"/>
      <c r="R55" s="1286"/>
      <c r="S55" s="1287"/>
      <c r="T55" s="1286"/>
      <c r="U55" s="729"/>
      <c r="V55" s="1107"/>
      <c r="W55" s="1285"/>
      <c r="X55" s="1284"/>
      <c r="Y55" s="68"/>
      <c r="Z55" s="76"/>
      <c r="AA55" s="147"/>
      <c r="AH55" s="599"/>
      <c r="AI55" s="599"/>
      <c r="AJ55" s="599"/>
      <c r="AK55" s="599"/>
      <c r="AL55" s="599"/>
      <c r="AM55" s="599"/>
      <c r="AN55" s="599"/>
      <c r="AO55" s="599"/>
      <c r="AP55" s="599"/>
      <c r="AQ55" s="599"/>
      <c r="AR55" s="599"/>
      <c r="AS55" s="599"/>
    </row>
    <row r="56" spans="2:45" ht="15.6" customHeight="1">
      <c r="B56" s="61"/>
      <c r="C56" s="179"/>
      <c r="D56" s="55"/>
      <c r="E56" s="55"/>
      <c r="F56" s="748"/>
      <c r="G56" s="55"/>
      <c r="H56" s="55"/>
      <c r="I56" s="55"/>
      <c r="J56" s="55"/>
      <c r="K56" s="55"/>
      <c r="L56" s="55"/>
      <c r="M56" s="59"/>
      <c r="N56" s="180"/>
      <c r="O56" s="181"/>
      <c r="P56" s="181"/>
      <c r="Q56" s="55"/>
      <c r="R56" s="55"/>
      <c r="S56" s="55"/>
      <c r="T56" s="55"/>
      <c r="U56" s="55"/>
      <c r="V56" s="55"/>
      <c r="W56" s="55"/>
      <c r="X56" s="59"/>
      <c r="AA56" s="147"/>
      <c r="AH56" s="599"/>
      <c r="AI56" s="599"/>
      <c r="AJ56" s="599"/>
      <c r="AK56" s="599"/>
      <c r="AL56" s="599"/>
      <c r="AM56" s="599"/>
      <c r="AN56" s="599"/>
      <c r="AO56" s="599"/>
      <c r="AP56" s="599"/>
      <c r="AQ56" s="599"/>
      <c r="AR56" s="599"/>
      <c r="AS56" s="599"/>
    </row>
    <row r="57" spans="2:45" ht="15.6" customHeight="1">
      <c r="B57" s="61"/>
      <c r="C57" s="104"/>
      <c r="K57" s="182" t="s">
        <v>38</v>
      </c>
      <c r="M57" s="147"/>
      <c r="N57"/>
      <c r="O57" s="171"/>
      <c r="P57" s="972">
        <f>B54+ACCUEIL!$B$10</f>
        <v>0.63888888888888495</v>
      </c>
      <c r="Q57"/>
      <c r="AA57" s="147"/>
      <c r="AH57" s="599"/>
      <c r="AI57" s="599"/>
      <c r="AJ57" s="599"/>
      <c r="AK57" s="599"/>
      <c r="AL57" s="599"/>
      <c r="AM57" s="599"/>
      <c r="AN57" s="599"/>
      <c r="AO57" s="599"/>
      <c r="AP57" s="599"/>
      <c r="AQ57" s="599"/>
      <c r="AR57" s="599"/>
      <c r="AS57" s="599"/>
    </row>
    <row r="58" spans="2:45" ht="15.6" customHeight="1">
      <c r="B58" s="61"/>
      <c r="C58" s="183"/>
      <c r="D58" s="15"/>
      <c r="E58" s="15"/>
      <c r="F58" s="15"/>
      <c r="G58" s="15"/>
      <c r="H58" s="15"/>
      <c r="I58" s="15"/>
      <c r="J58" s="15"/>
      <c r="K58" s="88" t="s">
        <v>39</v>
      </c>
      <c r="L58" s="15"/>
      <c r="M58" s="15"/>
      <c r="N58" s="15"/>
      <c r="O58" s="88"/>
      <c r="P58" s="88"/>
      <c r="Q58" s="15"/>
      <c r="R58" s="15"/>
      <c r="S58" s="15"/>
      <c r="T58" s="15"/>
      <c r="U58" s="15"/>
      <c r="V58" s="15"/>
      <c r="W58" s="16"/>
      <c r="AA58" s="184"/>
    </row>
    <row r="59" spans="2:45" ht="15.6" customHeight="1">
      <c r="B59" s="147"/>
      <c r="C59" s="24"/>
      <c r="D59" s="185">
        <v>1</v>
      </c>
      <c r="E59" s="813">
        <f>GL(F54,J54,E54,K54,F55,J55)</f>
        <v>0</v>
      </c>
      <c r="F59" s="147"/>
      <c r="G59" s="147"/>
      <c r="H59" s="147"/>
      <c r="I59" s="147"/>
      <c r="J59" s="185">
        <v>3</v>
      </c>
      <c r="K59" s="813">
        <f>GL(F50,J50,E50,K50,F51,J51)</f>
        <v>0</v>
      </c>
      <c r="L59" s="147"/>
      <c r="M59" s="147"/>
      <c r="N59"/>
      <c r="O59" s="185">
        <v>5</v>
      </c>
      <c r="P59" s="879">
        <f>V35</f>
        <v>0</v>
      </c>
      <c r="Q59" s="1052"/>
      <c r="R59" s="147"/>
      <c r="S59" s="147"/>
      <c r="T59" s="147"/>
      <c r="U59" s="185">
        <v>7</v>
      </c>
      <c r="V59" s="879">
        <f t="shared" ref="V59:V61" si="0">V37</f>
        <v>0</v>
      </c>
      <c r="W59" s="953"/>
      <c r="X59" s="147"/>
      <c r="Y59" s="147"/>
      <c r="Z59" s="147"/>
      <c r="AA59" s="147"/>
    </row>
    <row r="60" spans="2:45" ht="15.6" customHeight="1">
      <c r="C60" s="24"/>
      <c r="D60" s="185">
        <v>2</v>
      </c>
      <c r="E60" s="813">
        <f>GL(J54,F54,E54,K54,J55,F55)</f>
        <v>0</v>
      </c>
      <c r="J60" s="185">
        <v>4</v>
      </c>
      <c r="K60" s="813">
        <f>GL(J50,F50,E50,K50,J51,F51)</f>
        <v>0</v>
      </c>
      <c r="N60"/>
      <c r="O60" s="185">
        <v>6</v>
      </c>
      <c r="P60" s="879">
        <f>V36</f>
        <v>0</v>
      </c>
      <c r="Q60" s="1052"/>
      <c r="U60" s="665">
        <v>8</v>
      </c>
      <c r="V60" s="879">
        <f t="shared" si="0"/>
        <v>0</v>
      </c>
      <c r="W60" s="953"/>
    </row>
    <row r="61" spans="2:45" s="33" customFormat="1" ht="15.6" customHeight="1">
      <c r="C61" s="186"/>
      <c r="D61" s="187"/>
      <c r="E61" s="120"/>
      <c r="F61" s="120"/>
      <c r="G61" s="188"/>
      <c r="H61" s="189"/>
      <c r="I61" s="188"/>
      <c r="J61" s="120"/>
      <c r="K61" s="120"/>
      <c r="L61" s="120"/>
      <c r="M61" s="103"/>
      <c r="N61" s="119"/>
      <c r="Q61" s="190"/>
      <c r="U61" s="666">
        <v>9</v>
      </c>
      <c r="V61" s="879">
        <f t="shared" si="0"/>
        <v>0</v>
      </c>
      <c r="W61" s="1053"/>
    </row>
    <row r="62" spans="2:45" ht="15.6" customHeight="1">
      <c r="C62" s="192"/>
      <c r="D62" s="193"/>
      <c r="E62" s="193"/>
      <c r="F62" s="55"/>
      <c r="G62" s="55"/>
      <c r="H62" s="55"/>
      <c r="I62" s="55"/>
      <c r="J62" s="55"/>
      <c r="K62" s="55"/>
      <c r="L62" s="55"/>
      <c r="M62" s="55"/>
      <c r="N62" s="55"/>
      <c r="O62" s="181"/>
      <c r="P62" s="181"/>
      <c r="Q62" s="181"/>
      <c r="R62" s="55"/>
      <c r="S62" s="55"/>
      <c r="T62" s="55"/>
      <c r="U62" s="55"/>
      <c r="V62" s="55"/>
      <c r="W62" s="59"/>
      <c r="X62" s="147"/>
      <c r="Y62" s="147"/>
      <c r="Z62" s="147"/>
    </row>
    <row r="63" spans="2:45" ht="15.6" customHeight="1">
      <c r="C63" s="148"/>
      <c r="F63" s="103"/>
      <c r="N63" s="171"/>
      <c r="R63" s="194"/>
      <c r="S63" s="149"/>
      <c r="X63" s="194"/>
      <c r="Y63" s="149"/>
      <c r="Z63" s="147"/>
    </row>
    <row r="64" spans="2:45" ht="15.6" customHeight="1">
      <c r="C64" s="137"/>
      <c r="F64" s="103"/>
      <c r="N64" s="171"/>
      <c r="R64" s="194"/>
      <c r="S64" s="149"/>
      <c r="X64" s="194"/>
      <c r="Y64" s="149"/>
      <c r="Z64" s="147"/>
    </row>
    <row r="65" spans="3:26" ht="15.6" customHeight="1">
      <c r="C65" s="171"/>
      <c r="F65" s="120"/>
      <c r="N65" s="171"/>
      <c r="R65" s="194"/>
      <c r="S65" s="149"/>
      <c r="X65" s="194"/>
      <c r="Y65" s="149"/>
      <c r="Z65" s="147"/>
    </row>
    <row r="66" spans="3:26" ht="15.6" customHeight="1">
      <c r="C66" s="171"/>
      <c r="F66" s="120"/>
      <c r="N66" s="171"/>
      <c r="R66" s="194"/>
      <c r="S66" s="149"/>
      <c r="X66" s="194"/>
      <c r="Y66" s="149"/>
      <c r="Z66" s="147"/>
    </row>
    <row r="67" spans="3:26" ht="15.6" customHeight="1">
      <c r="C67" s="171"/>
      <c r="F67" s="103"/>
      <c r="N67" s="171"/>
      <c r="R67" s="194"/>
      <c r="S67" s="149"/>
      <c r="X67" s="194"/>
      <c r="Y67" s="149"/>
      <c r="Z67" s="147"/>
    </row>
    <row r="68" spans="3:26" ht="15.6" customHeight="1">
      <c r="C68" s="171"/>
      <c r="F68" s="147"/>
      <c r="H68" s="147"/>
      <c r="I68" s="147"/>
      <c r="J68" s="147"/>
      <c r="K68" s="147"/>
      <c r="L68" s="147"/>
      <c r="M68" s="147"/>
      <c r="N68" s="171"/>
      <c r="O68" s="171"/>
      <c r="P68" s="171"/>
      <c r="Q68" s="171"/>
      <c r="R68" s="147"/>
      <c r="S68" s="147"/>
      <c r="T68" s="147"/>
      <c r="U68" s="147"/>
      <c r="V68" s="147"/>
      <c r="W68" s="147"/>
      <c r="X68" s="147"/>
      <c r="Y68" s="147"/>
      <c r="Z68" s="147"/>
    </row>
    <row r="69" spans="3:26" ht="15.6" customHeight="1">
      <c r="C69" s="171"/>
      <c r="F69" s="147"/>
      <c r="N69" s="171"/>
    </row>
    <row r="70" spans="3:26" ht="15.6" customHeight="1">
      <c r="C70" s="171"/>
      <c r="F70" s="147"/>
    </row>
    <row r="71" spans="3:26" ht="15.6" customHeight="1">
      <c r="C71" s="171"/>
      <c r="F71" s="147"/>
    </row>
    <row r="72" spans="3:26" ht="15.6" customHeight="1">
      <c r="C72" s="171"/>
      <c r="F72" s="149"/>
    </row>
    <row r="73" spans="3:26" ht="15.6" customHeight="1">
      <c r="C73" s="171"/>
      <c r="F73" s="147"/>
    </row>
    <row r="74" spans="3:26" ht="15.6" customHeight="1">
      <c r="C74" s="171"/>
      <c r="F74" s="147"/>
    </row>
    <row r="75" spans="3:26" ht="15.6" customHeight="1">
      <c r="C75" s="171"/>
      <c r="D75" s="147"/>
      <c r="E75" s="147"/>
      <c r="F75" s="147"/>
    </row>
  </sheetData>
  <sheetProtection password="C2F7" sheet="1" objects="1" scenarios="1" formatCells="0" formatColumns="0" formatRows="0"/>
  <sortState caseSensitive="1" ref="V35:X39">
    <sortCondition descending="1" ref="W35:W39"/>
    <sortCondition descending="1" ref="X35:X39"/>
  </sortState>
  <customSheetViews>
    <customSheetView guid="{31278E9C-6E4E-4A43-ADE8-A201F36887EE}" scale="130" showPageBreaks="1" fitToPage="1" printArea="1" view="pageBreakPreview">
      <selection activeCell="E27" sqref="E27:G31"/>
      <rowBreaks count="1" manualBreakCount="1">
        <brk id="32" min="1" max="27" man="1"/>
      </rowBreaks>
      <pageMargins left="0.39370078740157483" right="0.39370078740157483" top="0.19685039370078741" bottom="0.62992125984251968" header="0.19685039370078741" footer="0.78740157480314965"/>
      <printOptions horizontalCentered="1" verticalCentered="1"/>
      <pageSetup paperSize="9" fitToHeight="2" orientation="landscape" horizontalDpi="300" verticalDpi="300" r:id="rId1"/>
      <headerFooter alignWithMargins="0">
        <oddHeader>&amp;CTOURNOI U13
PAQUES 2014</oddHeader>
      </headerFooter>
    </customSheetView>
  </customSheetViews>
  <mergeCells count="2">
    <mergeCell ref="G13:I13"/>
    <mergeCell ref="AB11:AC11"/>
  </mergeCells>
  <conditionalFormatting sqref="F13:F22">
    <cfRule type="notContainsBlanks" dxfId="1126" priority="38">
      <formula>LEN(TRIM(F13))&gt;0</formula>
    </cfRule>
  </conditionalFormatting>
  <conditionalFormatting sqref="J13:J22">
    <cfRule type="notContainsBlanks" dxfId="1125" priority="37">
      <formula>LEN(TRIM(J13))&gt;0</formula>
    </cfRule>
  </conditionalFormatting>
  <conditionalFormatting sqref="Q13:Q14">
    <cfRule type="notContainsBlanks" dxfId="1124" priority="36">
      <formula>LEN(TRIM(Q13))&gt;0</formula>
    </cfRule>
  </conditionalFormatting>
  <conditionalFormatting sqref="U13:U14">
    <cfRule type="notContainsBlanks" dxfId="1123" priority="35">
      <formula>LEN(TRIM(U13))&gt;0</formula>
    </cfRule>
  </conditionalFormatting>
  <conditionalFormatting sqref="Q16">
    <cfRule type="notContainsBlanks" dxfId="1122" priority="34">
      <formula>LEN(TRIM(Q16))&gt;0</formula>
    </cfRule>
  </conditionalFormatting>
  <conditionalFormatting sqref="U16">
    <cfRule type="notContainsBlanks" dxfId="1121" priority="33">
      <formula>LEN(TRIM(U16))&gt;0</formula>
    </cfRule>
  </conditionalFormatting>
  <conditionalFormatting sqref="Q18:Q19">
    <cfRule type="notContainsBlanks" dxfId="1120" priority="32">
      <formula>LEN(TRIM(Q18))&gt;0</formula>
    </cfRule>
  </conditionalFormatting>
  <conditionalFormatting sqref="U18:U19">
    <cfRule type="notContainsBlanks" dxfId="1119" priority="31">
      <formula>LEN(TRIM(U18))&gt;0</formula>
    </cfRule>
  </conditionalFormatting>
  <conditionalFormatting sqref="Q21">
    <cfRule type="notContainsBlanks" dxfId="1118" priority="30">
      <formula>LEN(TRIM(Q21))&gt;0</formula>
    </cfRule>
  </conditionalFormatting>
  <conditionalFormatting sqref="U21">
    <cfRule type="notContainsBlanks" dxfId="1117" priority="29">
      <formula>LEN(TRIM(U21))&gt;0</formula>
    </cfRule>
  </conditionalFormatting>
  <conditionalFormatting sqref="F44:F45 F47">
    <cfRule type="notContainsBlanks" dxfId="1116" priority="28">
      <formula>LEN(TRIM(F44))&gt;0</formula>
    </cfRule>
  </conditionalFormatting>
  <conditionalFormatting sqref="J44:J45 J47">
    <cfRule type="notContainsBlanks" dxfId="1115" priority="27">
      <formula>LEN(TRIM(J44))&gt;0</formula>
    </cfRule>
  </conditionalFormatting>
  <conditionalFormatting sqref="F50 F52">
    <cfRule type="notContainsBlanks" dxfId="1114" priority="26">
      <formula>LEN(TRIM(F50))&gt;0</formula>
    </cfRule>
  </conditionalFormatting>
  <conditionalFormatting sqref="J50 J52">
    <cfRule type="notContainsBlanks" dxfId="1113" priority="25">
      <formula>LEN(TRIM(J50))&gt;0</formula>
    </cfRule>
  </conditionalFormatting>
  <conditionalFormatting sqref="F54">
    <cfRule type="notContainsBlanks" dxfId="1112" priority="24">
      <formula>LEN(TRIM(F54))&gt;0</formula>
    </cfRule>
  </conditionalFormatting>
  <conditionalFormatting sqref="J54">
    <cfRule type="notContainsBlanks" dxfId="1111" priority="23">
      <formula>LEN(TRIM(J54))&gt;0</formula>
    </cfRule>
  </conditionalFormatting>
  <conditionalFormatting sqref="Q44:Q47 Q49:Q50 Q52:Q55">
    <cfRule type="notContainsBlanks" dxfId="1110" priority="22">
      <formula>LEN(TRIM(Q44))&gt;0</formula>
    </cfRule>
  </conditionalFormatting>
  <conditionalFormatting sqref="U44:U47 U49:U50 U52:U55">
    <cfRule type="notContainsBlanks" dxfId="1109" priority="21">
      <formula>LEN(TRIM(U44))&gt;0</formula>
    </cfRule>
  </conditionalFormatting>
  <conditionalFormatting sqref="Q48">
    <cfRule type="notContainsBlanks" dxfId="1108" priority="20">
      <formula>LEN(TRIM(Q48))&gt;0</formula>
    </cfRule>
  </conditionalFormatting>
  <conditionalFormatting sqref="U48">
    <cfRule type="notContainsBlanks" dxfId="1107" priority="19">
      <formula>LEN(TRIM(U48))&gt;0</formula>
    </cfRule>
  </conditionalFormatting>
  <conditionalFormatting sqref="Q51">
    <cfRule type="notContainsBlanks" dxfId="1106" priority="18">
      <formula>LEN(TRIM(Q51))&gt;0</formula>
    </cfRule>
  </conditionalFormatting>
  <conditionalFormatting sqref="U51">
    <cfRule type="notContainsBlanks" dxfId="1105" priority="17">
      <formula>LEN(TRIM(U51))&gt;0</formula>
    </cfRule>
  </conditionalFormatting>
  <conditionalFormatting sqref="F46">
    <cfRule type="notContainsBlanks" dxfId="1104" priority="16">
      <formula>LEN(TRIM(F46))&gt;0</formula>
    </cfRule>
  </conditionalFormatting>
  <conditionalFormatting sqref="J46">
    <cfRule type="notContainsBlanks" dxfId="1103" priority="15">
      <formula>LEN(TRIM(J46))&gt;0</formula>
    </cfRule>
  </conditionalFormatting>
  <conditionalFormatting sqref="E46">
    <cfRule type="expression" dxfId="1102" priority="14">
      <formula>NOT($E$41=$I$41)</formula>
    </cfRule>
  </conditionalFormatting>
  <conditionalFormatting sqref="K46">
    <cfRule type="expression" dxfId="1101" priority="13">
      <formula>NOT($E$41=$I$41)</formula>
    </cfRule>
  </conditionalFormatting>
  <conditionalFormatting sqref="F48">
    <cfRule type="notContainsBlanks" dxfId="1100" priority="12">
      <formula>LEN(TRIM(F48))&gt;0</formula>
    </cfRule>
  </conditionalFormatting>
  <conditionalFormatting sqref="J48">
    <cfRule type="notContainsBlanks" dxfId="1099" priority="11">
      <formula>LEN(TRIM(J48))&gt;0</formula>
    </cfRule>
  </conditionalFormatting>
  <conditionalFormatting sqref="E48">
    <cfRule type="expression" dxfId="1098" priority="10">
      <formula>NOT($E$41=$I$41)</formula>
    </cfRule>
  </conditionalFormatting>
  <conditionalFormatting sqref="K48">
    <cfRule type="expression" dxfId="1097" priority="9">
      <formula>NOT($E$41=$I$41)</formula>
    </cfRule>
  </conditionalFormatting>
  <conditionalFormatting sqref="F51">
    <cfRule type="notContainsBlanks" dxfId="1096" priority="8">
      <formula>LEN(TRIM(F51))&gt;0</formula>
    </cfRule>
  </conditionalFormatting>
  <conditionalFormatting sqref="J51">
    <cfRule type="notContainsBlanks" dxfId="1095" priority="7">
      <formula>LEN(TRIM(J51))&gt;0</formula>
    </cfRule>
  </conditionalFormatting>
  <conditionalFormatting sqref="E51">
    <cfRule type="expression" dxfId="1094" priority="6">
      <formula>NOT($E$41=$I$41)</formula>
    </cfRule>
  </conditionalFormatting>
  <conditionalFormatting sqref="K51">
    <cfRule type="expression" dxfId="1093" priority="5">
      <formula>NOT($E$41=$I$41)</formula>
    </cfRule>
  </conditionalFormatting>
  <conditionalFormatting sqref="F55">
    <cfRule type="notContainsBlanks" dxfId="1092" priority="4">
      <formula>LEN(TRIM(F55))&gt;0</formula>
    </cfRule>
  </conditionalFormatting>
  <conditionalFormatting sqref="J55">
    <cfRule type="notContainsBlanks" dxfId="1091" priority="3">
      <formula>LEN(TRIM(J55))&gt;0</formula>
    </cfRule>
  </conditionalFormatting>
  <conditionalFormatting sqref="E55">
    <cfRule type="expression" dxfId="1090" priority="2">
      <formula>NOT($E$41=$I$41)</formula>
    </cfRule>
  </conditionalFormatting>
  <conditionalFormatting sqref="K55">
    <cfRule type="expression" dxfId="1089" priority="1">
      <formula>NOT($E$41=$I$41)</formula>
    </cfRule>
  </conditionalFormatting>
  <printOptions horizontalCentered="1" verticalCentered="1"/>
  <pageMargins left="0" right="0" top="1.1811023622047245" bottom="0.19685039370078741" header="0.19685039370078741" footer="0"/>
  <pageSetup paperSize="9" scale="49" orientation="landscape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3" max="24" man="1"/>
  </rowBreaks>
  <ignoredErrors>
    <ignoredError sqref="K16 V16 V47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6" name="Button 1">
              <controlPr defaultSize="0" print="0" autoFill="0" autoPict="0" macro="[0]!ClasserA9">
                <anchor>
                  <from>
                    <xdr:col>10</xdr:col>
                    <xdr:colOff>342900</xdr:colOff>
                    <xdr:row>26</xdr:row>
                    <xdr:rowOff>38100</xdr:rowOff>
                  </from>
                  <to>
                    <xdr:col>10</xdr:col>
                    <xdr:colOff>1162050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7" name="Button 2">
              <controlPr defaultSize="0" print="0" autoFill="0" autoPict="0" macro="[0]!MACRO9A">
                <anchor>
                  <from>
                    <xdr:col>10</xdr:col>
                    <xdr:colOff>542925</xdr:colOff>
                    <xdr:row>28</xdr:row>
                    <xdr:rowOff>28575</xdr:rowOff>
                  </from>
                  <to>
                    <xdr:col>10</xdr:col>
                    <xdr:colOff>1047750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8" name="Button 3">
              <controlPr defaultSize="0" print="0" autoFill="0" autoPict="0" macro="[0]!CLASSERB9">
                <anchor>
                  <from>
                    <xdr:col>21</xdr:col>
                    <xdr:colOff>400050</xdr:colOff>
                    <xdr:row>25</xdr:row>
                    <xdr:rowOff>123825</xdr:rowOff>
                  </from>
                  <to>
                    <xdr:col>21</xdr:col>
                    <xdr:colOff>1352550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9" name="Button 4">
              <controlPr defaultSize="0" print="0" autoFill="0" autoPict="0" macro="[0]!Macro9B">
                <anchor>
                  <from>
                    <xdr:col>21</xdr:col>
                    <xdr:colOff>685800</xdr:colOff>
                    <xdr:row>28</xdr:row>
                    <xdr:rowOff>28575</xdr:rowOff>
                  </from>
                  <to>
                    <xdr:col>21</xdr:col>
                    <xdr:colOff>1133475</xdr:colOff>
                    <xdr:row>28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10" name="Button 5">
              <controlPr defaultSize="0" print="0" autoFill="0" autoPict="0" macro="[0]!Classer9C">
                <anchor>
                  <from>
                    <xdr:col>10</xdr:col>
                    <xdr:colOff>9525</xdr:colOff>
                    <xdr:row>38</xdr:row>
                    <xdr:rowOff>123825</xdr:rowOff>
                  </from>
                  <to>
                    <xdr:col>10</xdr:col>
                    <xdr:colOff>819150</xdr:colOff>
                    <xdr:row>38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11" name="Button 6">
              <controlPr defaultSize="0" print="0" autoFill="0" autoPict="0" macro="[0]!Macro9C">
                <anchor>
                  <from>
                    <xdr:col>10</xdr:col>
                    <xdr:colOff>1028700</xdr:colOff>
                    <xdr:row>38</xdr:row>
                    <xdr:rowOff>114300</xdr:rowOff>
                  </from>
                  <to>
                    <xdr:col>10</xdr:col>
                    <xdr:colOff>1495425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2" name="Button 7">
              <controlPr defaultSize="0" print="0" autoFill="0" autoPict="0" macro="[0]!IMP9C" altText="Aperçu Impression">
                <anchor>
                  <from>
                    <xdr:col>10</xdr:col>
                    <xdr:colOff>161925</xdr:colOff>
                    <xdr:row>5</xdr:row>
                    <xdr:rowOff>66675</xdr:rowOff>
                  </from>
                  <to>
                    <xdr:col>10</xdr:col>
                    <xdr:colOff>1362075</xdr:colOff>
                    <xdr:row>6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3" name="Button 8">
              <controlPr defaultSize="0" print="0" autoFill="0" autoPict="0" macro="[0]!IMP9F" altText="Aperçu Impression">
                <anchor>
                  <from>
                    <xdr:col>4</xdr:col>
                    <xdr:colOff>85725</xdr:colOff>
                    <xdr:row>38</xdr:row>
                    <xdr:rowOff>104775</xdr:rowOff>
                  </from>
                  <to>
                    <xdr:col>4</xdr:col>
                    <xdr:colOff>1333500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4" name="Drop Down 10">
              <controlPr defaultSize="0" print="0" autoLine="0" autoPict="0">
                <anchor moveWithCells="1">
                  <from>
                    <xdr:col>27</xdr:col>
                    <xdr:colOff>95250</xdr:colOff>
                    <xdr:row>12</xdr:row>
                    <xdr:rowOff>38100</xdr:rowOff>
                  </from>
                  <to>
                    <xdr:col>27</xdr:col>
                    <xdr:colOff>733425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5" name="Drop Down 11">
              <controlPr defaultSize="0" print="0" autoLine="0" autoPict="0">
                <anchor moveWithCells="1">
                  <from>
                    <xdr:col>28</xdr:col>
                    <xdr:colOff>95250</xdr:colOff>
                    <xdr:row>12</xdr:row>
                    <xdr:rowOff>38100</xdr:rowOff>
                  </from>
                  <to>
                    <xdr:col>28</xdr:col>
                    <xdr:colOff>733425</xdr:colOff>
                    <xdr:row>12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6" name="Drop Down 12">
              <controlPr defaultSize="0" print="0" autoLine="0" autoPict="0">
                <anchor moveWithCells="1">
                  <from>
                    <xdr:col>27</xdr:col>
                    <xdr:colOff>95250</xdr:colOff>
                    <xdr:row>13</xdr:row>
                    <xdr:rowOff>38100</xdr:rowOff>
                  </from>
                  <to>
                    <xdr:col>27</xdr:col>
                    <xdr:colOff>733425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7" name="Drop Down 13">
              <controlPr defaultSize="0" print="0" autoLine="0" autoPict="0">
                <anchor moveWithCells="1">
                  <from>
                    <xdr:col>28</xdr:col>
                    <xdr:colOff>95250</xdr:colOff>
                    <xdr:row>13</xdr:row>
                    <xdr:rowOff>38100</xdr:rowOff>
                  </from>
                  <to>
                    <xdr:col>28</xdr:col>
                    <xdr:colOff>733425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8" name="Drop Down 14">
              <controlPr defaultSize="0" print="0" autoLine="0" autoPict="0">
                <anchor moveWithCells="1">
                  <from>
                    <xdr:col>27</xdr:col>
                    <xdr:colOff>95250</xdr:colOff>
                    <xdr:row>14</xdr:row>
                    <xdr:rowOff>38100</xdr:rowOff>
                  </from>
                  <to>
                    <xdr:col>27</xdr:col>
                    <xdr:colOff>733425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9" name="Drop Down 15">
              <controlPr defaultSize="0" print="0" autoLine="0" autoPict="0">
                <anchor moveWithCells="1">
                  <from>
                    <xdr:col>27</xdr:col>
                    <xdr:colOff>95250</xdr:colOff>
                    <xdr:row>15</xdr:row>
                    <xdr:rowOff>38100</xdr:rowOff>
                  </from>
                  <to>
                    <xdr:col>27</xdr:col>
                    <xdr:colOff>733425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20" name="Drop Down 16">
              <controlPr defaultSize="0" print="0" autoLine="0" autoPict="0">
                <anchor moveWithCells="1">
                  <from>
                    <xdr:col>28</xdr:col>
                    <xdr:colOff>95250</xdr:colOff>
                    <xdr:row>15</xdr:row>
                    <xdr:rowOff>38100</xdr:rowOff>
                  </from>
                  <to>
                    <xdr:col>28</xdr:col>
                    <xdr:colOff>733425</xdr:colOff>
                    <xdr:row>15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1" name="Drop Down 17">
              <controlPr defaultSize="0" print="0" autoLine="0" autoPict="0">
                <anchor moveWithCells="1">
                  <from>
                    <xdr:col>27</xdr:col>
                    <xdr:colOff>95250</xdr:colOff>
                    <xdr:row>16</xdr:row>
                    <xdr:rowOff>38100</xdr:rowOff>
                  </from>
                  <to>
                    <xdr:col>27</xdr:col>
                    <xdr:colOff>733425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2" name="Drop Down 18">
              <controlPr defaultSize="0" print="0" autoLine="0" autoPict="0">
                <anchor moveWithCells="1">
                  <from>
                    <xdr:col>27</xdr:col>
                    <xdr:colOff>95250</xdr:colOff>
                    <xdr:row>17</xdr:row>
                    <xdr:rowOff>38100</xdr:rowOff>
                  </from>
                  <to>
                    <xdr:col>27</xdr:col>
                    <xdr:colOff>733425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3" name="Drop Down 19">
              <controlPr defaultSize="0" print="0" autoLine="0" autoPict="0">
                <anchor moveWithCells="1">
                  <from>
                    <xdr:col>27</xdr:col>
                    <xdr:colOff>95250</xdr:colOff>
                    <xdr:row>18</xdr:row>
                    <xdr:rowOff>38100</xdr:rowOff>
                  </from>
                  <to>
                    <xdr:col>27</xdr:col>
                    <xdr:colOff>733425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4" name="Drop Down 20">
              <controlPr defaultSize="0" print="0" autoLine="0" autoPict="0">
                <anchor moveWithCells="1">
                  <from>
                    <xdr:col>28</xdr:col>
                    <xdr:colOff>95250</xdr:colOff>
                    <xdr:row>17</xdr:row>
                    <xdr:rowOff>38100</xdr:rowOff>
                  </from>
                  <to>
                    <xdr:col>28</xdr:col>
                    <xdr:colOff>733425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5" name="Drop Down 21">
              <controlPr defaultSize="0" print="0" autoLine="0" autoPict="0">
                <anchor moveWithCells="1">
                  <from>
                    <xdr:col>28</xdr:col>
                    <xdr:colOff>95250</xdr:colOff>
                    <xdr:row>18</xdr:row>
                    <xdr:rowOff>38100</xdr:rowOff>
                  </from>
                  <to>
                    <xdr:col>28</xdr:col>
                    <xdr:colOff>733425</xdr:colOff>
                    <xdr:row>18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6" name="Drop Down 22">
              <controlPr defaultSize="0" print="0" autoLine="0" autoPict="0">
                <anchor moveWithCells="1">
                  <from>
                    <xdr:col>27</xdr:col>
                    <xdr:colOff>95250</xdr:colOff>
                    <xdr:row>19</xdr:row>
                    <xdr:rowOff>38100</xdr:rowOff>
                  </from>
                  <to>
                    <xdr:col>27</xdr:col>
                    <xdr:colOff>733425</xdr:colOff>
                    <xdr:row>19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7" name="Drop Down 23">
              <controlPr defaultSize="0" print="0" autoLine="0" autoPict="0">
                <anchor moveWithCells="1">
                  <from>
                    <xdr:col>27</xdr:col>
                    <xdr:colOff>95250</xdr:colOff>
                    <xdr:row>20</xdr:row>
                    <xdr:rowOff>38100</xdr:rowOff>
                  </from>
                  <to>
                    <xdr:col>27</xdr:col>
                    <xdr:colOff>733425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8" name="Drop Down 24">
              <controlPr defaultSize="0" print="0" autoLine="0" autoPict="0">
                <anchor moveWithCells="1">
                  <from>
                    <xdr:col>27</xdr:col>
                    <xdr:colOff>95250</xdr:colOff>
                    <xdr:row>21</xdr:row>
                    <xdr:rowOff>38100</xdr:rowOff>
                  </from>
                  <to>
                    <xdr:col>27</xdr:col>
                    <xdr:colOff>733425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9" name="Drop Down 25">
              <controlPr defaultSize="0" print="0" autoLine="0" autoPict="0">
                <anchor moveWithCells="1">
                  <from>
                    <xdr:col>28</xdr:col>
                    <xdr:colOff>95250</xdr:colOff>
                    <xdr:row>20</xdr:row>
                    <xdr:rowOff>38100</xdr:rowOff>
                  </from>
                  <to>
                    <xdr:col>28</xdr:col>
                    <xdr:colOff>733425</xdr:colOff>
                    <xdr:row>20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4" r:id="rId30" name="Drop Down 26">
              <controlPr defaultSize="0" print="0" autoLine="0" autoPict="0">
                <anchor moveWithCells="1">
                  <from>
                    <xdr:col>27</xdr:col>
                    <xdr:colOff>95250</xdr:colOff>
                    <xdr:row>43</xdr:row>
                    <xdr:rowOff>38100</xdr:rowOff>
                  </from>
                  <to>
                    <xdr:col>27</xdr:col>
                    <xdr:colOff>733425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5" r:id="rId31" name="Drop Down 27">
              <controlPr defaultSize="0" print="0" autoLine="0" autoPict="0">
                <anchor moveWithCells="1">
                  <from>
                    <xdr:col>28</xdr:col>
                    <xdr:colOff>95250</xdr:colOff>
                    <xdr:row>43</xdr:row>
                    <xdr:rowOff>38100</xdr:rowOff>
                  </from>
                  <to>
                    <xdr:col>28</xdr:col>
                    <xdr:colOff>733425</xdr:colOff>
                    <xdr:row>43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6" r:id="rId32" name="Drop Down 28">
              <controlPr defaultSize="0" print="0" autoLine="0" autoPict="0">
                <anchor moveWithCells="1">
                  <from>
                    <xdr:col>27</xdr:col>
                    <xdr:colOff>95250</xdr:colOff>
                    <xdr:row>44</xdr:row>
                    <xdr:rowOff>38100</xdr:rowOff>
                  </from>
                  <to>
                    <xdr:col>27</xdr:col>
                    <xdr:colOff>733425</xdr:colOff>
                    <xdr:row>44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7" r:id="rId33" name="Drop Down 29">
              <controlPr defaultSize="0" print="0" autoLine="0" autoPict="0">
                <anchor moveWithCells="1">
                  <from>
                    <xdr:col>28</xdr:col>
                    <xdr:colOff>95250</xdr:colOff>
                    <xdr:row>44</xdr:row>
                    <xdr:rowOff>38100</xdr:rowOff>
                  </from>
                  <to>
                    <xdr:col>28</xdr:col>
                    <xdr:colOff>733425</xdr:colOff>
                    <xdr:row>44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8" r:id="rId34" name="Drop Down 30">
              <controlPr defaultSize="0" print="0" autoLine="0" autoPict="0">
                <anchor moveWithCells="1">
                  <from>
                    <xdr:col>27</xdr:col>
                    <xdr:colOff>95250</xdr:colOff>
                    <xdr:row>46</xdr:row>
                    <xdr:rowOff>38100</xdr:rowOff>
                  </from>
                  <to>
                    <xdr:col>27</xdr:col>
                    <xdr:colOff>733425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9" r:id="rId35" name="Drop Down 31">
              <controlPr defaultSize="0" print="0" autoLine="0" autoPict="0">
                <anchor moveWithCells="1">
                  <from>
                    <xdr:col>28</xdr:col>
                    <xdr:colOff>95250</xdr:colOff>
                    <xdr:row>46</xdr:row>
                    <xdr:rowOff>38100</xdr:rowOff>
                  </from>
                  <to>
                    <xdr:col>28</xdr:col>
                    <xdr:colOff>733425</xdr:colOff>
                    <xdr:row>46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0" r:id="rId36" name="Drop Down 32">
              <controlPr defaultSize="0" print="0" autoLine="0" autoPict="0">
                <anchor moveWithCells="1">
                  <from>
                    <xdr:col>28</xdr:col>
                    <xdr:colOff>95250</xdr:colOff>
                    <xdr:row>48</xdr:row>
                    <xdr:rowOff>38100</xdr:rowOff>
                  </from>
                  <to>
                    <xdr:col>28</xdr:col>
                    <xdr:colOff>733425</xdr:colOff>
                    <xdr:row>48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1" r:id="rId37" name="Drop Down 33">
              <controlPr defaultSize="0" print="0" autoLine="0" autoPict="0">
                <anchor moveWithCells="1">
                  <from>
                    <xdr:col>27</xdr:col>
                    <xdr:colOff>95250</xdr:colOff>
                    <xdr:row>49</xdr:row>
                    <xdr:rowOff>38100</xdr:rowOff>
                  </from>
                  <to>
                    <xdr:col>27</xdr:col>
                    <xdr:colOff>733425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2" r:id="rId38" name="Drop Down 34">
              <controlPr defaultSize="0" print="0" autoLine="0" autoPict="0">
                <anchor moveWithCells="1">
                  <from>
                    <xdr:col>28</xdr:col>
                    <xdr:colOff>95250</xdr:colOff>
                    <xdr:row>49</xdr:row>
                    <xdr:rowOff>38100</xdr:rowOff>
                  </from>
                  <to>
                    <xdr:col>28</xdr:col>
                    <xdr:colOff>733425</xdr:colOff>
                    <xdr:row>49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3" r:id="rId39" name="Drop Down 35">
              <controlPr defaultSize="0" print="0" autoLine="0" autoPict="0">
                <anchor moveWithCells="1">
                  <from>
                    <xdr:col>27</xdr:col>
                    <xdr:colOff>95250</xdr:colOff>
                    <xdr:row>51</xdr:row>
                    <xdr:rowOff>38100</xdr:rowOff>
                  </from>
                  <to>
                    <xdr:col>27</xdr:col>
                    <xdr:colOff>733425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4" r:id="rId40" name="Drop Down 36">
              <controlPr defaultSize="0" print="0" autoLine="0" autoPict="0">
                <anchor moveWithCells="1">
                  <from>
                    <xdr:col>28</xdr:col>
                    <xdr:colOff>95250</xdr:colOff>
                    <xdr:row>51</xdr:row>
                    <xdr:rowOff>38100</xdr:rowOff>
                  </from>
                  <to>
                    <xdr:col>28</xdr:col>
                    <xdr:colOff>733425</xdr:colOff>
                    <xdr:row>51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5" r:id="rId41" name="Drop Down 37">
              <controlPr defaultSize="0" print="0" autoLine="0" autoPict="0">
                <anchor moveWithCells="1">
                  <from>
                    <xdr:col>28</xdr:col>
                    <xdr:colOff>95250</xdr:colOff>
                    <xdr:row>52</xdr:row>
                    <xdr:rowOff>38100</xdr:rowOff>
                  </from>
                  <to>
                    <xdr:col>28</xdr:col>
                    <xdr:colOff>733425</xdr:colOff>
                    <xdr:row>52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6" r:id="rId42" name="Drop Down 38">
              <controlPr defaultSize="0" print="0" autoLine="0" autoPict="0">
                <anchor moveWithCells="1">
                  <from>
                    <xdr:col>27</xdr:col>
                    <xdr:colOff>95250</xdr:colOff>
                    <xdr:row>53</xdr:row>
                    <xdr:rowOff>38100</xdr:rowOff>
                  </from>
                  <to>
                    <xdr:col>27</xdr:col>
                    <xdr:colOff>733425</xdr:colOff>
                    <xdr:row>53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7" r:id="rId43" name="Drop Down 39">
              <controlPr defaultSize="0" print="0" autoLine="0" autoPict="0">
                <anchor moveWithCells="1">
                  <from>
                    <xdr:col>28</xdr:col>
                    <xdr:colOff>95250</xdr:colOff>
                    <xdr:row>53</xdr:row>
                    <xdr:rowOff>38100</xdr:rowOff>
                  </from>
                  <to>
                    <xdr:col>28</xdr:col>
                    <xdr:colOff>733425</xdr:colOff>
                    <xdr:row>53</xdr:row>
                    <xdr:rowOff>257175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3" tint="0.39997558519241921"/>
  </sheetPr>
  <dimension ref="A1:AK75"/>
  <sheetViews>
    <sheetView showGridLines="0" showRowColHeaders="0" showRuler="0" view="pageBreakPreview" topLeftCell="D21" zoomScaleNormal="100" zoomScaleSheetLayoutView="100" workbookViewId="0">
      <selection activeCell="V37" sqref="V37:V39"/>
    </sheetView>
  </sheetViews>
  <sheetFormatPr baseColWidth="10" defaultColWidth="11.5703125" defaultRowHeight="15.6" customHeight="1"/>
  <cols>
    <col min="1" max="1" width="7.140625" customWidth="1"/>
    <col min="2" max="2" width="1.85546875" style="60" customWidth="1"/>
    <col min="3" max="3" width="1.85546875" customWidth="1"/>
    <col min="4" max="4" width="27.85546875" customWidth="1"/>
    <col min="5" max="5" width="2.7109375" bestFit="1" customWidth="1"/>
    <col min="6" max="9" width="1.85546875" customWidth="1"/>
    <col min="10" max="10" width="29" customWidth="1"/>
    <col min="11" max="11" width="2.7109375" bestFit="1" customWidth="1"/>
    <col min="12" max="12" width="1.85546875" customWidth="1"/>
    <col min="13" max="14" width="1.85546875" style="61" customWidth="1"/>
    <col min="15" max="15" width="30.5703125" style="61" customWidth="1"/>
    <col min="16" max="16" width="2.7109375" style="61" bestFit="1" customWidth="1"/>
    <col min="17" max="20" width="1.85546875" customWidth="1"/>
    <col min="21" max="21" width="31.7109375" customWidth="1"/>
    <col min="22" max="22" width="2.7109375" bestFit="1" customWidth="1"/>
    <col min="23" max="26" width="1.85546875" customWidth="1"/>
    <col min="27" max="27" width="1.5703125" customWidth="1"/>
    <col min="28" max="28" width="15.85546875" customWidth="1"/>
    <col min="29" max="29" width="17.140625" bestFit="1" customWidth="1"/>
    <col min="30" max="34" width="1.85546875" customWidth="1"/>
    <col min="36" max="37" width="1.85546875" customWidth="1"/>
  </cols>
  <sheetData>
    <row r="1" spans="1:29" ht="4.5" customHeight="1">
      <c r="A1" s="62"/>
      <c r="D1" s="62"/>
      <c r="J1" s="79"/>
      <c r="U1" s="67"/>
    </row>
    <row r="2" spans="1:29" ht="4.5" customHeight="1">
      <c r="A2" s="72"/>
      <c r="D2" s="72"/>
      <c r="J2" s="72"/>
      <c r="U2" s="78"/>
    </row>
    <row r="3" spans="1:29" ht="4.5" customHeight="1">
      <c r="U3" s="78"/>
    </row>
    <row r="4" spans="1:29" ht="4.5" customHeight="1"/>
    <row r="5" spans="1:29" s="22" customFormat="1" ht="15.6" customHeight="1">
      <c r="B5" s="63"/>
      <c r="C5" s="64"/>
      <c r="D5" s="65" t="s">
        <v>16</v>
      </c>
      <c r="E5" s="66" t="s">
        <v>1</v>
      </c>
      <c r="F5" s="66" t="s">
        <v>2</v>
      </c>
      <c r="G5" s="67"/>
      <c r="H5" s="68"/>
      <c r="I5" s="69" t="s">
        <v>17</v>
      </c>
      <c r="J5" s="65" t="s">
        <v>18</v>
      </c>
      <c r="K5" s="66" t="s">
        <v>1</v>
      </c>
      <c r="L5" s="66" t="s">
        <v>2</v>
      </c>
      <c r="M5" s="70"/>
      <c r="N5" s="70"/>
      <c r="O5" s="70"/>
      <c r="P5" s="70"/>
      <c r="Q5" s="68"/>
      <c r="R5" s="71"/>
      <c r="S5" s="67"/>
      <c r="T5" s="67"/>
      <c r="U5" s="67"/>
      <c r="V5" s="68"/>
      <c r="W5" s="68"/>
      <c r="X5" s="71"/>
      <c r="Y5" s="67"/>
      <c r="Z5" s="67"/>
    </row>
    <row r="6" spans="1:29" s="22" customFormat="1" ht="20.25" customHeight="1">
      <c r="B6" s="63"/>
      <c r="C6" s="73" t="s">
        <v>4</v>
      </c>
      <c r="D6" s="1138">
        <f>ACCUEIL!$H$6</f>
        <v>10</v>
      </c>
      <c r="E6" s="1524">
        <f>CL($E$13,$I$13)+CL($I$15,$E$15)+CL($E$18,$I$18)+CL($E$21,$I$21)</f>
        <v>0</v>
      </c>
      <c r="F6" s="1106">
        <f>$E$13-$I$13+$I$15-$E$15+$E$18-$I$18+$E$21-$I$21</f>
        <v>0</v>
      </c>
      <c r="G6" s="76"/>
      <c r="H6" s="21"/>
      <c r="I6" s="73" t="s">
        <v>9</v>
      </c>
      <c r="J6" s="1138" t="str">
        <f>ACCUEIL!$H$11</f>
        <v>4</v>
      </c>
      <c r="K6" s="1524">
        <f>CL($P$13,$T$13)+CL($T$15,$P$15)+CL($P$18,$T$18)+CL($P$21,$T$21)</f>
        <v>0</v>
      </c>
      <c r="L6" s="1106">
        <f>$P$13-$T$13+$T$15-$P$15+$P$18-$T$18+$P$21-$T$21</f>
        <v>0</v>
      </c>
      <c r="M6" s="77"/>
      <c r="N6" s="77"/>
      <c r="O6" s="77"/>
      <c r="P6" s="77"/>
      <c r="Q6" s="21"/>
      <c r="R6" s="28"/>
      <c r="S6" s="66"/>
      <c r="T6" s="75"/>
      <c r="V6" s="21"/>
      <c r="W6" s="21"/>
      <c r="X6" s="28"/>
      <c r="Y6" s="66"/>
      <c r="Z6" s="75"/>
    </row>
    <row r="7" spans="1:29" s="22" customFormat="1" ht="20.25" customHeight="1">
      <c r="B7" s="63"/>
      <c r="C7" s="73" t="s">
        <v>5</v>
      </c>
      <c r="D7" s="1138">
        <f>ACCUEIL!$H$7</f>
        <v>12</v>
      </c>
      <c r="E7" s="1524">
        <f>CL($I$13,$E$13)+CL($E$16,$I$16)+CL($E$19,$I$19)+CL($I$22,$E$22)</f>
        <v>0</v>
      </c>
      <c r="F7" s="1106">
        <f>$I$13-$E$13+$E$16-$I$16+$E$19-$I$19+$I$22-$E$22</f>
        <v>0</v>
      </c>
      <c r="G7" s="76"/>
      <c r="H7" s="21"/>
      <c r="I7" s="73" t="s">
        <v>10</v>
      </c>
      <c r="J7" s="1138">
        <f>ACCUEIL!$H$12</f>
        <v>11</v>
      </c>
      <c r="K7" s="1524">
        <f>CL($T$13,$P$13)+CL($P$16,$T$16)+CL($P$19,$T$19)+CL($T$22,$P$22)</f>
        <v>0</v>
      </c>
      <c r="L7" s="1106">
        <f>$T$13-$P$13+$P$16-$T$16+$P$19-$T$19+$T$22-$P$22</f>
        <v>0</v>
      </c>
      <c r="M7" s="77"/>
      <c r="N7" s="77"/>
      <c r="O7" s="77"/>
      <c r="P7" s="77"/>
      <c r="Q7" s="21"/>
      <c r="R7" s="28"/>
      <c r="S7" s="66"/>
      <c r="T7" s="75"/>
      <c r="V7" s="21"/>
      <c r="W7" s="21"/>
      <c r="X7" s="28"/>
      <c r="Y7" s="66"/>
      <c r="Z7" s="75"/>
    </row>
    <row r="8" spans="1:29" s="22" customFormat="1" ht="20.25" customHeight="1">
      <c r="B8" s="63"/>
      <c r="C8" s="73" t="s">
        <v>6</v>
      </c>
      <c r="D8" s="1138">
        <f>ACCUEIL!$H$8</f>
        <v>16</v>
      </c>
      <c r="E8" s="1524">
        <f>CL($I$14,$E$14)+CL($I$17,$E$17)+CL($I$19,$E$19)+CL($I$21,$E$21)</f>
        <v>0</v>
      </c>
      <c r="F8" s="1106">
        <f>$I$14-$E$14+$I$17-$E$17+$I$19-$E$19+$I$21-$E$21</f>
        <v>0</v>
      </c>
      <c r="G8" s="76"/>
      <c r="H8" s="21"/>
      <c r="I8" s="73" t="s">
        <v>11</v>
      </c>
      <c r="J8" s="1138" t="str">
        <f>ACCUEIL!$H$13</f>
        <v>5</v>
      </c>
      <c r="K8" s="1524">
        <f>CL($P$14,$T$14)+CL($T$17,$P$17)+CL($T$19,$P$19)+CL($T$21,$P$21)</f>
        <v>0</v>
      </c>
      <c r="L8" s="1106">
        <f>$P$14-$T$14+$T$17-$P$17+$T$19-$P$19+$T$21-$P$21</f>
        <v>0</v>
      </c>
      <c r="M8" s="77"/>
      <c r="N8" s="77"/>
      <c r="O8" s="77"/>
      <c r="P8" s="77"/>
      <c r="Q8" s="21"/>
      <c r="R8" s="28"/>
      <c r="S8" s="66"/>
      <c r="T8" s="75"/>
      <c r="V8" s="21"/>
      <c r="W8" s="21"/>
      <c r="X8" s="28"/>
      <c r="Y8" s="66"/>
      <c r="Z8" s="75"/>
    </row>
    <row r="9" spans="1:29" s="22" customFormat="1" ht="20.25" customHeight="1">
      <c r="B9" s="63"/>
      <c r="C9" s="73" t="s">
        <v>7</v>
      </c>
      <c r="D9" s="1138">
        <f>ACCUEIL!$H$9</f>
        <v>20</v>
      </c>
      <c r="E9" s="1524">
        <f>CL($E$14,$I$14)+CL($I$16,$E$16)+CL($I$18,$E$18)+CL($I$20,$E$20)</f>
        <v>0</v>
      </c>
      <c r="F9" s="1106">
        <f>$E$14-$I$14+$I$16-$E$16+$I$18-$E$18+$I$20-$E$20</f>
        <v>0</v>
      </c>
      <c r="G9" s="76"/>
      <c r="H9" s="21"/>
      <c r="I9" s="73" t="s">
        <v>19</v>
      </c>
      <c r="J9" s="1138">
        <f>ACCUEIL!$H$14</f>
        <v>19</v>
      </c>
      <c r="K9" s="1524">
        <f>CL($T$14,$P$14)+CL($T$16,$P$16)+CL($T$18,$P$18)+CL($P$20,$T$20)</f>
        <v>0</v>
      </c>
      <c r="L9" s="1106">
        <f>$T$14-$P$14+$T$16-$P$16+$T$18-$P$18+$P$20-$T$20</f>
        <v>0</v>
      </c>
      <c r="M9" s="77"/>
      <c r="N9" s="77"/>
      <c r="O9" s="77"/>
      <c r="P9" s="77"/>
      <c r="Q9" s="21"/>
      <c r="R9" s="28"/>
      <c r="S9" s="66"/>
      <c r="T9" s="75"/>
      <c r="U9" s="76"/>
      <c r="V9" s="21"/>
      <c r="W9" s="21"/>
      <c r="X9" s="28"/>
      <c r="Y9" s="66"/>
      <c r="Z9" s="75"/>
    </row>
    <row r="10" spans="1:29" s="22" customFormat="1" ht="20.25" customHeight="1">
      <c r="B10" s="63"/>
      <c r="C10" s="73" t="s">
        <v>8</v>
      </c>
      <c r="D10" s="1138" t="str">
        <f>ACCUEIL!$H$10</f>
        <v>7</v>
      </c>
      <c r="E10" s="1524">
        <f>CL($E$15,$I$15)+CL($E$17,$I$17)+CL($E$20,$I$20)+CL($E$22,$I$22)</f>
        <v>0</v>
      </c>
      <c r="F10" s="1106">
        <f>$E$15-$I$15+$E$17-$I$17+$E$20-$I$20+$E$22-$I$22</f>
        <v>0</v>
      </c>
      <c r="G10" s="76"/>
      <c r="H10" s="21"/>
      <c r="I10" s="73" t="s">
        <v>20</v>
      </c>
      <c r="J10" s="1138" t="str">
        <f>ACCUEIL!$H$15</f>
        <v>6</v>
      </c>
      <c r="K10" s="1524">
        <f>CL($P$15,$T$15)+CL($P$17,$T$17)+CL($T$20,$P$20)+CL($P$22,$T$22)</f>
        <v>0</v>
      </c>
      <c r="L10" s="1106">
        <f>$P$15-$T$15+$P$17-$T$17+$T$20-$P$20+$P$22-$T$22</f>
        <v>0</v>
      </c>
      <c r="M10" s="77"/>
      <c r="N10" s="77"/>
      <c r="O10" s="77"/>
      <c r="P10" s="77"/>
      <c r="Q10" s="21"/>
      <c r="R10" s="28"/>
      <c r="S10" s="66"/>
      <c r="T10" s="75"/>
      <c r="U10" s="76"/>
      <c r="V10" s="21"/>
      <c r="W10" s="21"/>
      <c r="X10" s="28"/>
      <c r="Y10" s="66"/>
      <c r="Z10" s="75"/>
      <c r="AB10" s="1489" t="str">
        <f>'9'!AB11</f>
        <v>ARBITRE</v>
      </c>
      <c r="AC10" s="1489"/>
    </row>
    <row r="11" spans="1:29" s="22" customFormat="1" ht="11.65" customHeight="1">
      <c r="A11"/>
      <c r="B11" s="63"/>
      <c r="C11" s="21"/>
      <c r="D11" s="28"/>
      <c r="E11" s="66"/>
      <c r="F11" s="75"/>
      <c r="G11" s="76"/>
      <c r="H11" s="21"/>
      <c r="I11" s="21"/>
      <c r="J11" s="28"/>
      <c r="K11" s="66"/>
      <c r="L11" s="75"/>
      <c r="M11" s="77"/>
      <c r="N11" s="77"/>
      <c r="O11" s="77"/>
      <c r="P11" s="77"/>
      <c r="Q11" s="21"/>
      <c r="R11" s="80"/>
      <c r="S11" s="81"/>
      <c r="T11" s="82"/>
      <c r="U11" s="27"/>
      <c r="V11" s="20"/>
      <c r="W11" s="20"/>
      <c r="X11" s="80"/>
      <c r="Y11" s="81"/>
      <c r="Z11" s="82"/>
      <c r="AA11" s="37"/>
      <c r="AB11" s="22" t="str">
        <f>'9'!AB12</f>
        <v>VELODROME</v>
      </c>
      <c r="AC11" s="22" t="str">
        <f>'9'!AC12</f>
        <v>PARC DE SPORT</v>
      </c>
    </row>
    <row r="12" spans="1:29" ht="14.85" customHeight="1">
      <c r="A12" s="83" t="s">
        <v>13</v>
      </c>
      <c r="B12" s="84"/>
      <c r="C12" s="85"/>
      <c r="D12" s="85"/>
      <c r="E12" s="15"/>
      <c r="F12" s="13"/>
      <c r="G12" s="884" t="str">
        <f>ACCUEIL!$D$6</f>
        <v>VELODROME</v>
      </c>
      <c r="H12" s="13"/>
      <c r="I12" s="13"/>
      <c r="J12" s="13"/>
      <c r="K12" s="85"/>
      <c r="L12" s="86"/>
      <c r="M12" s="87"/>
      <c r="N12" s="88"/>
      <c r="O12" s="88"/>
      <c r="P12" s="88"/>
      <c r="Q12" s="85"/>
      <c r="R12" s="949" t="str">
        <f>ACCUEIL!$D$7</f>
        <v>PARC DE SPORT</v>
      </c>
      <c r="S12" s="89"/>
      <c r="T12" s="12"/>
      <c r="U12" s="90"/>
      <c r="V12" s="12"/>
      <c r="W12" s="91"/>
      <c r="X12" s="20"/>
      <c r="Y12" s="20"/>
      <c r="Z12" s="92"/>
      <c r="AA12" s="31"/>
    </row>
    <row r="13" spans="1:29" ht="21.2" customHeight="1">
      <c r="A13" s="958">
        <f>ACCUEIL!$B$6</f>
        <v>0.40277777777777801</v>
      </c>
      <c r="B13" s="24"/>
      <c r="C13" s="43" t="s">
        <v>4</v>
      </c>
      <c r="D13" s="94">
        <f>D6</f>
        <v>10</v>
      </c>
      <c r="E13" s="723"/>
      <c r="F13" s="96"/>
      <c r="G13" s="97" t="s">
        <v>14</v>
      </c>
      <c r="H13" s="96"/>
      <c r="I13" s="723"/>
      <c r="J13" s="94">
        <f>D7</f>
        <v>12</v>
      </c>
      <c r="K13" s="43" t="s">
        <v>5</v>
      </c>
      <c r="L13" s="98"/>
      <c r="M13" s="24"/>
      <c r="N13" s="43" t="s">
        <v>9</v>
      </c>
      <c r="O13" s="94" t="str">
        <f>J6</f>
        <v>4</v>
      </c>
      <c r="P13" s="723"/>
      <c r="Q13" s="96"/>
      <c r="R13" s="97" t="s">
        <v>14</v>
      </c>
      <c r="S13" s="96"/>
      <c r="T13" s="723"/>
      <c r="U13" s="94">
        <f>J7</f>
        <v>11</v>
      </c>
      <c r="V13" s="43" t="s">
        <v>10</v>
      </c>
      <c r="W13" s="99"/>
      <c r="X13" s="100"/>
      <c r="Y13" s="101"/>
      <c r="Z13" s="100"/>
      <c r="AA13" s="33"/>
    </row>
    <row r="14" spans="1:29" ht="21.2" customHeight="1">
      <c r="A14" s="959">
        <f>A13+ACCUEIL!$B$7</f>
        <v>0.40972222222222199</v>
      </c>
      <c r="B14" s="24"/>
      <c r="C14" s="43" t="s">
        <v>7</v>
      </c>
      <c r="D14" s="94">
        <f>D9</f>
        <v>20</v>
      </c>
      <c r="E14" s="723"/>
      <c r="F14" s="96"/>
      <c r="G14" s="97" t="s">
        <v>14</v>
      </c>
      <c r="H14" s="96"/>
      <c r="I14" s="723"/>
      <c r="J14" s="94">
        <f>D8</f>
        <v>16</v>
      </c>
      <c r="K14" s="43" t="s">
        <v>6</v>
      </c>
      <c r="L14" s="98"/>
      <c r="M14" s="24"/>
      <c r="N14" s="43" t="s">
        <v>11</v>
      </c>
      <c r="O14" s="94" t="str">
        <f>J8</f>
        <v>5</v>
      </c>
      <c r="P14" s="723"/>
      <c r="Q14" s="96"/>
      <c r="R14" s="97" t="s">
        <v>14</v>
      </c>
      <c r="S14" s="96"/>
      <c r="T14" s="723"/>
      <c r="U14" s="94">
        <f>J9</f>
        <v>19</v>
      </c>
      <c r="V14" s="43" t="s">
        <v>19</v>
      </c>
      <c r="W14" s="99"/>
      <c r="X14" s="100"/>
      <c r="Y14" s="101"/>
      <c r="Z14" s="100"/>
    </row>
    <row r="15" spans="1:29" ht="21.2" customHeight="1">
      <c r="A15" s="959">
        <f>A14+ACCUEIL!$B$7</f>
        <v>0.41666666666666602</v>
      </c>
      <c r="B15" s="24"/>
      <c r="C15" s="43" t="s">
        <v>8</v>
      </c>
      <c r="D15" s="94" t="str">
        <f>D10</f>
        <v>7</v>
      </c>
      <c r="E15" s="723"/>
      <c r="F15" s="96"/>
      <c r="G15" s="97" t="s">
        <v>14</v>
      </c>
      <c r="H15" s="96"/>
      <c r="I15" s="723"/>
      <c r="J15" s="94">
        <f>D6</f>
        <v>10</v>
      </c>
      <c r="K15" s="43" t="s">
        <v>4</v>
      </c>
      <c r="L15" s="98"/>
      <c r="M15" s="24"/>
      <c r="N15" s="43" t="s">
        <v>20</v>
      </c>
      <c r="O15" s="94" t="str">
        <f>J10</f>
        <v>6</v>
      </c>
      <c r="P15" s="723"/>
      <c r="Q15" s="96"/>
      <c r="R15" s="97" t="s">
        <v>14</v>
      </c>
      <c r="S15" s="96"/>
      <c r="T15" s="723"/>
      <c r="U15" s="94" t="str">
        <f>J6</f>
        <v>4</v>
      </c>
      <c r="V15" s="43" t="s">
        <v>9</v>
      </c>
      <c r="W15" s="102"/>
      <c r="X15" s="100"/>
      <c r="Y15" s="101"/>
      <c r="Z15" s="103"/>
    </row>
    <row r="16" spans="1:29" ht="21.2" customHeight="1">
      <c r="A16" s="959">
        <f>A15+ACCUEIL!$B$7</f>
        <v>0.42361111111110999</v>
      </c>
      <c r="B16" s="24"/>
      <c r="C16" s="43" t="s">
        <v>5</v>
      </c>
      <c r="D16" s="94">
        <f>D7</f>
        <v>12</v>
      </c>
      <c r="E16" s="723"/>
      <c r="F16" s="96"/>
      <c r="G16" s="97" t="s">
        <v>14</v>
      </c>
      <c r="H16" s="96"/>
      <c r="I16" s="723"/>
      <c r="J16" s="94">
        <f>D9</f>
        <v>20</v>
      </c>
      <c r="K16" s="43" t="s">
        <v>7</v>
      </c>
      <c r="L16" s="98"/>
      <c r="M16" s="24"/>
      <c r="N16" s="43" t="s">
        <v>10</v>
      </c>
      <c r="O16" s="94">
        <f>J7</f>
        <v>11</v>
      </c>
      <c r="P16" s="723"/>
      <c r="Q16" s="96"/>
      <c r="R16" s="97" t="s">
        <v>14</v>
      </c>
      <c r="S16" s="96"/>
      <c r="T16" s="723"/>
      <c r="U16" s="94">
        <f>J9</f>
        <v>19</v>
      </c>
      <c r="V16" s="43" t="s">
        <v>19</v>
      </c>
      <c r="W16" s="102"/>
      <c r="X16" s="100"/>
      <c r="Y16" s="101"/>
      <c r="Z16" s="103"/>
    </row>
    <row r="17" spans="1:27" ht="21.2" customHeight="1">
      <c r="A17" s="959">
        <f>A16+ACCUEIL!$B$7</f>
        <v>0.43055555555555403</v>
      </c>
      <c r="B17" s="24"/>
      <c r="C17" s="43" t="s">
        <v>8</v>
      </c>
      <c r="D17" s="94" t="str">
        <f>D10</f>
        <v>7</v>
      </c>
      <c r="E17" s="723"/>
      <c r="F17" s="96"/>
      <c r="G17" s="97" t="s">
        <v>14</v>
      </c>
      <c r="H17" s="96"/>
      <c r="I17" s="723"/>
      <c r="J17" s="94">
        <f>D8</f>
        <v>16</v>
      </c>
      <c r="K17" s="43" t="s">
        <v>6</v>
      </c>
      <c r="L17" s="98"/>
      <c r="M17" s="24"/>
      <c r="N17" s="43" t="s">
        <v>20</v>
      </c>
      <c r="O17" s="94" t="str">
        <f>J10</f>
        <v>6</v>
      </c>
      <c r="P17" s="723"/>
      <c r="Q17" s="96"/>
      <c r="R17" s="97" t="s">
        <v>14</v>
      </c>
      <c r="S17" s="96"/>
      <c r="T17" s="723"/>
      <c r="U17" s="94" t="str">
        <f>J8</f>
        <v>5</v>
      </c>
      <c r="V17" s="43" t="s">
        <v>11</v>
      </c>
      <c r="W17" s="102"/>
      <c r="X17" s="100"/>
      <c r="Y17" s="101"/>
      <c r="Z17" s="103"/>
    </row>
    <row r="18" spans="1:27" ht="21.2" customHeight="1">
      <c r="A18" s="959">
        <f>A17+ACCUEIL!$B$7</f>
        <v>0.437499999999998</v>
      </c>
      <c r="B18" s="24"/>
      <c r="C18" s="43" t="s">
        <v>4</v>
      </c>
      <c r="D18" s="94">
        <f>D6</f>
        <v>10</v>
      </c>
      <c r="E18" s="723"/>
      <c r="F18" s="96"/>
      <c r="G18" s="97" t="s">
        <v>14</v>
      </c>
      <c r="H18" s="96"/>
      <c r="I18" s="723"/>
      <c r="J18" s="94">
        <f>D9</f>
        <v>20</v>
      </c>
      <c r="K18" s="43" t="s">
        <v>7</v>
      </c>
      <c r="L18" s="98"/>
      <c r="M18" s="24"/>
      <c r="N18" s="43" t="s">
        <v>9</v>
      </c>
      <c r="O18" s="94" t="str">
        <f>J6</f>
        <v>4</v>
      </c>
      <c r="P18" s="723"/>
      <c r="Q18" s="96"/>
      <c r="R18" s="97" t="s">
        <v>14</v>
      </c>
      <c r="S18" s="96"/>
      <c r="T18" s="723"/>
      <c r="U18" s="94">
        <f>J9</f>
        <v>19</v>
      </c>
      <c r="V18" s="43" t="s">
        <v>19</v>
      </c>
      <c r="W18" s="102"/>
      <c r="X18" s="100"/>
      <c r="Y18" s="101"/>
      <c r="Z18" s="103"/>
    </row>
    <row r="19" spans="1:27" ht="21.2" customHeight="1">
      <c r="A19" s="959">
        <f>A18+ACCUEIL!$B$7</f>
        <v>0.44444444444444198</v>
      </c>
      <c r="B19" s="24"/>
      <c r="C19" s="43" t="s">
        <v>5</v>
      </c>
      <c r="D19" s="94">
        <f>D7</f>
        <v>12</v>
      </c>
      <c r="E19" s="723"/>
      <c r="F19" s="96"/>
      <c r="G19" s="97" t="s">
        <v>14</v>
      </c>
      <c r="H19" s="96"/>
      <c r="I19" s="723"/>
      <c r="J19" s="94">
        <f>D8</f>
        <v>16</v>
      </c>
      <c r="K19" s="43" t="s">
        <v>6</v>
      </c>
      <c r="L19" s="98"/>
      <c r="M19" s="24"/>
      <c r="N19" s="43" t="s">
        <v>10</v>
      </c>
      <c r="O19" s="94">
        <f>J7</f>
        <v>11</v>
      </c>
      <c r="P19" s="723"/>
      <c r="Q19" s="96"/>
      <c r="R19" s="97" t="s">
        <v>14</v>
      </c>
      <c r="S19" s="96"/>
      <c r="T19" s="723"/>
      <c r="U19" s="94" t="str">
        <f>J8</f>
        <v>5</v>
      </c>
      <c r="V19" s="43" t="s">
        <v>11</v>
      </c>
      <c r="W19" s="102"/>
      <c r="X19" s="100"/>
      <c r="Y19" s="101"/>
      <c r="Z19" s="103"/>
    </row>
    <row r="20" spans="1:27" ht="21.2" customHeight="1">
      <c r="A20" s="959">
        <f>A19+ACCUEIL!$B$7</f>
        <v>0.45138888888888601</v>
      </c>
      <c r="B20" s="24"/>
      <c r="C20" s="43" t="s">
        <v>8</v>
      </c>
      <c r="D20" s="94" t="str">
        <f>D10</f>
        <v>7</v>
      </c>
      <c r="E20" s="723"/>
      <c r="F20" s="96"/>
      <c r="G20" s="97" t="s">
        <v>14</v>
      </c>
      <c r="H20" s="96"/>
      <c r="I20" s="723"/>
      <c r="J20" s="94">
        <f>D9</f>
        <v>20</v>
      </c>
      <c r="K20" s="43" t="s">
        <v>7</v>
      </c>
      <c r="L20" s="98"/>
      <c r="M20" s="24"/>
      <c r="N20" s="43" t="s">
        <v>19</v>
      </c>
      <c r="O20" s="94">
        <f>J9</f>
        <v>19</v>
      </c>
      <c r="P20" s="723"/>
      <c r="Q20" s="96"/>
      <c r="R20" s="97" t="s">
        <v>14</v>
      </c>
      <c r="S20" s="96"/>
      <c r="T20" s="723"/>
      <c r="U20" s="94" t="str">
        <f>J10</f>
        <v>6</v>
      </c>
      <c r="V20" s="43" t="s">
        <v>20</v>
      </c>
      <c r="W20" s="102"/>
      <c r="X20" s="100"/>
      <c r="Y20" s="101"/>
      <c r="Z20" s="103"/>
    </row>
    <row r="21" spans="1:27" ht="21.2" customHeight="1">
      <c r="A21" s="959">
        <f>A20+ACCUEIL!$B$7</f>
        <v>0.45833333333332998</v>
      </c>
      <c r="B21" s="24"/>
      <c r="C21" s="43" t="s">
        <v>4</v>
      </c>
      <c r="D21" s="94">
        <f>D6</f>
        <v>10</v>
      </c>
      <c r="E21" s="723"/>
      <c r="F21" s="96"/>
      <c r="G21" s="97" t="s">
        <v>14</v>
      </c>
      <c r="H21" s="96"/>
      <c r="I21" s="723"/>
      <c r="J21" s="94">
        <f>D8</f>
        <v>16</v>
      </c>
      <c r="K21" s="43" t="s">
        <v>6</v>
      </c>
      <c r="L21" s="98"/>
      <c r="M21" s="24"/>
      <c r="N21" s="43" t="s">
        <v>9</v>
      </c>
      <c r="O21" s="94" t="str">
        <f>J6</f>
        <v>4</v>
      </c>
      <c r="P21" s="723"/>
      <c r="Q21" s="96"/>
      <c r="R21" s="97" t="s">
        <v>14</v>
      </c>
      <c r="S21" s="96"/>
      <c r="T21" s="723"/>
      <c r="U21" s="94" t="str">
        <f>J8</f>
        <v>5</v>
      </c>
      <c r="V21" s="43" t="s">
        <v>11</v>
      </c>
      <c r="W21" s="102"/>
      <c r="X21" s="100"/>
      <c r="Y21" s="101"/>
      <c r="Z21" s="103"/>
    </row>
    <row r="22" spans="1:27" ht="21.2" customHeight="1">
      <c r="A22" s="959">
        <f>A21+ACCUEIL!$B$7</f>
        <v>0.46527777777777402</v>
      </c>
      <c r="B22" s="24"/>
      <c r="C22" s="43" t="s">
        <v>8</v>
      </c>
      <c r="D22" s="94" t="str">
        <f>D10</f>
        <v>7</v>
      </c>
      <c r="E22" s="723"/>
      <c r="F22" s="96"/>
      <c r="G22" s="97" t="s">
        <v>14</v>
      </c>
      <c r="H22" s="96"/>
      <c r="I22" s="723"/>
      <c r="J22" s="94">
        <f>D7</f>
        <v>12</v>
      </c>
      <c r="K22" s="43" t="s">
        <v>5</v>
      </c>
      <c r="L22" s="98"/>
      <c r="M22" s="24"/>
      <c r="N22" s="43" t="s">
        <v>20</v>
      </c>
      <c r="O22" s="94" t="str">
        <f>J10</f>
        <v>6</v>
      </c>
      <c r="P22" s="723"/>
      <c r="Q22" s="96"/>
      <c r="R22" s="97" t="s">
        <v>14</v>
      </c>
      <c r="S22" s="96"/>
      <c r="T22" s="723"/>
      <c r="U22" s="94">
        <f>J7</f>
        <v>11</v>
      </c>
      <c r="V22" s="43" t="s">
        <v>10</v>
      </c>
      <c r="W22" s="102"/>
      <c r="X22" s="100"/>
      <c r="Y22" s="101"/>
      <c r="Z22" s="103"/>
    </row>
    <row r="23" spans="1:27" ht="15.6" customHeight="1">
      <c r="A23" s="61"/>
      <c r="B23" s="24"/>
      <c r="L23" s="98"/>
      <c r="M23" s="24"/>
      <c r="Q23" s="104"/>
      <c r="R23" s="100"/>
      <c r="S23" s="105"/>
      <c r="T23" s="106"/>
      <c r="U23" s="27"/>
      <c r="V23" s="106"/>
      <c r="W23" s="102"/>
      <c r="X23" s="100"/>
      <c r="Y23" s="101"/>
      <c r="Z23" s="103"/>
      <c r="AA23" s="33"/>
    </row>
    <row r="24" spans="1:27" s="33" customFormat="1" ht="15.6" customHeight="1">
      <c r="B24" s="107"/>
      <c r="C24" s="108"/>
      <c r="D24" s="109"/>
      <c r="E24" s="110"/>
      <c r="F24" s="111"/>
      <c r="G24" s="112"/>
      <c r="H24" s="111"/>
      <c r="I24" s="113"/>
      <c r="J24" s="109"/>
      <c r="K24" s="108"/>
      <c r="L24" s="114"/>
      <c r="M24" s="115"/>
      <c r="N24" s="116"/>
      <c r="O24" s="116"/>
      <c r="P24" s="116"/>
      <c r="Q24" s="108"/>
      <c r="R24" s="109"/>
      <c r="S24" s="110"/>
      <c r="T24" s="111"/>
      <c r="U24" s="112"/>
      <c r="V24" s="111"/>
      <c r="W24" s="117"/>
      <c r="X24" s="100"/>
      <c r="Y24" s="101"/>
      <c r="Z24" s="103"/>
    </row>
    <row r="25" spans="1:27" s="33" customFormat="1" ht="15.6" customHeight="1">
      <c r="B25" s="103"/>
      <c r="C25" s="101"/>
      <c r="D25" s="100"/>
      <c r="E25" s="105"/>
      <c r="F25" s="106"/>
      <c r="G25" s="27"/>
      <c r="H25" s="106"/>
      <c r="I25" s="118"/>
      <c r="J25" s="100"/>
      <c r="K25" s="101"/>
      <c r="L25" s="100"/>
      <c r="M25" s="119"/>
      <c r="N25" s="119"/>
      <c r="O25" s="119"/>
      <c r="P25" s="119"/>
      <c r="Q25" s="101"/>
      <c r="R25" s="100"/>
      <c r="S25" s="105"/>
      <c r="T25" s="106"/>
      <c r="U25" s="27"/>
      <c r="V25" s="106"/>
      <c r="W25" s="120"/>
      <c r="X25" s="100"/>
      <c r="Y25" s="101"/>
      <c r="Z25" s="103"/>
    </row>
    <row r="26" spans="1:27" s="33" customFormat="1" ht="15.6" customHeight="1">
      <c r="B26" s="103"/>
      <c r="C26" s="121"/>
      <c r="D26" s="122" t="str">
        <f>D5</f>
        <v>POULE A</v>
      </c>
      <c r="E26" s="123" t="s">
        <v>1</v>
      </c>
      <c r="F26" s="1049" t="s">
        <v>2</v>
      </c>
      <c r="G26" s="1056"/>
      <c r="H26" s="106"/>
      <c r="I26" s="118"/>
      <c r="J26" s="100"/>
      <c r="K26" s="101"/>
      <c r="L26" s="100"/>
      <c r="M26" s="119"/>
      <c r="N26" s="121"/>
      <c r="O26" s="122" t="str">
        <f>J5</f>
        <v>POULE B</v>
      </c>
      <c r="P26" s="123" t="s">
        <v>1</v>
      </c>
      <c r="Q26" s="1049" t="s">
        <v>2</v>
      </c>
      <c r="R26" s="1054"/>
      <c r="S26" s="105"/>
      <c r="T26" s="106"/>
      <c r="U26" s="27"/>
      <c r="V26" s="106"/>
      <c r="W26" s="120"/>
      <c r="X26" s="100"/>
      <c r="Y26" s="101"/>
      <c r="Z26" s="103"/>
    </row>
    <row r="27" spans="1:27" s="33" customFormat="1" ht="20.25" customHeight="1">
      <c r="B27" s="103"/>
      <c r="C27" s="124">
        <v>1</v>
      </c>
      <c r="D27" s="1148"/>
      <c r="E27" s="78"/>
      <c r="F27" s="282"/>
      <c r="G27" s="1056"/>
      <c r="H27" s="106"/>
      <c r="I27" s="118"/>
      <c r="J27" s="100"/>
      <c r="K27" s="101"/>
      <c r="L27" s="100"/>
      <c r="M27" s="119"/>
      <c r="N27" s="124">
        <v>1</v>
      </c>
      <c r="O27" s="1148"/>
      <c r="P27" s="78"/>
      <c r="Q27" s="282"/>
      <c r="R27" s="1054"/>
      <c r="S27" s="105"/>
      <c r="T27" s="106"/>
      <c r="U27" s="27"/>
      <c r="V27" s="106"/>
      <c r="W27" s="120"/>
      <c r="X27" s="100"/>
      <c r="Y27" s="101"/>
      <c r="Z27" s="103"/>
    </row>
    <row r="28" spans="1:27" s="33" customFormat="1" ht="20.25" customHeight="1">
      <c r="B28" s="103"/>
      <c r="C28" s="124">
        <v>2</v>
      </c>
      <c r="D28" s="1148"/>
      <c r="E28" s="78"/>
      <c r="F28" s="282"/>
      <c r="G28" s="1056"/>
      <c r="H28" s="106"/>
      <c r="I28" s="118"/>
      <c r="J28" s="100"/>
      <c r="K28" s="101"/>
      <c r="L28" s="100"/>
      <c r="M28" s="119"/>
      <c r="N28" s="124">
        <v>2</v>
      </c>
      <c r="O28" s="1148"/>
      <c r="P28" s="78"/>
      <c r="Q28" s="282"/>
      <c r="R28" s="1054"/>
      <c r="S28" s="105"/>
      <c r="T28" s="106"/>
      <c r="U28" s="27"/>
      <c r="V28" s="106"/>
      <c r="W28" s="120"/>
      <c r="X28" s="100"/>
      <c r="Y28" s="101"/>
      <c r="Z28" s="103"/>
    </row>
    <row r="29" spans="1:27" s="33" customFormat="1" ht="20.25" customHeight="1">
      <c r="B29" s="103"/>
      <c r="C29" s="124">
        <v>3</v>
      </c>
      <c r="D29" s="1148"/>
      <c r="E29" s="78"/>
      <c r="F29" s="282"/>
      <c r="G29" s="1056"/>
      <c r="H29" s="106"/>
      <c r="I29" s="118"/>
      <c r="J29" s="100"/>
      <c r="K29" s="101"/>
      <c r="L29" s="100"/>
      <c r="M29" s="119"/>
      <c r="N29" s="124">
        <v>3</v>
      </c>
      <c r="O29" s="1148"/>
      <c r="P29" s="78"/>
      <c r="Q29" s="282"/>
      <c r="R29" s="1054"/>
      <c r="S29" s="105"/>
      <c r="T29" s="106"/>
      <c r="U29" s="27"/>
      <c r="V29" s="106"/>
      <c r="W29" s="120"/>
      <c r="X29" s="100"/>
      <c r="Y29" s="101"/>
      <c r="Z29" s="103"/>
    </row>
    <row r="30" spans="1:27" ht="20.25" customHeight="1">
      <c r="C30" s="651">
        <v>4</v>
      </c>
      <c r="D30" s="1148"/>
      <c r="E30" s="78"/>
      <c r="F30" s="282"/>
      <c r="G30" s="624"/>
      <c r="I30" s="60"/>
      <c r="N30" s="651">
        <v>4</v>
      </c>
      <c r="O30" s="1148"/>
      <c r="P30" s="78"/>
      <c r="Q30" s="282"/>
      <c r="R30" s="1055"/>
      <c r="S30" s="33"/>
      <c r="T30" s="33"/>
      <c r="U30" s="33"/>
      <c r="V30" s="33"/>
      <c r="W30" s="33"/>
      <c r="X30" s="33"/>
      <c r="Y30" s="33"/>
      <c r="Z30" s="33"/>
      <c r="AA30" s="33"/>
    </row>
    <row r="31" spans="1:27" ht="20.25" customHeight="1">
      <c r="C31" s="652">
        <v>5</v>
      </c>
      <c r="D31" s="1148"/>
      <c r="E31" s="78"/>
      <c r="F31" s="282"/>
      <c r="G31" s="624"/>
      <c r="I31" s="60"/>
      <c r="N31" s="652">
        <v>5</v>
      </c>
      <c r="O31" s="1148"/>
      <c r="P31" s="78"/>
      <c r="Q31" s="282"/>
      <c r="R31" s="1055"/>
      <c r="S31" s="33"/>
      <c r="T31" s="33"/>
      <c r="U31" s="33"/>
      <c r="V31" s="33"/>
      <c r="W31" s="33"/>
      <c r="X31" s="33"/>
      <c r="Y31" s="33"/>
      <c r="Z31" s="33"/>
      <c r="AA31" s="33"/>
    </row>
    <row r="32" spans="1:27" ht="12.75">
      <c r="A32" s="612"/>
      <c r="B32" s="643"/>
      <c r="C32" s="644"/>
      <c r="D32" s="582"/>
      <c r="E32" s="1057"/>
      <c r="F32" s="1057"/>
      <c r="G32" s="612"/>
      <c r="H32" s="612"/>
      <c r="I32" s="643"/>
      <c r="J32" s="612"/>
      <c r="K32" s="612"/>
      <c r="L32" s="612"/>
      <c r="M32" s="584"/>
      <c r="N32" s="644"/>
      <c r="O32" s="582"/>
      <c r="P32" s="1057"/>
      <c r="Q32" s="1057"/>
      <c r="R32" s="646"/>
      <c r="S32" s="646"/>
      <c r="T32" s="646"/>
      <c r="U32" s="646"/>
      <c r="V32" s="646"/>
      <c r="W32" s="646"/>
      <c r="X32" s="646"/>
      <c r="Y32" s="646"/>
      <c r="Z32" s="33"/>
      <c r="AA32" s="33"/>
    </row>
    <row r="33" spans="1:37" ht="12.75">
      <c r="A33" s="612"/>
      <c r="B33" s="643"/>
      <c r="C33" s="644"/>
      <c r="D33" s="587"/>
      <c r="E33" s="587"/>
      <c r="F33" s="647"/>
      <c r="G33" s="647"/>
      <c r="H33" s="645"/>
      <c r="I33" s="647"/>
      <c r="J33" s="648"/>
      <c r="K33" s="612"/>
      <c r="L33" s="612"/>
      <c r="M33" s="584"/>
      <c r="N33" s="644"/>
      <c r="O33" s="582"/>
      <c r="P33" s="645"/>
      <c r="Q33" s="645"/>
      <c r="R33" s="646"/>
      <c r="S33" s="646"/>
      <c r="T33" s="646"/>
      <c r="U33" s="646"/>
      <c r="V33" s="646"/>
      <c r="W33" s="646"/>
      <c r="X33" s="646"/>
      <c r="Y33" s="646"/>
      <c r="Z33" s="33"/>
      <c r="AA33" s="33"/>
    </row>
    <row r="34" spans="1:37" ht="12.75">
      <c r="A34" s="612"/>
      <c r="B34" s="643"/>
      <c r="C34" s="644"/>
      <c r="D34" s="639"/>
      <c r="E34" s="612"/>
      <c r="F34" s="612"/>
      <c r="G34" s="612"/>
      <c r="H34" s="612"/>
      <c r="I34" s="612"/>
      <c r="J34" s="584"/>
      <c r="K34" s="612"/>
      <c r="L34" s="612"/>
      <c r="M34" s="584"/>
      <c r="N34" s="644"/>
      <c r="O34" s="582"/>
      <c r="P34" s="645"/>
      <c r="Q34" s="645"/>
      <c r="R34" s="646"/>
      <c r="S34" s="646"/>
      <c r="T34" s="646"/>
      <c r="U34" s="646"/>
      <c r="V34" s="646"/>
      <c r="W34" s="646"/>
      <c r="X34" s="646"/>
      <c r="Y34" s="646"/>
      <c r="Z34" s="33"/>
      <c r="AA34" s="33"/>
    </row>
    <row r="35" spans="1:37" ht="12.75">
      <c r="C35" s="67"/>
      <c r="D35" s="126"/>
      <c r="E35" s="127"/>
      <c r="F35" s="127"/>
      <c r="G35" s="128"/>
      <c r="H35" s="127"/>
      <c r="I35" s="129"/>
      <c r="J35" s="126"/>
      <c r="K35" s="126"/>
      <c r="M35"/>
      <c r="N35"/>
      <c r="O35"/>
      <c r="P35"/>
      <c r="U35" s="130"/>
      <c r="V35" s="130"/>
      <c r="W35" s="130"/>
      <c r="X35" s="126"/>
      <c r="Y35" s="131"/>
      <c r="Z35" s="132"/>
    </row>
    <row r="36" spans="1:37" ht="12.75">
      <c r="C36" s="133"/>
      <c r="D36" s="134"/>
      <c r="E36" s="134"/>
      <c r="F36" s="134" t="s">
        <v>29</v>
      </c>
      <c r="G36" s="135"/>
      <c r="H36" s="134"/>
      <c r="I36" s="134"/>
      <c r="J36" s="136"/>
      <c r="M36" s="137"/>
      <c r="N36" s="64"/>
      <c r="O36" s="122" t="s">
        <v>16</v>
      </c>
      <c r="P36" s="138" t="s">
        <v>1</v>
      </c>
      <c r="Q36" s="138" t="s">
        <v>2</v>
      </c>
      <c r="R36" s="128"/>
      <c r="S36" s="127"/>
      <c r="T36" s="69"/>
      <c r="U36" s="139" t="s">
        <v>18</v>
      </c>
      <c r="V36" s="138" t="s">
        <v>1</v>
      </c>
      <c r="W36" s="138" t="s">
        <v>2</v>
      </c>
      <c r="X36" s="126"/>
      <c r="Y36" s="131"/>
      <c r="AB36" s="64"/>
      <c r="AC36" s="122" t="s">
        <v>16</v>
      </c>
      <c r="AD36" s="138" t="s">
        <v>1</v>
      </c>
      <c r="AE36" s="138" t="s">
        <v>2</v>
      </c>
      <c r="AF36" s="803"/>
      <c r="AG36" s="127"/>
      <c r="AH36" s="69"/>
      <c r="AI36" s="139" t="s">
        <v>18</v>
      </c>
      <c r="AJ36" s="138" t="s">
        <v>1</v>
      </c>
      <c r="AK36" s="138" t="s">
        <v>2</v>
      </c>
    </row>
    <row r="37" spans="1:37" ht="24" customHeight="1">
      <c r="C37" s="138" t="s">
        <v>21</v>
      </c>
      <c r="D37" s="140" t="s">
        <v>21</v>
      </c>
      <c r="E37" s="134"/>
      <c r="F37" s="135"/>
      <c r="G37" s="135"/>
      <c r="H37" s="141"/>
      <c r="I37" s="142" t="s">
        <v>23</v>
      </c>
      <c r="J37" s="136" t="s">
        <v>23</v>
      </c>
      <c r="M37" s="137"/>
      <c r="N37" s="143" t="s">
        <v>4</v>
      </c>
      <c r="O37" s="143" t="s">
        <v>4</v>
      </c>
      <c r="P37" s="1525">
        <f>CL($P$52,$T$52)+CL($P$44,$T$44)</f>
        <v>0</v>
      </c>
      <c r="Q37" s="144">
        <f>$P$52-$T$52+$P$44-$T$44</f>
        <v>0</v>
      </c>
      <c r="R37" s="128"/>
      <c r="S37" s="127"/>
      <c r="T37" s="94" t="s">
        <v>8</v>
      </c>
      <c r="U37" s="74" t="s">
        <v>8</v>
      </c>
      <c r="V37" s="1525">
        <f>CL($P$54,$T$54)+CL($P$46,$T$46)</f>
        <v>0</v>
      </c>
      <c r="W37" s="144">
        <f>$P$54-$T$54+$P$46-$T$46</f>
        <v>0</v>
      </c>
      <c r="X37" s="126"/>
      <c r="Y37" s="131"/>
      <c r="AB37" s="143" t="s">
        <v>4</v>
      </c>
      <c r="AC37" s="895"/>
      <c r="AD37" s="814"/>
      <c r="AE37" s="814"/>
      <c r="AF37" s="803"/>
      <c r="AG37" s="127"/>
      <c r="AH37" s="94" t="s">
        <v>8</v>
      </c>
      <c r="AI37" s="882"/>
      <c r="AJ37" s="918"/>
      <c r="AK37" s="814"/>
    </row>
    <row r="38" spans="1:37" ht="24" customHeight="1">
      <c r="C38" s="138" t="s">
        <v>22</v>
      </c>
      <c r="D38" s="140" t="s">
        <v>22</v>
      </c>
      <c r="E38" s="134"/>
      <c r="F38" s="135"/>
      <c r="G38" s="135"/>
      <c r="H38" s="141"/>
      <c r="I38" s="142" t="s">
        <v>24</v>
      </c>
      <c r="J38" s="136" t="s">
        <v>24</v>
      </c>
      <c r="M38" s="137"/>
      <c r="N38" s="143" t="s">
        <v>5</v>
      </c>
      <c r="O38" s="143" t="s">
        <v>5</v>
      </c>
      <c r="P38" s="1525">
        <f>CL($T$52,$P$52)+CL($P$48,$T$48)</f>
        <v>0</v>
      </c>
      <c r="Q38" s="144">
        <f>$T$52-$P$52+$P$48-$T$48</f>
        <v>0</v>
      </c>
      <c r="R38" s="128"/>
      <c r="S38" s="127"/>
      <c r="T38" s="94" t="s">
        <v>9</v>
      </c>
      <c r="U38" s="74" t="s">
        <v>9</v>
      </c>
      <c r="V38" s="1525">
        <f>CL($T$54,$P$54)+CL($P$50,$T$50)</f>
        <v>0</v>
      </c>
      <c r="W38" s="144">
        <f>$T$54-$P$54+$P$50-$T$50</f>
        <v>0</v>
      </c>
      <c r="X38" s="126"/>
      <c r="Y38" s="131"/>
      <c r="AB38" s="143" t="s">
        <v>5</v>
      </c>
      <c r="AC38" s="895"/>
      <c r="AD38" s="814"/>
      <c r="AE38" s="814"/>
      <c r="AF38" s="803"/>
      <c r="AG38" s="127"/>
      <c r="AH38" s="94" t="s">
        <v>9</v>
      </c>
      <c r="AI38" s="882"/>
      <c r="AJ38" s="918"/>
      <c r="AK38" s="814"/>
    </row>
    <row r="39" spans="1:37" ht="24" customHeight="1">
      <c r="C39" s="132"/>
      <c r="M39" s="137"/>
      <c r="N39" s="143" t="s">
        <v>6</v>
      </c>
      <c r="O39" s="143" t="s">
        <v>6</v>
      </c>
      <c r="P39" s="1525">
        <f>CL($T$44,$P$44)+CL($T$48,$P$48)</f>
        <v>0</v>
      </c>
      <c r="Q39" s="144">
        <f>$T$44-$P$44+$T$48-$P$48</f>
        <v>0</v>
      </c>
      <c r="R39" s="128"/>
      <c r="S39" s="127"/>
      <c r="T39" s="94" t="s">
        <v>10</v>
      </c>
      <c r="U39" s="74" t="s">
        <v>10</v>
      </c>
      <c r="V39" s="1525">
        <f>CL($T$46,$P$46)+CL($T$50,$P$50)</f>
        <v>0</v>
      </c>
      <c r="W39" s="144">
        <f>$T$46-$P$46+$T$50-$P$50</f>
        <v>0</v>
      </c>
      <c r="X39" s="126"/>
      <c r="Y39" s="131"/>
      <c r="AB39" s="143" t="s">
        <v>6</v>
      </c>
      <c r="AC39" s="895"/>
      <c r="AD39" s="814"/>
      <c r="AE39" s="814"/>
      <c r="AF39" s="803"/>
      <c r="AG39" s="127"/>
      <c r="AH39" s="94" t="s">
        <v>10</v>
      </c>
      <c r="AI39" s="882"/>
      <c r="AJ39" s="918"/>
      <c r="AK39" s="814"/>
    </row>
    <row r="40" spans="1:37" ht="12.75">
      <c r="C40" s="61"/>
      <c r="K40" s="126"/>
      <c r="L40" s="137"/>
      <c r="N40"/>
      <c r="O40"/>
      <c r="P40"/>
      <c r="V40" s="130"/>
      <c r="W40" s="130"/>
      <c r="X40" s="126"/>
      <c r="Y40" s="149"/>
    </row>
    <row r="41" spans="1:37" ht="12.75">
      <c r="A41" s="83" t="s">
        <v>13</v>
      </c>
      <c r="B41" s="84"/>
      <c r="C41" s="85"/>
      <c r="D41" s="85"/>
      <c r="E41" s="15"/>
      <c r="F41" s="85"/>
      <c r="G41" s="150" t="str">
        <f>G12</f>
        <v>VELODROME</v>
      </c>
      <c r="H41" s="85"/>
      <c r="I41" s="85"/>
      <c r="J41" s="85"/>
      <c r="K41" s="85"/>
      <c r="L41" s="86"/>
      <c r="M41" s="87"/>
      <c r="N41" s="88"/>
      <c r="O41" s="15"/>
      <c r="P41" s="15"/>
      <c r="Q41" s="15"/>
      <c r="R41" s="150" t="str">
        <f>R12</f>
        <v>PARC DE SPORT</v>
      </c>
      <c r="S41" s="15"/>
      <c r="T41" s="15"/>
      <c r="U41" s="15"/>
      <c r="V41" s="85"/>
      <c r="W41" s="86"/>
      <c r="X41" s="146"/>
      <c r="Y41" s="147"/>
      <c r="Z41" s="147"/>
    </row>
    <row r="42" spans="1:37" ht="12.95" customHeight="1">
      <c r="A42" s="147"/>
      <c r="B42" s="151"/>
      <c r="C42" s="40"/>
      <c r="D42" s="40"/>
      <c r="F42" s="40"/>
      <c r="G42" s="152" t="s">
        <v>30</v>
      </c>
      <c r="H42" s="40"/>
      <c r="I42" s="40"/>
      <c r="J42" s="40"/>
      <c r="K42" s="40"/>
      <c r="L42" s="153"/>
      <c r="M42" s="154"/>
      <c r="N42" s="148"/>
      <c r="O42"/>
      <c r="P42"/>
      <c r="W42" s="153"/>
      <c r="X42" s="40"/>
      <c r="Z42" s="147"/>
      <c r="AB42" s="1489" t="str">
        <f t="shared" ref="AB42:AC43" si="0">AB10</f>
        <v>ARBITRE</v>
      </c>
      <c r="AC42" s="1489"/>
    </row>
    <row r="43" spans="1:37" ht="12.95" customHeight="1">
      <c r="A43" s="714"/>
      <c r="B43" s="147"/>
      <c r="L43" s="153"/>
      <c r="M43" s="24"/>
      <c r="N43"/>
      <c r="O43"/>
      <c r="P43"/>
      <c r="W43" s="155"/>
      <c r="Z43" s="147"/>
      <c r="AB43" t="str">
        <f t="shared" si="0"/>
        <v>VELODROME</v>
      </c>
      <c r="AC43" t="str">
        <f t="shared" si="0"/>
        <v>PARC DE SPORT</v>
      </c>
    </row>
    <row r="44" spans="1:37" ht="24.2" customHeight="1">
      <c r="A44" s="958">
        <f>ACCUEIL!$B$9</f>
        <v>0.58333333333333304</v>
      </c>
      <c r="B44" s="156" t="s">
        <v>31</v>
      </c>
      <c r="C44" s="157" t="s">
        <v>21</v>
      </c>
      <c r="D44" s="896" t="str">
        <f>D37</f>
        <v>1A</v>
      </c>
      <c r="E44" s="723"/>
      <c r="F44" s="160"/>
      <c r="G44" s="161" t="s">
        <v>14</v>
      </c>
      <c r="H44" s="160"/>
      <c r="I44" s="723"/>
      <c r="J44" s="158" t="str">
        <f>J37</f>
        <v>2A</v>
      </c>
      <c r="K44" s="157" t="s">
        <v>32</v>
      </c>
      <c r="L44" s="163"/>
      <c r="M44" s="24"/>
      <c r="N44" s="123" t="s">
        <v>4</v>
      </c>
      <c r="O44" s="164" t="str">
        <f>O37</f>
        <v>A</v>
      </c>
      <c r="P44" s="723"/>
      <c r="Q44" s="165"/>
      <c r="R44" s="165" t="s">
        <v>14</v>
      </c>
      <c r="S44" s="165"/>
      <c r="T44" s="723"/>
      <c r="U44" s="164" t="str">
        <f>O39</f>
        <v>C</v>
      </c>
      <c r="V44" s="123" t="s">
        <v>6</v>
      </c>
      <c r="W44" s="155"/>
      <c r="Z44" s="147"/>
    </row>
    <row r="45" spans="1:37" s="873" customFormat="1" ht="24.2" hidden="1" customHeight="1">
      <c r="A45" s="958"/>
      <c r="B45" s="156"/>
      <c r="C45" s="690"/>
      <c r="D45" s="1244" t="s">
        <v>182</v>
      </c>
      <c r="E45" s="1243"/>
      <c r="F45" s="1178"/>
      <c r="G45" s="1179" t="s">
        <v>14</v>
      </c>
      <c r="H45" s="1198"/>
      <c r="I45" s="718"/>
      <c r="J45" s="1244" t="s">
        <v>182</v>
      </c>
      <c r="K45" s="1038"/>
      <c r="L45" s="163"/>
      <c r="M45" s="24"/>
      <c r="N45" s="1295"/>
      <c r="O45" s="1296"/>
      <c r="P45" s="1254"/>
      <c r="Q45" s="1297"/>
      <c r="R45" s="1297"/>
      <c r="S45" s="1297"/>
      <c r="T45" s="1254"/>
      <c r="U45" s="1296"/>
      <c r="V45" s="1298"/>
      <c r="W45" s="155"/>
      <c r="Z45" s="147"/>
    </row>
    <row r="46" spans="1:37" ht="24.2" customHeight="1">
      <c r="A46" s="959">
        <f>A44+ACCUEIL!$B$10</f>
        <v>0.59027777777777701</v>
      </c>
      <c r="B46" s="156" t="s">
        <v>33</v>
      </c>
      <c r="C46" s="157" t="s">
        <v>22</v>
      </c>
      <c r="D46" s="896" t="str">
        <f>D38</f>
        <v>1B</v>
      </c>
      <c r="E46" s="723"/>
      <c r="F46" s="165"/>
      <c r="G46" s="165" t="s">
        <v>14</v>
      </c>
      <c r="H46" s="165"/>
      <c r="I46" s="723"/>
      <c r="J46" s="158" t="str">
        <f>J38</f>
        <v>2B</v>
      </c>
      <c r="K46" s="157" t="s">
        <v>34</v>
      </c>
      <c r="L46" s="163"/>
      <c r="M46" s="24"/>
      <c r="N46" s="123" t="s">
        <v>8</v>
      </c>
      <c r="O46" s="164" t="str">
        <f>U37</f>
        <v>E</v>
      </c>
      <c r="P46" s="723"/>
      <c r="Q46" s="165"/>
      <c r="R46" s="165" t="s">
        <v>14</v>
      </c>
      <c r="S46" s="165"/>
      <c r="T46" s="723"/>
      <c r="U46" s="164" t="str">
        <f>U39</f>
        <v>G</v>
      </c>
      <c r="V46" s="123" t="s">
        <v>10</v>
      </c>
      <c r="W46" s="102"/>
      <c r="X46" s="68"/>
      <c r="Y46" s="76"/>
      <c r="Z46" s="147"/>
    </row>
    <row r="47" spans="1:37" s="873" customFormat="1" ht="24.2" hidden="1" customHeight="1">
      <c r="A47" s="959"/>
      <c r="B47" s="156"/>
      <c r="C47" s="690"/>
      <c r="D47" s="1244" t="s">
        <v>182</v>
      </c>
      <c r="E47" s="1243"/>
      <c r="F47" s="1178"/>
      <c r="G47" s="1179" t="s">
        <v>14</v>
      </c>
      <c r="H47" s="1198"/>
      <c r="I47" s="718"/>
      <c r="J47" s="1244" t="s">
        <v>182</v>
      </c>
      <c r="K47" s="1038"/>
      <c r="L47" s="163"/>
      <c r="M47" s="24"/>
      <c r="N47" s="1295"/>
      <c r="O47" s="1296"/>
      <c r="P47" s="1254"/>
      <c r="Q47" s="1297"/>
      <c r="R47" s="1297"/>
      <c r="S47" s="1297"/>
      <c r="T47" s="1254"/>
      <c r="U47" s="1296"/>
      <c r="V47" s="1298"/>
      <c r="W47" s="102"/>
      <c r="X47" s="68"/>
      <c r="Y47" s="76"/>
      <c r="Z47" s="147"/>
    </row>
    <row r="48" spans="1:37" ht="24.2" customHeight="1">
      <c r="A48" s="959">
        <f>A46+ACCUEIL!$B$10</f>
        <v>0.59722222222222099</v>
      </c>
      <c r="B48" s="24"/>
      <c r="L48" s="23"/>
      <c r="M48" s="24"/>
      <c r="N48" s="157" t="s">
        <v>5</v>
      </c>
      <c r="O48" s="164" t="str">
        <f>O38</f>
        <v>B</v>
      </c>
      <c r="P48" s="723"/>
      <c r="Q48" s="165"/>
      <c r="R48" s="165" t="s">
        <v>14</v>
      </c>
      <c r="S48" s="165"/>
      <c r="T48" s="723"/>
      <c r="U48" s="164" t="str">
        <f>O39</f>
        <v>C</v>
      </c>
      <c r="V48" s="157" t="s">
        <v>6</v>
      </c>
      <c r="W48" s="102"/>
      <c r="X48" s="68"/>
      <c r="Y48" s="76"/>
      <c r="Z48" s="147"/>
    </row>
    <row r="49" spans="1:26" ht="24.2" customHeight="1">
      <c r="A49" s="959"/>
      <c r="B49" s="24"/>
      <c r="C49" s="166"/>
      <c r="D49" s="167" t="s">
        <v>35</v>
      </c>
      <c r="E49" s="168"/>
      <c r="F49" s="169"/>
      <c r="G49" s="169"/>
      <c r="H49" s="169"/>
      <c r="I49" s="169"/>
      <c r="J49" s="167" t="s">
        <v>36</v>
      </c>
      <c r="K49" s="170"/>
      <c r="L49" s="23"/>
      <c r="M49" s="24"/>
      <c r="N49" s="171"/>
      <c r="O49" s="171"/>
      <c r="P49"/>
      <c r="W49" s="155"/>
      <c r="Z49" s="147"/>
    </row>
    <row r="50" spans="1:26" ht="24.2" customHeight="1">
      <c r="A50" s="959">
        <f>A48+ACCUEIL!$B$10</f>
        <v>0.60416666666666496</v>
      </c>
      <c r="B50" s="24"/>
      <c r="C50" s="43" t="s">
        <v>6</v>
      </c>
      <c r="D50" s="813">
        <f>GL(I44,E44,D44,J44,I45,E45)</f>
        <v>0</v>
      </c>
      <c r="E50" s="723"/>
      <c r="F50" s="165"/>
      <c r="G50" s="165" t="s">
        <v>14</v>
      </c>
      <c r="H50" s="165"/>
      <c r="I50" s="723"/>
      <c r="J50" s="813">
        <f>GL(I46,E46,D46,J46,I47,E47)</f>
        <v>0</v>
      </c>
      <c r="K50" s="173"/>
      <c r="L50" s="23"/>
      <c r="M50" s="24"/>
      <c r="N50" s="1290" t="s">
        <v>9</v>
      </c>
      <c r="O50" s="1291" t="str">
        <f>U38</f>
        <v>F</v>
      </c>
      <c r="P50" s="1281"/>
      <c r="Q50" s="1292"/>
      <c r="R50" s="1292" t="s">
        <v>14</v>
      </c>
      <c r="S50" s="1292"/>
      <c r="T50" s="1281"/>
      <c r="U50" s="1291" t="str">
        <f>U39</f>
        <v>G</v>
      </c>
      <c r="V50" s="1290" t="s">
        <v>10</v>
      </c>
      <c r="W50" s="23"/>
      <c r="Z50" s="147"/>
    </row>
    <row r="51" spans="1:26" s="873" customFormat="1" ht="24.2" hidden="1" customHeight="1">
      <c r="A51" s="959"/>
      <c r="B51" s="24"/>
      <c r="C51" s="690"/>
      <c r="D51" s="1244" t="s">
        <v>182</v>
      </c>
      <c r="E51" s="1243"/>
      <c r="F51" s="1178"/>
      <c r="G51" s="1179" t="s">
        <v>14</v>
      </c>
      <c r="H51" s="1198"/>
      <c r="I51" s="718"/>
      <c r="J51" s="1244" t="s">
        <v>182</v>
      </c>
      <c r="K51" s="1038"/>
      <c r="L51" s="23"/>
      <c r="M51" s="24"/>
      <c r="N51" s="1295"/>
      <c r="O51" s="1296"/>
      <c r="P51" s="1254"/>
      <c r="Q51" s="1297"/>
      <c r="R51" s="1297"/>
      <c r="S51" s="1297"/>
      <c r="T51" s="1254"/>
      <c r="U51" s="1296"/>
      <c r="V51" s="1298"/>
      <c r="W51" s="23"/>
      <c r="Z51" s="147"/>
    </row>
    <row r="52" spans="1:26" ht="24.2" customHeight="1">
      <c r="A52" s="959">
        <f>A50+ACCUEIL!$B$10</f>
        <v>0.61111111111110905</v>
      </c>
      <c r="B52" s="174"/>
      <c r="L52" s="23"/>
      <c r="M52" s="24"/>
      <c r="N52" s="1293" t="s">
        <v>4</v>
      </c>
      <c r="O52" s="1035" t="str">
        <f>O37</f>
        <v>A</v>
      </c>
      <c r="P52" s="1238"/>
      <c r="Q52" s="1289"/>
      <c r="R52" s="1289" t="s">
        <v>14</v>
      </c>
      <c r="S52" s="1289"/>
      <c r="T52" s="1238"/>
      <c r="U52" s="1294" t="str">
        <f>O38</f>
        <v>B</v>
      </c>
      <c r="V52" s="1293" t="s">
        <v>5</v>
      </c>
      <c r="W52" s="23"/>
      <c r="Z52" s="147"/>
    </row>
    <row r="53" spans="1:26" ht="24.2" customHeight="1">
      <c r="A53" s="959"/>
      <c r="B53" s="24"/>
      <c r="C53" s="176"/>
      <c r="D53" s="147"/>
      <c r="F53" s="147"/>
      <c r="G53" s="177" t="s">
        <v>37</v>
      </c>
      <c r="H53" s="147"/>
      <c r="I53" s="147"/>
      <c r="J53" s="147"/>
      <c r="K53" s="147"/>
      <c r="L53" s="23"/>
      <c r="M53" s="24"/>
      <c r="N53" s="171"/>
      <c r="O53" s="171"/>
      <c r="P53"/>
      <c r="W53" s="23"/>
      <c r="Z53" s="147"/>
    </row>
    <row r="54" spans="1:26" ht="24.2" customHeight="1">
      <c r="A54" s="959">
        <f>A52+ACCUEIL!$B$10</f>
        <v>0.61805555555555303</v>
      </c>
      <c r="B54" s="174"/>
      <c r="C54" s="43" t="s">
        <v>9</v>
      </c>
      <c r="D54" s="813">
        <f>GL(E44,I44,D44,J44,E45,I45)</f>
        <v>0</v>
      </c>
      <c r="E54" s="723"/>
      <c r="F54" s="160"/>
      <c r="G54" s="161" t="s">
        <v>14</v>
      </c>
      <c r="H54" s="160"/>
      <c r="I54" s="723"/>
      <c r="J54" s="813">
        <f>GL(E46,I46,D46,J46,E47,I47)</f>
        <v>0</v>
      </c>
      <c r="K54" s="125"/>
      <c r="L54" s="23"/>
      <c r="M54" s="24"/>
      <c r="N54" s="123" t="s">
        <v>8</v>
      </c>
      <c r="O54" s="164" t="str">
        <f>U37</f>
        <v>E</v>
      </c>
      <c r="P54" s="723"/>
      <c r="Q54" s="165"/>
      <c r="R54" s="165" t="s">
        <v>14</v>
      </c>
      <c r="S54" s="165"/>
      <c r="T54" s="723"/>
      <c r="U54" s="164" t="str">
        <f>U38</f>
        <v>F</v>
      </c>
      <c r="V54" s="123" t="s">
        <v>9</v>
      </c>
      <c r="W54" s="178"/>
      <c r="X54" s="68"/>
      <c r="Y54" s="76"/>
      <c r="Z54" s="147"/>
    </row>
    <row r="55" spans="1:26" s="873" customFormat="1" ht="24.2" hidden="1" customHeight="1">
      <c r="A55" s="959"/>
      <c r="B55" s="174"/>
      <c r="C55" s="690"/>
      <c r="D55" s="1244" t="s">
        <v>182</v>
      </c>
      <c r="E55" s="1243"/>
      <c r="F55" s="1178"/>
      <c r="G55" s="1179" t="s">
        <v>14</v>
      </c>
      <c r="H55" s="1198"/>
      <c r="I55" s="718"/>
      <c r="J55" s="1244" t="s">
        <v>182</v>
      </c>
      <c r="K55" s="1038"/>
      <c r="L55" s="23"/>
      <c r="M55" s="24"/>
      <c r="N55" s="1295"/>
      <c r="O55" s="1296"/>
      <c r="P55" s="1254"/>
      <c r="Q55" s="1297"/>
      <c r="R55" s="1297"/>
      <c r="S55" s="1297"/>
      <c r="T55" s="1254"/>
      <c r="U55" s="1296"/>
      <c r="V55" s="1298"/>
      <c r="W55" s="178"/>
      <c r="X55" s="68"/>
      <c r="Y55" s="76"/>
      <c r="Z55" s="147"/>
    </row>
    <row r="56" spans="1:26" ht="15.6" customHeight="1">
      <c r="A56" s="61"/>
      <c r="B56" s="179"/>
      <c r="C56" s="55"/>
      <c r="D56" s="55"/>
      <c r="E56" s="55"/>
      <c r="F56" s="55"/>
      <c r="G56" s="55"/>
      <c r="H56" s="55"/>
      <c r="I56" s="55"/>
      <c r="J56" s="55"/>
      <c r="K56" s="55"/>
      <c r="L56" s="59"/>
      <c r="M56" s="180"/>
      <c r="N56" s="181"/>
      <c r="O56" s="181"/>
      <c r="P56" s="55"/>
      <c r="Q56" s="55"/>
      <c r="R56" s="55"/>
      <c r="S56" s="55"/>
      <c r="T56" s="55"/>
      <c r="U56" s="55"/>
      <c r="V56" s="55"/>
      <c r="W56" s="59"/>
      <c r="Z56" s="147"/>
    </row>
    <row r="57" spans="1:26" ht="15.6" customHeight="1">
      <c r="A57" s="61"/>
      <c r="B57" s="104"/>
      <c r="J57" s="182" t="s">
        <v>38</v>
      </c>
      <c r="L57" s="147"/>
      <c r="M57"/>
      <c r="N57" s="171"/>
      <c r="O57" s="959">
        <f>A54+ACCUEIL!$B$10</f>
        <v>0.624999999999997</v>
      </c>
      <c r="P57"/>
      <c r="Z57" s="147"/>
    </row>
    <row r="58" spans="1:26" ht="15.6" customHeight="1">
      <c r="A58" s="61"/>
      <c r="B58" s="183"/>
      <c r="C58" s="15"/>
      <c r="D58" s="15"/>
      <c r="E58" s="15"/>
      <c r="F58" s="15"/>
      <c r="G58" s="15"/>
      <c r="H58" s="15"/>
      <c r="I58" s="15"/>
      <c r="J58" s="88" t="s">
        <v>39</v>
      </c>
      <c r="K58" s="15"/>
      <c r="L58" s="15"/>
      <c r="M58" s="15"/>
      <c r="N58" s="88"/>
      <c r="O58" s="88"/>
      <c r="P58" s="15"/>
      <c r="Q58" s="15"/>
      <c r="R58" s="15"/>
      <c r="S58" s="15"/>
      <c r="T58" s="15"/>
      <c r="U58" s="15"/>
      <c r="V58" s="16"/>
      <c r="Z58" s="184"/>
    </row>
    <row r="59" spans="1:26" ht="20.25" customHeight="1">
      <c r="A59" s="147"/>
      <c r="B59" s="24"/>
      <c r="C59" s="185">
        <v>1</v>
      </c>
      <c r="D59" s="813">
        <f>GL(E54,I54,D54,J54,E55,I55)</f>
        <v>0</v>
      </c>
      <c r="E59" s="147"/>
      <c r="F59" s="147"/>
      <c r="G59" s="147"/>
      <c r="H59" s="147"/>
      <c r="I59" s="185">
        <v>3</v>
      </c>
      <c r="J59" s="813">
        <f>GL(E50,I50,D50,J50,E51,I51)</f>
        <v>0</v>
      </c>
      <c r="K59" s="147"/>
      <c r="L59" s="147"/>
      <c r="M59"/>
      <c r="N59" s="185">
        <v>5</v>
      </c>
      <c r="O59" s="1299">
        <f t="shared" ref="O59:O61" si="1">AC37</f>
        <v>0</v>
      </c>
      <c r="Q59" s="147"/>
      <c r="R59" s="147"/>
      <c r="S59" s="147"/>
      <c r="T59" s="185">
        <v>8</v>
      </c>
      <c r="U59" s="897">
        <f t="shared" ref="U59:U61" si="2">AI37</f>
        <v>0</v>
      </c>
      <c r="V59" s="23"/>
      <c r="W59" s="147"/>
      <c r="X59" s="147"/>
      <c r="Y59" s="147"/>
      <c r="Z59" s="147"/>
    </row>
    <row r="60" spans="1:26" ht="20.25" customHeight="1">
      <c r="B60" s="24"/>
      <c r="C60" s="185">
        <v>2</v>
      </c>
      <c r="D60" s="813">
        <f>GL(I54,E54,D54,J54,I55,E55)</f>
        <v>0</v>
      </c>
      <c r="I60" s="185">
        <v>4</v>
      </c>
      <c r="J60" s="813">
        <f>GL(I50,E50,D50,J50,I51,E51)</f>
        <v>0</v>
      </c>
      <c r="M60"/>
      <c r="N60" s="185">
        <v>6</v>
      </c>
      <c r="O60" s="1299">
        <f t="shared" si="1"/>
        <v>0</v>
      </c>
      <c r="T60" s="185">
        <v>9</v>
      </c>
      <c r="U60" s="897">
        <f t="shared" si="2"/>
        <v>0</v>
      </c>
      <c r="V60" s="23"/>
    </row>
    <row r="61" spans="1:26" s="33" customFormat="1" ht="20.25" customHeight="1">
      <c r="B61" s="186"/>
      <c r="C61" s="187"/>
      <c r="D61" s="120"/>
      <c r="E61" s="120"/>
      <c r="F61" s="188"/>
      <c r="G61" s="189"/>
      <c r="H61" s="188"/>
      <c r="I61" s="120"/>
      <c r="J61" s="120"/>
      <c r="K61" s="120"/>
      <c r="L61" s="103"/>
      <c r="M61" s="119"/>
      <c r="N61" s="185">
        <v>7</v>
      </c>
      <c r="O61" s="1299">
        <f t="shared" si="1"/>
        <v>0</v>
      </c>
      <c r="P61" s="190"/>
      <c r="T61" s="191">
        <v>10</v>
      </c>
      <c r="U61" s="897">
        <f t="shared" si="2"/>
        <v>0</v>
      </c>
      <c r="V61" s="155"/>
    </row>
    <row r="62" spans="1:26" ht="15.6" customHeight="1">
      <c r="B62" s="192"/>
      <c r="C62" s="193"/>
      <c r="D62" s="193"/>
      <c r="E62" s="55"/>
      <c r="F62" s="55"/>
      <c r="G62" s="55"/>
      <c r="H62" s="55"/>
      <c r="I62" s="55"/>
      <c r="J62" s="55"/>
      <c r="K62" s="55"/>
      <c r="L62" s="55"/>
      <c r="M62" s="55"/>
      <c r="N62" s="181"/>
      <c r="O62" s="181"/>
      <c r="P62" s="181"/>
      <c r="Q62" s="55"/>
      <c r="R62" s="55"/>
      <c r="S62" s="55"/>
      <c r="T62" s="55"/>
      <c r="U62" s="55"/>
      <c r="V62" s="59"/>
      <c r="W62" s="147"/>
      <c r="X62" s="147"/>
      <c r="Y62" s="147"/>
    </row>
    <row r="63" spans="1:26" ht="15.6" customHeight="1">
      <c r="B63" s="148"/>
      <c r="E63" s="103"/>
      <c r="M63" s="171"/>
      <c r="Q63" s="194"/>
      <c r="R63" s="149"/>
      <c r="W63" s="194"/>
      <c r="X63" s="149"/>
      <c r="Y63" s="147"/>
    </row>
    <row r="64" spans="1:26" ht="15.6" customHeight="1">
      <c r="B64" s="137"/>
      <c r="E64" s="103"/>
      <c r="M64" s="171"/>
      <c r="Q64" s="194"/>
      <c r="R64" s="149"/>
      <c r="W64" s="194"/>
      <c r="X64" s="149"/>
      <c r="Y64" s="147"/>
    </row>
    <row r="65" spans="2:25" ht="15.6" customHeight="1">
      <c r="B65" s="171"/>
      <c r="E65" s="120"/>
      <c r="M65" s="171"/>
      <c r="Q65" s="194"/>
      <c r="R65" s="149"/>
      <c r="W65" s="194"/>
      <c r="X65" s="149"/>
      <c r="Y65" s="147"/>
    </row>
    <row r="66" spans="2:25" ht="15.6" customHeight="1">
      <c r="B66" s="171"/>
      <c r="E66" s="120"/>
      <c r="M66" s="171"/>
      <c r="Q66" s="194"/>
      <c r="R66" s="149"/>
      <c r="W66" s="194"/>
      <c r="X66" s="149"/>
      <c r="Y66" s="147"/>
    </row>
    <row r="67" spans="2:25" ht="15.6" customHeight="1">
      <c r="B67" s="171"/>
      <c r="E67" s="103"/>
      <c r="M67" s="171"/>
      <c r="Q67" s="194"/>
      <c r="R67" s="149"/>
      <c r="W67" s="194"/>
      <c r="X67" s="149"/>
      <c r="Y67" s="147"/>
    </row>
    <row r="68" spans="2:25" ht="15.6" customHeight="1">
      <c r="B68" s="171"/>
      <c r="E68" s="147"/>
      <c r="G68" s="147"/>
      <c r="H68" s="147"/>
      <c r="I68" s="147"/>
      <c r="J68" s="147"/>
      <c r="K68" s="147"/>
      <c r="L68" s="147"/>
      <c r="M68" s="171"/>
      <c r="N68" s="171"/>
      <c r="O68" s="171"/>
      <c r="P68" s="171"/>
      <c r="Q68" s="147"/>
      <c r="R68" s="147"/>
      <c r="S68" s="147"/>
      <c r="T68" s="147"/>
      <c r="U68" s="147"/>
      <c r="V68" s="147"/>
      <c r="W68" s="147"/>
      <c r="X68" s="147"/>
      <c r="Y68" s="147"/>
    </row>
    <row r="69" spans="2:25" ht="15.6" customHeight="1">
      <c r="B69" s="171"/>
      <c r="E69" s="147"/>
      <c r="M69" s="171"/>
    </row>
    <row r="70" spans="2:25" ht="15.6" customHeight="1">
      <c r="B70" s="171"/>
      <c r="E70" s="147"/>
    </row>
    <row r="71" spans="2:25" ht="15.6" customHeight="1">
      <c r="B71" s="171"/>
      <c r="E71" s="147"/>
    </row>
    <row r="72" spans="2:25" ht="15.6" customHeight="1">
      <c r="B72" s="171"/>
      <c r="E72" s="149"/>
    </row>
    <row r="73" spans="2:25" ht="15.6" customHeight="1">
      <c r="B73" s="171"/>
      <c r="E73" s="147"/>
    </row>
    <row r="74" spans="2:25" ht="15.6" customHeight="1">
      <c r="B74" s="171"/>
      <c r="E74" s="147"/>
    </row>
    <row r="75" spans="2:25" ht="15.6" customHeight="1">
      <c r="B75" s="171"/>
      <c r="C75" s="147"/>
      <c r="D75" s="147"/>
      <c r="E75" s="147"/>
    </row>
  </sheetData>
  <sheetProtection formatCells="0" formatColumns="0" formatRows="0"/>
  <sortState caseSensitive="1" ref="AI37:AK39">
    <sortCondition descending="1" ref="AJ37:AJ39"/>
    <sortCondition descending="1" ref="AK37:AK39"/>
  </sortState>
  <customSheetViews>
    <customSheetView guid="{31278E9C-6E4E-4A43-ADE8-A201F36887EE}" scale="140" showPageBreaks="1" fitToPage="1" printArea="1" view="pageBreakPreview">
      <selection activeCell="U1" sqref="U1:U1048576"/>
      <rowBreaks count="1" manualBreakCount="1">
        <brk id="32" max="26" man="1"/>
      </rowBreaks>
      <pageMargins left="0.78740157480314965" right="0.78740157480314965" top="0.78740157480314965" bottom="1.0236220472440944" header="0.19685039370078741" footer="0.78740157480314965"/>
      <printOptions horizontalCentered="1" verticalCentered="1"/>
      <pageSetup paperSize="9" scale="94" fitToHeight="2" orientation="landscape" horizontalDpi="300" verticalDpi="300" r:id="rId1"/>
      <headerFooter alignWithMargins="0">
        <oddHeader>&amp;CTOURNOI U13
PAQUES 2014</oddHeader>
      </headerFooter>
    </customSheetView>
  </customSheetViews>
  <mergeCells count="2">
    <mergeCell ref="AB10:AC10"/>
    <mergeCell ref="AB42:AC42"/>
  </mergeCells>
  <phoneticPr fontId="9" type="noConversion"/>
  <conditionalFormatting sqref="E13:E22">
    <cfRule type="notContainsBlanks" dxfId="1088" priority="38">
      <formula>LEN(TRIM(E13))&gt;0</formula>
    </cfRule>
  </conditionalFormatting>
  <conditionalFormatting sqref="I13:I22">
    <cfRule type="notContainsBlanks" dxfId="1087" priority="37">
      <formula>LEN(TRIM(I13))&gt;0</formula>
    </cfRule>
  </conditionalFormatting>
  <conditionalFormatting sqref="P13:P22">
    <cfRule type="notContainsBlanks" dxfId="1086" priority="36">
      <formula>LEN(TRIM(P13))&gt;0</formula>
    </cfRule>
  </conditionalFormatting>
  <conditionalFormatting sqref="T13:T22">
    <cfRule type="notContainsBlanks" dxfId="1085" priority="35">
      <formula>LEN(TRIM(T13))&gt;0</formula>
    </cfRule>
  </conditionalFormatting>
  <conditionalFormatting sqref="E44 E46">
    <cfRule type="notContainsBlanks" dxfId="1084" priority="34">
      <formula>LEN(TRIM(E44))&gt;0</formula>
    </cfRule>
  </conditionalFormatting>
  <conditionalFormatting sqref="I44 I46">
    <cfRule type="notContainsBlanks" dxfId="1083" priority="33">
      <formula>LEN(TRIM(I44))&gt;0</formula>
    </cfRule>
  </conditionalFormatting>
  <conditionalFormatting sqref="P44 P48 P46">
    <cfRule type="notContainsBlanks" dxfId="1082" priority="32">
      <formula>LEN(TRIM(P44))&gt;0</formula>
    </cfRule>
  </conditionalFormatting>
  <conditionalFormatting sqref="T44 T48 T46">
    <cfRule type="notContainsBlanks" dxfId="1081" priority="31">
      <formula>LEN(TRIM(T44))&gt;0</formula>
    </cfRule>
  </conditionalFormatting>
  <conditionalFormatting sqref="P50:P52">
    <cfRule type="notContainsBlanks" dxfId="1080" priority="30">
      <formula>LEN(TRIM(P50))&gt;0</formula>
    </cfRule>
  </conditionalFormatting>
  <conditionalFormatting sqref="T50:T52">
    <cfRule type="notContainsBlanks" dxfId="1079" priority="29">
      <formula>LEN(TRIM(T50))&gt;0</formula>
    </cfRule>
  </conditionalFormatting>
  <conditionalFormatting sqref="P54">
    <cfRule type="notContainsBlanks" dxfId="1078" priority="28">
      <formula>LEN(TRIM(P54))&gt;0</formula>
    </cfRule>
  </conditionalFormatting>
  <conditionalFormatting sqref="T54">
    <cfRule type="notContainsBlanks" dxfId="1077" priority="27">
      <formula>LEN(TRIM(T54))&gt;0</formula>
    </cfRule>
  </conditionalFormatting>
  <conditionalFormatting sqref="E50">
    <cfRule type="notContainsBlanks" dxfId="1076" priority="26">
      <formula>LEN(TRIM(E50))&gt;0</formula>
    </cfRule>
  </conditionalFormatting>
  <conditionalFormatting sqref="I50">
    <cfRule type="notContainsBlanks" dxfId="1075" priority="25">
      <formula>LEN(TRIM(I50))&gt;0</formula>
    </cfRule>
  </conditionalFormatting>
  <conditionalFormatting sqref="E54">
    <cfRule type="notContainsBlanks" dxfId="1074" priority="24">
      <formula>LEN(TRIM(E54))&gt;0</formula>
    </cfRule>
  </conditionalFormatting>
  <conditionalFormatting sqref="I54">
    <cfRule type="notContainsBlanks" dxfId="1073" priority="23">
      <formula>LEN(TRIM(I54))&gt;0</formula>
    </cfRule>
  </conditionalFormatting>
  <conditionalFormatting sqref="E45">
    <cfRule type="notContainsBlanks" dxfId="1072" priority="22">
      <formula>LEN(TRIM(E45))&gt;0</formula>
    </cfRule>
  </conditionalFormatting>
  <conditionalFormatting sqref="I45">
    <cfRule type="notContainsBlanks" dxfId="1071" priority="21">
      <formula>LEN(TRIM(I45))&gt;0</formula>
    </cfRule>
  </conditionalFormatting>
  <conditionalFormatting sqref="D45">
    <cfRule type="expression" dxfId="1070" priority="20">
      <formula>NOT($E$41=$I$41)</formula>
    </cfRule>
  </conditionalFormatting>
  <conditionalFormatting sqref="J45">
    <cfRule type="expression" dxfId="1069" priority="19">
      <formula>NOT($E$41=$I$41)</formula>
    </cfRule>
  </conditionalFormatting>
  <conditionalFormatting sqref="E47">
    <cfRule type="notContainsBlanks" dxfId="1068" priority="18">
      <formula>LEN(TRIM(E47))&gt;0</formula>
    </cfRule>
  </conditionalFormatting>
  <conditionalFormatting sqref="I47">
    <cfRule type="notContainsBlanks" dxfId="1067" priority="17">
      <formula>LEN(TRIM(I47))&gt;0</formula>
    </cfRule>
  </conditionalFormatting>
  <conditionalFormatting sqref="D47">
    <cfRule type="expression" dxfId="1066" priority="16">
      <formula>NOT($E$41=$I$41)</formula>
    </cfRule>
  </conditionalFormatting>
  <conditionalFormatting sqref="J47">
    <cfRule type="expression" dxfId="1065" priority="15">
      <formula>NOT($E$41=$I$41)</formula>
    </cfRule>
  </conditionalFormatting>
  <conditionalFormatting sqref="E51">
    <cfRule type="notContainsBlanks" dxfId="1064" priority="14">
      <formula>LEN(TRIM(E51))&gt;0</formula>
    </cfRule>
  </conditionalFormatting>
  <conditionalFormatting sqref="I51">
    <cfRule type="notContainsBlanks" dxfId="1063" priority="13">
      <formula>LEN(TRIM(I51))&gt;0</formula>
    </cfRule>
  </conditionalFormatting>
  <conditionalFormatting sqref="D51">
    <cfRule type="expression" dxfId="1062" priority="12">
      <formula>NOT($E$41=$I$41)</formula>
    </cfRule>
  </conditionalFormatting>
  <conditionalFormatting sqref="J51">
    <cfRule type="expression" dxfId="1061" priority="11">
      <formula>NOT($E$41=$I$41)</formula>
    </cfRule>
  </conditionalFormatting>
  <conditionalFormatting sqref="E55">
    <cfRule type="notContainsBlanks" dxfId="1060" priority="10">
      <formula>LEN(TRIM(E55))&gt;0</formula>
    </cfRule>
  </conditionalFormatting>
  <conditionalFormatting sqref="I55">
    <cfRule type="notContainsBlanks" dxfId="1059" priority="9">
      <formula>LEN(TRIM(I55))&gt;0</formula>
    </cfRule>
  </conditionalFormatting>
  <conditionalFormatting sqref="D55">
    <cfRule type="expression" dxfId="1058" priority="8">
      <formula>NOT($E$41=$I$41)</formula>
    </cfRule>
  </conditionalFormatting>
  <conditionalFormatting sqref="J55">
    <cfRule type="expression" dxfId="1057" priority="7">
      <formula>NOT($E$41=$I$41)</formula>
    </cfRule>
  </conditionalFormatting>
  <conditionalFormatting sqref="P55">
    <cfRule type="notContainsBlanks" dxfId="1056" priority="6">
      <formula>LEN(TRIM(P55))&gt;0</formula>
    </cfRule>
  </conditionalFormatting>
  <conditionalFormatting sqref="T55">
    <cfRule type="notContainsBlanks" dxfId="1055" priority="5">
      <formula>LEN(TRIM(T55))&gt;0</formula>
    </cfRule>
  </conditionalFormatting>
  <conditionalFormatting sqref="P47">
    <cfRule type="notContainsBlanks" dxfId="1054" priority="4">
      <formula>LEN(TRIM(P47))&gt;0</formula>
    </cfRule>
  </conditionalFormatting>
  <conditionalFormatting sqref="T47">
    <cfRule type="notContainsBlanks" dxfId="1053" priority="3">
      <formula>LEN(TRIM(T47))&gt;0</formula>
    </cfRule>
  </conditionalFormatting>
  <conditionalFormatting sqref="P45">
    <cfRule type="notContainsBlanks" dxfId="1052" priority="2">
      <formula>LEN(TRIM(P45))&gt;0</formula>
    </cfRule>
  </conditionalFormatting>
  <conditionalFormatting sqref="T45">
    <cfRule type="notContainsBlanks" dxfId="1051" priority="1">
      <formula>LEN(TRIM(T45))&gt;0</formula>
    </cfRule>
  </conditionalFormatting>
  <printOptions horizontalCentered="1" verticalCentered="1"/>
  <pageMargins left="0" right="0" top="0.98425196850393704" bottom="0" header="0.39370078740157483" footer="0"/>
  <pageSetup paperSize="9" scale="84" fitToHeight="2" orientation="landscape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5" max="26" man="1"/>
  </rowBreaks>
  <ignoredErrors>
    <ignoredError sqref="J16 U16" formula="1"/>
    <ignoredError sqref="R41 G41" unlocked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3" r:id="rId6" name="Button 1">
              <controlPr defaultSize="0" print="0" autoFill="0" autoPict="0" macro="[0]!CLASSER10">
                <anchor>
                  <from>
                    <xdr:col>9</xdr:col>
                    <xdr:colOff>180975</xdr:colOff>
                    <xdr:row>26</xdr:row>
                    <xdr:rowOff>123825</xdr:rowOff>
                  </from>
                  <to>
                    <xdr:col>9</xdr:col>
                    <xdr:colOff>1609725</xdr:colOff>
                    <xdr:row>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4" r:id="rId7" name="Button 2">
              <controlPr defaultSize="0" print="0" autoFill="0" autoPict="0" macro="[0]!EFFACE10">
                <anchor>
                  <from>
                    <xdr:col>9</xdr:col>
                    <xdr:colOff>581025</xdr:colOff>
                    <xdr:row>28</xdr:row>
                    <xdr:rowOff>104775</xdr:rowOff>
                  </from>
                  <to>
                    <xdr:col>9</xdr:col>
                    <xdr:colOff>1095375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5" r:id="rId8" name="Button 3">
              <controlPr defaultSize="0" print="0" autoFill="0" autoPict="0" macro="[0]!CLASSER10C">
                <anchor>
                  <from>
                    <xdr:col>8</xdr:col>
                    <xdr:colOff>95250</xdr:colOff>
                    <xdr:row>38</xdr:row>
                    <xdr:rowOff>85725</xdr:rowOff>
                  </from>
                  <to>
                    <xdr:col>9</xdr:col>
                    <xdr:colOff>1133475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7" r:id="rId9" name="Button 5">
              <controlPr defaultSize="0" print="0" autoFill="0" autoPict="0" macro="[0]!RAZ10C">
                <anchor>
                  <from>
                    <xdr:col>9</xdr:col>
                    <xdr:colOff>1276350</xdr:colOff>
                    <xdr:row>38</xdr:row>
                    <xdr:rowOff>57150</xdr:rowOff>
                  </from>
                  <to>
                    <xdr:col>9</xdr:col>
                    <xdr:colOff>1876425</xdr:colOff>
                    <xdr:row>38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79" r:id="rId10" name="Button 7">
              <controlPr defaultSize="0" print="0" autoFill="0" autoPict="0" macro="[0]!IMP10C" altText="Aperçu Impression">
                <anchor>
                  <from>
                    <xdr:col>14</xdr:col>
                    <xdr:colOff>152400</xdr:colOff>
                    <xdr:row>5</xdr:row>
                    <xdr:rowOff>247650</xdr:rowOff>
                  </from>
                  <to>
                    <xdr:col>14</xdr:col>
                    <xdr:colOff>1666875</xdr:colOff>
                    <xdr:row>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0" r:id="rId11" name="Button 8">
              <controlPr defaultSize="0" print="0" autoFill="0" autoPict="0" macro="[0]!IMP10F" altText="Aperçu Impression">
                <anchor>
                  <from>
                    <xdr:col>3</xdr:col>
                    <xdr:colOff>47625</xdr:colOff>
                    <xdr:row>38</xdr:row>
                    <xdr:rowOff>76200</xdr:rowOff>
                  </from>
                  <to>
                    <xdr:col>3</xdr:col>
                    <xdr:colOff>1685925</xdr:colOff>
                    <xdr:row>39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1" r:id="rId12" name="Drop Down 9">
              <controlPr defaultSize="0" print="0" autoLine="0" autoPict="0">
                <anchor moveWithCells="1">
                  <from>
                    <xdr:col>27</xdr:col>
                    <xdr:colOff>85725</xdr:colOff>
                    <xdr:row>12</xdr:row>
                    <xdr:rowOff>19050</xdr:rowOff>
                  </from>
                  <to>
                    <xdr:col>27</xdr:col>
                    <xdr:colOff>1047750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2" r:id="rId13" name="Drop Down 10">
              <controlPr defaultSize="0" print="0" autoLine="0" autoPict="0">
                <anchor moveWithCells="1">
                  <from>
                    <xdr:col>28</xdr:col>
                    <xdr:colOff>85725</xdr:colOff>
                    <xdr:row>12</xdr:row>
                    <xdr:rowOff>19050</xdr:rowOff>
                  </from>
                  <to>
                    <xdr:col>28</xdr:col>
                    <xdr:colOff>1047750</xdr:colOff>
                    <xdr:row>12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3" r:id="rId14" name="Drop Down 11">
              <controlPr defaultSize="0" print="0" autoLine="0" autoPict="0">
                <anchor moveWithCells="1">
                  <from>
                    <xdr:col>27</xdr:col>
                    <xdr:colOff>85725</xdr:colOff>
                    <xdr:row>13</xdr:row>
                    <xdr:rowOff>19050</xdr:rowOff>
                  </from>
                  <to>
                    <xdr:col>27</xdr:col>
                    <xdr:colOff>1047750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4" r:id="rId15" name="Drop Down 12">
              <controlPr defaultSize="0" print="0" autoLine="0" autoPict="0">
                <anchor moveWithCells="1">
                  <from>
                    <xdr:col>27</xdr:col>
                    <xdr:colOff>85725</xdr:colOff>
                    <xdr:row>14</xdr:row>
                    <xdr:rowOff>19050</xdr:rowOff>
                  </from>
                  <to>
                    <xdr:col>27</xdr:col>
                    <xdr:colOff>1047750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5" r:id="rId16" name="Drop Down 13">
              <controlPr defaultSize="0" print="0" autoLine="0" autoPict="0">
                <anchor moveWithCells="1">
                  <from>
                    <xdr:col>27</xdr:col>
                    <xdr:colOff>85725</xdr:colOff>
                    <xdr:row>15</xdr:row>
                    <xdr:rowOff>19050</xdr:rowOff>
                  </from>
                  <to>
                    <xdr:col>27</xdr:col>
                    <xdr:colOff>1047750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6" r:id="rId17" name="Drop Down 14">
              <controlPr defaultSize="0" print="0" autoLine="0" autoPict="0">
                <anchor moveWithCells="1">
                  <from>
                    <xdr:col>27</xdr:col>
                    <xdr:colOff>85725</xdr:colOff>
                    <xdr:row>16</xdr:row>
                    <xdr:rowOff>19050</xdr:rowOff>
                  </from>
                  <to>
                    <xdr:col>27</xdr:col>
                    <xdr:colOff>1047750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7" r:id="rId18" name="Drop Down 15">
              <controlPr defaultSize="0" print="0" autoLine="0" autoPict="0">
                <anchor moveWithCells="1">
                  <from>
                    <xdr:col>27</xdr:col>
                    <xdr:colOff>85725</xdr:colOff>
                    <xdr:row>17</xdr:row>
                    <xdr:rowOff>19050</xdr:rowOff>
                  </from>
                  <to>
                    <xdr:col>27</xdr:col>
                    <xdr:colOff>1047750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8" r:id="rId19" name="Drop Down 16">
              <controlPr defaultSize="0" print="0" autoLine="0" autoPict="0">
                <anchor moveWithCells="1">
                  <from>
                    <xdr:col>27</xdr:col>
                    <xdr:colOff>85725</xdr:colOff>
                    <xdr:row>18</xdr:row>
                    <xdr:rowOff>19050</xdr:rowOff>
                  </from>
                  <to>
                    <xdr:col>27</xdr:col>
                    <xdr:colOff>1047750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89" r:id="rId20" name="Drop Down 17">
              <controlPr defaultSize="0" print="0" autoLine="0" autoPict="0">
                <anchor moveWithCells="1">
                  <from>
                    <xdr:col>27</xdr:col>
                    <xdr:colOff>85725</xdr:colOff>
                    <xdr:row>19</xdr:row>
                    <xdr:rowOff>19050</xdr:rowOff>
                  </from>
                  <to>
                    <xdr:col>27</xdr:col>
                    <xdr:colOff>1047750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0" r:id="rId21" name="Drop Down 18">
              <controlPr defaultSize="0" print="0" autoLine="0" autoPict="0">
                <anchor moveWithCells="1">
                  <from>
                    <xdr:col>27</xdr:col>
                    <xdr:colOff>85725</xdr:colOff>
                    <xdr:row>20</xdr:row>
                    <xdr:rowOff>19050</xdr:rowOff>
                  </from>
                  <to>
                    <xdr:col>27</xdr:col>
                    <xdr:colOff>1047750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1" r:id="rId22" name="Drop Down 19">
              <controlPr defaultSize="0" print="0" autoLine="0" autoPict="0">
                <anchor moveWithCells="1">
                  <from>
                    <xdr:col>27</xdr:col>
                    <xdr:colOff>76200</xdr:colOff>
                    <xdr:row>21</xdr:row>
                    <xdr:rowOff>38100</xdr:rowOff>
                  </from>
                  <to>
                    <xdr:col>27</xdr:col>
                    <xdr:colOff>1038225</xdr:colOff>
                    <xdr:row>21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2" r:id="rId23" name="Drop Down 20">
              <controlPr defaultSize="0" print="0" autoLine="0" autoPict="0">
                <anchor moveWithCells="1">
                  <from>
                    <xdr:col>28</xdr:col>
                    <xdr:colOff>85725</xdr:colOff>
                    <xdr:row>13</xdr:row>
                    <xdr:rowOff>19050</xdr:rowOff>
                  </from>
                  <to>
                    <xdr:col>28</xdr:col>
                    <xdr:colOff>1047750</xdr:colOff>
                    <xdr:row>13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3" r:id="rId24" name="Drop Down 21">
              <controlPr defaultSize="0" print="0" autoLine="0" autoPict="0">
                <anchor moveWithCells="1">
                  <from>
                    <xdr:col>28</xdr:col>
                    <xdr:colOff>85725</xdr:colOff>
                    <xdr:row>14</xdr:row>
                    <xdr:rowOff>19050</xdr:rowOff>
                  </from>
                  <to>
                    <xdr:col>28</xdr:col>
                    <xdr:colOff>1047750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4" r:id="rId25" name="Drop Down 22">
              <controlPr defaultSize="0" print="0" autoLine="0" autoPict="0">
                <anchor moveWithCells="1">
                  <from>
                    <xdr:col>28</xdr:col>
                    <xdr:colOff>85725</xdr:colOff>
                    <xdr:row>15</xdr:row>
                    <xdr:rowOff>19050</xdr:rowOff>
                  </from>
                  <to>
                    <xdr:col>28</xdr:col>
                    <xdr:colOff>1047750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5" r:id="rId26" name="Drop Down 23">
              <controlPr defaultSize="0" print="0" autoLine="0" autoPict="0">
                <anchor moveWithCells="1">
                  <from>
                    <xdr:col>28</xdr:col>
                    <xdr:colOff>85725</xdr:colOff>
                    <xdr:row>16</xdr:row>
                    <xdr:rowOff>19050</xdr:rowOff>
                  </from>
                  <to>
                    <xdr:col>28</xdr:col>
                    <xdr:colOff>1047750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6" r:id="rId27" name="Drop Down 24">
              <controlPr defaultSize="0" print="0" autoLine="0" autoPict="0">
                <anchor moveWithCells="1">
                  <from>
                    <xdr:col>28</xdr:col>
                    <xdr:colOff>85725</xdr:colOff>
                    <xdr:row>17</xdr:row>
                    <xdr:rowOff>19050</xdr:rowOff>
                  </from>
                  <to>
                    <xdr:col>28</xdr:col>
                    <xdr:colOff>1047750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7" r:id="rId28" name="Drop Down 25">
              <controlPr defaultSize="0" print="0" autoLine="0" autoPict="0">
                <anchor moveWithCells="1">
                  <from>
                    <xdr:col>28</xdr:col>
                    <xdr:colOff>85725</xdr:colOff>
                    <xdr:row>18</xdr:row>
                    <xdr:rowOff>19050</xdr:rowOff>
                  </from>
                  <to>
                    <xdr:col>28</xdr:col>
                    <xdr:colOff>1047750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8" r:id="rId29" name="Drop Down 26">
              <controlPr defaultSize="0" print="0" autoLine="0" autoPict="0">
                <anchor moveWithCells="1">
                  <from>
                    <xdr:col>28</xdr:col>
                    <xdr:colOff>85725</xdr:colOff>
                    <xdr:row>19</xdr:row>
                    <xdr:rowOff>19050</xdr:rowOff>
                  </from>
                  <to>
                    <xdr:col>28</xdr:col>
                    <xdr:colOff>1047750</xdr:colOff>
                    <xdr:row>19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699" r:id="rId30" name="Drop Down 27">
              <controlPr defaultSize="0" print="0" autoLine="0" autoPict="0">
                <anchor moveWithCells="1">
                  <from>
                    <xdr:col>28</xdr:col>
                    <xdr:colOff>85725</xdr:colOff>
                    <xdr:row>20</xdr:row>
                    <xdr:rowOff>19050</xdr:rowOff>
                  </from>
                  <to>
                    <xdr:col>28</xdr:col>
                    <xdr:colOff>1047750</xdr:colOff>
                    <xdr:row>20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0" r:id="rId31" name="Drop Down 28">
              <controlPr defaultSize="0" print="0" autoLine="0" autoPict="0">
                <anchor moveWithCells="1">
                  <from>
                    <xdr:col>28</xdr:col>
                    <xdr:colOff>85725</xdr:colOff>
                    <xdr:row>21</xdr:row>
                    <xdr:rowOff>19050</xdr:rowOff>
                  </from>
                  <to>
                    <xdr:col>28</xdr:col>
                    <xdr:colOff>1047750</xdr:colOff>
                    <xdr:row>21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1" r:id="rId32" name="Drop Down 29">
              <controlPr defaultSize="0" print="0" autoLine="0" autoPict="0">
                <anchor moveWithCells="1">
                  <from>
                    <xdr:col>27</xdr:col>
                    <xdr:colOff>85725</xdr:colOff>
                    <xdr:row>43</xdr:row>
                    <xdr:rowOff>19050</xdr:rowOff>
                  </from>
                  <to>
                    <xdr:col>27</xdr:col>
                    <xdr:colOff>1047750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2" r:id="rId33" name="Drop Down 30">
              <controlPr defaultSize="0" print="0" autoLine="0" autoPict="0">
                <anchor moveWithCells="1">
                  <from>
                    <xdr:col>28</xdr:col>
                    <xdr:colOff>85725</xdr:colOff>
                    <xdr:row>43</xdr:row>
                    <xdr:rowOff>19050</xdr:rowOff>
                  </from>
                  <to>
                    <xdr:col>28</xdr:col>
                    <xdr:colOff>1047750</xdr:colOff>
                    <xdr:row>43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3" r:id="rId34" name="Drop Down 31">
              <controlPr defaultSize="0" print="0" autoLine="0" autoPict="0">
                <anchor moveWithCells="1">
                  <from>
                    <xdr:col>27</xdr:col>
                    <xdr:colOff>85725</xdr:colOff>
                    <xdr:row>45</xdr:row>
                    <xdr:rowOff>19050</xdr:rowOff>
                  </from>
                  <to>
                    <xdr:col>27</xdr:col>
                    <xdr:colOff>1047750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4" r:id="rId35" name="Drop Down 32">
              <controlPr defaultSize="0" print="0" autoLine="0" autoPict="0">
                <anchor moveWithCells="1">
                  <from>
                    <xdr:col>28</xdr:col>
                    <xdr:colOff>85725</xdr:colOff>
                    <xdr:row>45</xdr:row>
                    <xdr:rowOff>19050</xdr:rowOff>
                  </from>
                  <to>
                    <xdr:col>28</xdr:col>
                    <xdr:colOff>1047750</xdr:colOff>
                    <xdr:row>45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5" r:id="rId36" name="Drop Down 33">
              <controlPr defaultSize="0" print="0" autoLine="0" autoPict="0">
                <anchor moveWithCells="1">
                  <from>
                    <xdr:col>28</xdr:col>
                    <xdr:colOff>85725</xdr:colOff>
                    <xdr:row>47</xdr:row>
                    <xdr:rowOff>19050</xdr:rowOff>
                  </from>
                  <to>
                    <xdr:col>28</xdr:col>
                    <xdr:colOff>1047750</xdr:colOff>
                    <xdr:row>47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6" r:id="rId37" name="Drop Down 34">
              <controlPr defaultSize="0" print="0" autoLine="0" autoPict="0">
                <anchor moveWithCells="1">
                  <from>
                    <xdr:col>27</xdr:col>
                    <xdr:colOff>85725</xdr:colOff>
                    <xdr:row>49</xdr:row>
                    <xdr:rowOff>19050</xdr:rowOff>
                  </from>
                  <to>
                    <xdr:col>27</xdr:col>
                    <xdr:colOff>1047750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7" r:id="rId38" name="Drop Down 35">
              <controlPr defaultSize="0" print="0" autoLine="0" autoPict="0">
                <anchor moveWithCells="1">
                  <from>
                    <xdr:col>28</xdr:col>
                    <xdr:colOff>85725</xdr:colOff>
                    <xdr:row>49</xdr:row>
                    <xdr:rowOff>19050</xdr:rowOff>
                  </from>
                  <to>
                    <xdr:col>28</xdr:col>
                    <xdr:colOff>1047750</xdr:colOff>
                    <xdr:row>49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8" r:id="rId39" name="Drop Down 36">
              <controlPr defaultSize="0" print="0" autoLine="0" autoPict="0">
                <anchor moveWithCells="1">
                  <from>
                    <xdr:col>28</xdr:col>
                    <xdr:colOff>85725</xdr:colOff>
                    <xdr:row>51</xdr:row>
                    <xdr:rowOff>19050</xdr:rowOff>
                  </from>
                  <to>
                    <xdr:col>28</xdr:col>
                    <xdr:colOff>1047750</xdr:colOff>
                    <xdr:row>51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09" r:id="rId40" name="Drop Down 37">
              <controlPr defaultSize="0" print="0" autoLine="0" autoPict="0">
                <anchor moveWithCells="1">
                  <from>
                    <xdr:col>27</xdr:col>
                    <xdr:colOff>85725</xdr:colOff>
                    <xdr:row>53</xdr:row>
                    <xdr:rowOff>19050</xdr:rowOff>
                  </from>
                  <to>
                    <xdr:col>27</xdr:col>
                    <xdr:colOff>1047750</xdr:colOff>
                    <xdr:row>53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710" r:id="rId41" name="Drop Down 38">
              <controlPr defaultSize="0" print="0" autoLine="0" autoPict="0">
                <anchor moveWithCells="1">
                  <from>
                    <xdr:col>28</xdr:col>
                    <xdr:colOff>85725</xdr:colOff>
                    <xdr:row>53</xdr:row>
                    <xdr:rowOff>19050</xdr:rowOff>
                  </from>
                  <to>
                    <xdr:col>28</xdr:col>
                    <xdr:colOff>1047750</xdr:colOff>
                    <xdr:row>53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3"/>
  </sheetPr>
  <dimension ref="B1:Y72"/>
  <sheetViews>
    <sheetView showGridLines="0" showRowColHeaders="0" showRuler="0" view="pageBreakPreview" topLeftCell="A23" zoomScale="150" zoomScaleNormal="120" zoomScaleSheetLayoutView="150" workbookViewId="0">
      <selection activeCell="Q34" sqref="Q34:Q37"/>
    </sheetView>
  </sheetViews>
  <sheetFormatPr baseColWidth="10" defaultColWidth="11.5703125" defaultRowHeight="12.75"/>
  <cols>
    <col min="1" max="3" width="1.85546875" customWidth="1"/>
    <col min="4" max="4" width="21.85546875" customWidth="1"/>
    <col min="5" max="5" width="3.42578125" bestFit="1" customWidth="1"/>
    <col min="6" max="9" width="1.85546875" customWidth="1"/>
    <col min="10" max="10" width="21.85546875" customWidth="1"/>
    <col min="11" max="11" width="3.42578125" bestFit="1" customWidth="1"/>
    <col min="12" max="12" width="1.85546875" customWidth="1"/>
    <col min="13" max="13" width="11.5703125" customWidth="1"/>
    <col min="14" max="15" width="1.85546875" customWidth="1"/>
    <col min="16" max="16" width="21.85546875" customWidth="1"/>
    <col min="17" max="17" width="3.42578125" bestFit="1" customWidth="1"/>
    <col min="18" max="21" width="1.85546875" customWidth="1"/>
    <col min="22" max="22" width="21.85546875" customWidth="1"/>
    <col min="23" max="25" width="1.85546875" customWidth="1"/>
  </cols>
  <sheetData>
    <row r="1" spans="2:24" ht="4.5" customHeight="1">
      <c r="D1" s="225"/>
      <c r="E1" s="225"/>
      <c r="F1" s="225"/>
      <c r="G1" s="225"/>
      <c r="H1" s="225"/>
      <c r="I1" s="225"/>
      <c r="J1" s="225"/>
    </row>
    <row r="2" spans="2:24" ht="4.5" customHeight="1">
      <c r="D2" s="93"/>
      <c r="E2" s="225"/>
      <c r="F2" s="225"/>
      <c r="G2" s="225"/>
      <c r="H2" s="225"/>
      <c r="I2" s="225"/>
      <c r="J2" s="61"/>
      <c r="K2" s="147"/>
    </row>
    <row r="3" spans="2:24" ht="4.5" customHeight="1"/>
    <row r="4" spans="2:24" ht="4.5" customHeight="1">
      <c r="C4" s="627"/>
      <c r="D4" s="627"/>
      <c r="I4" s="627"/>
      <c r="J4" s="627"/>
      <c r="K4" s="627"/>
      <c r="L4" s="627"/>
      <c r="O4" s="627"/>
      <c r="P4" s="627"/>
      <c r="Q4" s="627"/>
      <c r="R4" s="627"/>
    </row>
    <row r="5" spans="2:24">
      <c r="B5" s="714"/>
      <c r="C5" s="733"/>
      <c r="D5" s="743" t="s">
        <v>40</v>
      </c>
      <c r="E5" s="713" t="s">
        <v>1</v>
      </c>
      <c r="F5" s="745" t="s">
        <v>2</v>
      </c>
      <c r="G5" s="76"/>
      <c r="H5" s="717"/>
      <c r="I5" s="712" t="s">
        <v>17</v>
      </c>
      <c r="J5" s="716" t="s">
        <v>41</v>
      </c>
      <c r="K5" s="725" t="s">
        <v>1</v>
      </c>
      <c r="L5" s="745" t="s">
        <v>2</v>
      </c>
      <c r="M5" s="93"/>
      <c r="N5" s="726"/>
      <c r="O5" s="712"/>
      <c r="P5" s="716" t="s">
        <v>42</v>
      </c>
      <c r="Q5" s="730" t="s">
        <v>1</v>
      </c>
      <c r="R5" s="745" t="s">
        <v>2</v>
      </c>
      <c r="S5" s="76"/>
      <c r="T5" s="76"/>
      <c r="U5" s="76"/>
      <c r="V5" s="200"/>
      <c r="W5" s="195"/>
      <c r="X5" s="195"/>
    </row>
    <row r="6" spans="2:24" ht="15" customHeight="1">
      <c r="B6" s="714"/>
      <c r="C6" s="690" t="s">
        <v>4</v>
      </c>
      <c r="D6" s="1139">
        <f>ACCUEIL!$H$6</f>
        <v>10</v>
      </c>
      <c r="E6" s="1526">
        <f>CL($E$14,$I$14)+CL($I$17,$E$17)+CL($I$21,$E$21)</f>
        <v>0</v>
      </c>
      <c r="F6" s="710">
        <f>$E$14-$I$14+$I$17-$E$17+$I$21-$E$21</f>
        <v>0</v>
      </c>
      <c r="G6" s="76"/>
      <c r="H6" s="717"/>
      <c r="I6" s="721" t="s">
        <v>8</v>
      </c>
      <c r="J6" s="1140" t="str">
        <f>ACCUEIL!$H$10</f>
        <v>7</v>
      </c>
      <c r="K6" s="1521">
        <f>CL($E$16,$I$16)+CL($I$19,$E$19)+CL($Q$22,$U$22)</f>
        <v>0</v>
      </c>
      <c r="L6" s="724">
        <f>$E$16-$I$16+$I$19-$E$19+$Q$22-$U$22</f>
        <v>0</v>
      </c>
      <c r="M6" s="61"/>
      <c r="N6" s="726"/>
      <c r="O6" s="690" t="s">
        <v>19</v>
      </c>
      <c r="P6" s="1141">
        <f>ACCUEIL!$H$14</f>
        <v>19</v>
      </c>
      <c r="Q6" s="1520">
        <f>CL($Q$14,$U$14)+CL($U$17,$Q$17)+CL($Q$20,$U$20)</f>
        <v>0</v>
      </c>
      <c r="R6" s="722">
        <f>$Q$14-$U$14+$U$17-$Q$17+$Q$20-$U$20</f>
        <v>0</v>
      </c>
      <c r="S6" s="76"/>
      <c r="T6" s="76"/>
      <c r="U6" s="76"/>
      <c r="V6" s="126"/>
      <c r="W6" s="201"/>
      <c r="X6" s="201"/>
    </row>
    <row r="7" spans="2:24" ht="15" customHeight="1">
      <c r="B7" s="714"/>
      <c r="C7" s="690" t="s">
        <v>5</v>
      </c>
      <c r="D7" s="1139">
        <f>ACCUEIL!$H$7</f>
        <v>12</v>
      </c>
      <c r="E7" s="1526">
        <f>CL($I$14,$E$14)+CL($I$18,$E$18)+CL($E$20,$I$20)</f>
        <v>0</v>
      </c>
      <c r="F7" s="724">
        <f>$I$14-$E$14+$I$18-$E$18+$E$20-$I$20</f>
        <v>0</v>
      </c>
      <c r="G7" s="76"/>
      <c r="H7" s="717"/>
      <c r="I7" s="721" t="s">
        <v>9</v>
      </c>
      <c r="J7" s="1140" t="str">
        <f>ACCUEIL!$H$11</f>
        <v>4</v>
      </c>
      <c r="K7" s="1522">
        <f>CL($I$16,$E$16)+CL($U$19,$Q$19)+CL($E$22,$I$22)</f>
        <v>0</v>
      </c>
      <c r="L7" s="724">
        <f>$I$16-$E$16+$U$19-$Q$19+$E$22-$I$22</f>
        <v>0</v>
      </c>
      <c r="M7" s="61"/>
      <c r="N7" s="726"/>
      <c r="O7" s="727" t="s">
        <v>20</v>
      </c>
      <c r="P7" s="1141" t="str">
        <f>ACCUEIL!$H$15</f>
        <v>6</v>
      </c>
      <c r="Q7" s="1520">
        <f>CL($U$14,$Q$14)+CL($U$18,$Q$18)+CL($Q$21,$U$21)</f>
        <v>0</v>
      </c>
      <c r="R7" s="722">
        <f>$U$14-$Q$14+$U$18-$Q$18+$Q$21-$U$21</f>
        <v>0</v>
      </c>
      <c r="S7" s="76"/>
      <c r="T7" s="76"/>
      <c r="U7" s="76"/>
      <c r="V7" s="126"/>
      <c r="W7" s="201"/>
      <c r="X7" s="201"/>
    </row>
    <row r="8" spans="2:24" ht="15" customHeight="1">
      <c r="B8" s="714"/>
      <c r="C8" s="690" t="s">
        <v>6</v>
      </c>
      <c r="D8" s="1139">
        <f>ACCUEIL!$H$8</f>
        <v>16</v>
      </c>
      <c r="E8" s="1526">
        <f>CL($I$15,$E$15)+CL($E$17,$I$17)+CL($I$20,$E$20)</f>
        <v>0</v>
      </c>
      <c r="F8" s="710">
        <f>$I$15-$E$15+$E$17-$I$17+$I$20-$E$20</f>
        <v>0</v>
      </c>
      <c r="G8" s="76"/>
      <c r="H8" s="717"/>
      <c r="I8" s="721" t="s">
        <v>10</v>
      </c>
      <c r="J8" s="1140">
        <f>ACCUEIL!$H$12</f>
        <v>11</v>
      </c>
      <c r="K8" s="1522">
        <f>CL($U$16,$Q$16)+CL($E$19,$I$19)+CL($I$22,$E$22)</f>
        <v>0</v>
      </c>
      <c r="L8" s="724">
        <f>$U$16-$Q$16+$E$19-$I$19+$I$22-$E$22</f>
        <v>0</v>
      </c>
      <c r="M8" s="61"/>
      <c r="N8" s="726"/>
      <c r="O8" s="690" t="s">
        <v>43</v>
      </c>
      <c r="P8" s="1141">
        <f>ACCUEIL!$H$16</f>
        <v>18</v>
      </c>
      <c r="Q8" s="1520">
        <f>CL($U$15,$Q$15)+CL($Q$17,$U$17)+CL($U$21,$Q$21)</f>
        <v>0</v>
      </c>
      <c r="R8" s="722">
        <f>$U$15-$Q$15+$Q$17-$U$17+$U$21-$Q$21</f>
        <v>0</v>
      </c>
      <c r="S8" s="76"/>
      <c r="T8" s="76"/>
      <c r="U8" s="76"/>
      <c r="V8" s="126"/>
      <c r="W8" s="201"/>
      <c r="X8" s="201"/>
    </row>
    <row r="9" spans="2:24" ht="15" customHeight="1">
      <c r="B9" s="714"/>
      <c r="C9" s="719" t="s">
        <v>7</v>
      </c>
      <c r="D9" s="1139">
        <f>ACCUEIL!$H$9</f>
        <v>20</v>
      </c>
      <c r="E9" s="1526">
        <f>CL($E$15,$I$15)+CL($E$18,$I$18)+CL($E$21,$I$21)</f>
        <v>0</v>
      </c>
      <c r="F9" s="710">
        <f>$E$15-$I$15+$E$18-$I$18+$E$21-$I$21</f>
        <v>0</v>
      </c>
      <c r="G9" s="76"/>
      <c r="H9" s="717"/>
      <c r="I9" s="690" t="s">
        <v>11</v>
      </c>
      <c r="J9" s="1141" t="str">
        <f>ACCUEIL!$H$13</f>
        <v>5</v>
      </c>
      <c r="K9" s="1522">
        <f>CL($Q$16,$U$16)+CL($Q$19,$U$19)+CL($U$22,$Q$22)</f>
        <v>0</v>
      </c>
      <c r="L9" s="711">
        <f>$Q$16-$U$16+$Q$19-$U$19+$U$22-$Q$22</f>
        <v>0</v>
      </c>
      <c r="M9" s="61"/>
      <c r="N9" s="726"/>
      <c r="O9" s="690" t="s">
        <v>44</v>
      </c>
      <c r="P9" s="1141" t="str">
        <f>ACCUEIL!$H$17</f>
        <v>9</v>
      </c>
      <c r="Q9" s="1520">
        <f>CL($Q$15,$U$15)+CL($Q$18,$U$18)+CL($U$20,$Q$20)</f>
        <v>0</v>
      </c>
      <c r="R9" s="724">
        <f>$Q$15-$U$15+$Q$18-$U$18+$U$20-$Q$20</f>
        <v>0</v>
      </c>
      <c r="S9" s="76"/>
      <c r="T9" s="76"/>
      <c r="U9" s="76"/>
      <c r="V9" s="126"/>
      <c r="W9" s="201"/>
      <c r="X9" s="201"/>
    </row>
    <row r="10" spans="2:24">
      <c r="C10" s="76"/>
      <c r="D10" s="126"/>
      <c r="E10" s="66"/>
      <c r="F10" s="201"/>
      <c r="G10" s="76"/>
      <c r="H10" s="76"/>
      <c r="I10" s="76"/>
      <c r="J10" s="126"/>
      <c r="K10" s="66"/>
      <c r="L10" s="201"/>
      <c r="M10" s="61"/>
      <c r="N10" s="198"/>
      <c r="O10" s="76"/>
      <c r="P10" s="126"/>
      <c r="Q10" s="66"/>
      <c r="R10" s="201"/>
      <c r="S10" s="76"/>
      <c r="T10" s="76"/>
      <c r="U10" s="76"/>
      <c r="V10" s="126"/>
      <c r="W10" s="66"/>
      <c r="X10" s="201"/>
    </row>
    <row r="11" spans="2:24">
      <c r="B11" s="183"/>
      <c r="C11" s="202"/>
      <c r="D11" s="15"/>
      <c r="E11" s="202"/>
      <c r="F11" s="203"/>
      <c r="G11" s="202"/>
      <c r="H11" s="202"/>
      <c r="I11" s="202"/>
      <c r="J11" s="15"/>
      <c r="K11" s="202"/>
      <c r="L11" s="204"/>
      <c r="M11" s="61"/>
      <c r="N11" s="205"/>
      <c r="O11" s="202"/>
      <c r="P11" s="15"/>
      <c r="Q11" s="202"/>
      <c r="R11" s="203"/>
      <c r="S11" s="202"/>
      <c r="T11" s="202"/>
      <c r="U11" s="202"/>
      <c r="V11" s="15"/>
      <c r="W11" s="15"/>
      <c r="X11" s="16"/>
    </row>
    <row r="12" spans="2:24">
      <c r="B12" s="24"/>
      <c r="C12" s="176"/>
      <c r="D12" s="147"/>
      <c r="E12" s="176"/>
      <c r="F12" s="176"/>
      <c r="G12" s="71" t="str">
        <f>ACCUEIL!$D$6</f>
        <v>VELODROME</v>
      </c>
      <c r="H12" s="76"/>
      <c r="I12" s="76"/>
      <c r="J12" s="130"/>
      <c r="K12" s="76"/>
      <c r="L12" s="23"/>
      <c r="M12" s="61"/>
      <c r="N12" s="207"/>
      <c r="O12" s="176"/>
      <c r="P12" s="147"/>
      <c r="Q12" s="176"/>
      <c r="R12" s="176"/>
      <c r="S12" s="438" t="str">
        <f>ACCUEIL!$D$7</f>
        <v>PARC DE SPORT</v>
      </c>
      <c r="T12" s="76"/>
      <c r="U12" s="176"/>
      <c r="V12" s="130"/>
      <c r="W12" s="130"/>
      <c r="X12" s="23"/>
    </row>
    <row r="13" spans="2:24" ht="15.75">
      <c r="B13" s="24"/>
      <c r="C13" s="176"/>
      <c r="D13" s="147"/>
      <c r="E13" s="176"/>
      <c r="F13" s="176"/>
      <c r="G13" s="206" t="s">
        <v>12</v>
      </c>
      <c r="H13" s="76"/>
      <c r="I13" s="76"/>
      <c r="J13" s="130"/>
      <c r="K13" s="76"/>
      <c r="L13" s="23"/>
      <c r="M13" s="208" t="s">
        <v>13</v>
      </c>
      <c r="N13" s="207"/>
      <c r="O13" s="176"/>
      <c r="P13" s="147"/>
      <c r="Q13" s="176"/>
      <c r="R13" s="176"/>
      <c r="S13" s="206" t="s">
        <v>12</v>
      </c>
      <c r="T13" s="76"/>
      <c r="U13" s="176"/>
      <c r="V13" s="130"/>
      <c r="W13" s="130"/>
      <c r="X13" s="23"/>
    </row>
    <row r="14" spans="2:24" ht="21.75" customHeight="1">
      <c r="B14" s="24"/>
      <c r="C14" s="123" t="s">
        <v>4</v>
      </c>
      <c r="D14" s="94">
        <f>D6</f>
        <v>10</v>
      </c>
      <c r="E14" s="723"/>
      <c r="F14" s="210"/>
      <c r="G14" s="211" t="s">
        <v>14</v>
      </c>
      <c r="H14" s="210"/>
      <c r="I14" s="723"/>
      <c r="J14" s="94">
        <f>D7</f>
        <v>12</v>
      </c>
      <c r="K14" s="123" t="s">
        <v>5</v>
      </c>
      <c r="L14" s="212"/>
      <c r="M14" s="958">
        <f>ACCUEIL!$B$6</f>
        <v>0.40277777777777801</v>
      </c>
      <c r="N14" s="207"/>
      <c r="O14" s="123" t="s">
        <v>19</v>
      </c>
      <c r="P14" s="94">
        <f>P6</f>
        <v>19</v>
      </c>
      <c r="Q14" s="723"/>
      <c r="R14" s="213"/>
      <c r="S14" s="211" t="s">
        <v>14</v>
      </c>
      <c r="T14" s="213"/>
      <c r="U14" s="723"/>
      <c r="V14" s="94" t="str">
        <f>P7</f>
        <v>6</v>
      </c>
      <c r="W14" s="123" t="s">
        <v>20</v>
      </c>
      <c r="X14" s="23"/>
    </row>
    <row r="15" spans="2:24" ht="21.75" customHeight="1">
      <c r="B15" s="24"/>
      <c r="C15" s="123" t="s">
        <v>7</v>
      </c>
      <c r="D15" s="94">
        <f>D9</f>
        <v>20</v>
      </c>
      <c r="E15" s="723"/>
      <c r="F15" s="210"/>
      <c r="G15" s="211" t="s">
        <v>14</v>
      </c>
      <c r="H15" s="210"/>
      <c r="I15" s="723"/>
      <c r="J15" s="94">
        <f>D8</f>
        <v>16</v>
      </c>
      <c r="K15" s="123" t="s">
        <v>6</v>
      </c>
      <c r="L15" s="212"/>
      <c r="M15" s="959">
        <f>M14+ACCUEIL!$B$7</f>
        <v>0.40972222222222199</v>
      </c>
      <c r="N15" s="207"/>
      <c r="O15" s="123" t="s">
        <v>44</v>
      </c>
      <c r="P15" s="94" t="str">
        <f>P9</f>
        <v>9</v>
      </c>
      <c r="Q15" s="723"/>
      <c r="R15" s="213"/>
      <c r="S15" s="211" t="s">
        <v>14</v>
      </c>
      <c r="T15" s="213"/>
      <c r="U15" s="723"/>
      <c r="V15" s="94">
        <f>P8</f>
        <v>18</v>
      </c>
      <c r="W15" s="123" t="s">
        <v>43</v>
      </c>
      <c r="X15" s="23"/>
    </row>
    <row r="16" spans="2:24" ht="21.75" customHeight="1">
      <c r="B16" s="24"/>
      <c r="C16" s="123" t="s">
        <v>8</v>
      </c>
      <c r="D16" s="94" t="str">
        <f>J6</f>
        <v>7</v>
      </c>
      <c r="E16" s="723"/>
      <c r="F16" s="210"/>
      <c r="G16" s="211" t="s">
        <v>14</v>
      </c>
      <c r="H16" s="210"/>
      <c r="I16" s="723"/>
      <c r="J16" s="94" t="str">
        <f>J7</f>
        <v>4</v>
      </c>
      <c r="K16" s="123" t="s">
        <v>9</v>
      </c>
      <c r="L16" s="212"/>
      <c r="M16" s="959">
        <f>M15+ACCUEIL!$B$7</f>
        <v>0.41666666666666602</v>
      </c>
      <c r="N16" s="207"/>
      <c r="O16" s="123" t="s">
        <v>11</v>
      </c>
      <c r="P16" s="94" t="str">
        <f>J9</f>
        <v>5</v>
      </c>
      <c r="Q16" s="723"/>
      <c r="R16" s="210"/>
      <c r="S16" s="211" t="s">
        <v>14</v>
      </c>
      <c r="T16" s="210"/>
      <c r="U16" s="723"/>
      <c r="V16" s="94">
        <f>J8</f>
        <v>11</v>
      </c>
      <c r="W16" s="123" t="s">
        <v>10</v>
      </c>
      <c r="X16" s="23"/>
    </row>
    <row r="17" spans="2:24" ht="21.75" customHeight="1">
      <c r="B17" s="24"/>
      <c r="C17" s="123" t="s">
        <v>6</v>
      </c>
      <c r="D17" s="94">
        <f>D8</f>
        <v>16</v>
      </c>
      <c r="E17" s="723"/>
      <c r="F17" s="210"/>
      <c r="G17" s="211" t="s">
        <v>14</v>
      </c>
      <c r="H17" s="210"/>
      <c r="I17" s="723"/>
      <c r="J17" s="94">
        <f>D6</f>
        <v>10</v>
      </c>
      <c r="K17" s="123" t="s">
        <v>4</v>
      </c>
      <c r="L17" s="212"/>
      <c r="M17" s="959">
        <f>M16+ACCUEIL!$B$7</f>
        <v>0.42361111111110999</v>
      </c>
      <c r="N17" s="207"/>
      <c r="O17" s="123" t="s">
        <v>43</v>
      </c>
      <c r="P17" s="94">
        <f>P8</f>
        <v>18</v>
      </c>
      <c r="Q17" s="723"/>
      <c r="R17" s="213"/>
      <c r="S17" s="211" t="s">
        <v>14</v>
      </c>
      <c r="T17" s="213"/>
      <c r="U17" s="723"/>
      <c r="V17" s="94">
        <f>P6</f>
        <v>19</v>
      </c>
      <c r="W17" s="123" t="s">
        <v>19</v>
      </c>
      <c r="X17" s="23"/>
    </row>
    <row r="18" spans="2:24" ht="21.75" customHeight="1">
      <c r="B18" s="24"/>
      <c r="C18" s="123" t="s">
        <v>7</v>
      </c>
      <c r="D18" s="94">
        <f>D9</f>
        <v>20</v>
      </c>
      <c r="E18" s="723"/>
      <c r="F18" s="210"/>
      <c r="G18" s="211" t="s">
        <v>14</v>
      </c>
      <c r="H18" s="210"/>
      <c r="I18" s="723"/>
      <c r="J18" s="94">
        <f>D7</f>
        <v>12</v>
      </c>
      <c r="K18" s="123" t="s">
        <v>5</v>
      </c>
      <c r="L18" s="212"/>
      <c r="M18" s="959">
        <f>M17+ACCUEIL!$B$7</f>
        <v>0.43055555555555403</v>
      </c>
      <c r="N18" s="207"/>
      <c r="O18" s="123" t="s">
        <v>44</v>
      </c>
      <c r="P18" s="94" t="str">
        <f>P9</f>
        <v>9</v>
      </c>
      <c r="Q18" s="723"/>
      <c r="R18" s="213"/>
      <c r="S18" s="211" t="s">
        <v>14</v>
      </c>
      <c r="T18" s="213"/>
      <c r="U18" s="723"/>
      <c r="V18" s="94" t="str">
        <f>P7</f>
        <v>6</v>
      </c>
      <c r="W18" s="123" t="s">
        <v>20</v>
      </c>
      <c r="X18" s="214"/>
    </row>
    <row r="19" spans="2:24" ht="21.75" customHeight="1">
      <c r="B19" s="24"/>
      <c r="C19" s="123" t="s">
        <v>10</v>
      </c>
      <c r="D19" s="94">
        <f>J8</f>
        <v>11</v>
      </c>
      <c r="E19" s="723"/>
      <c r="F19" s="757"/>
      <c r="G19" s="211" t="s">
        <v>14</v>
      </c>
      <c r="H19" s="210"/>
      <c r="I19" s="723"/>
      <c r="J19" s="94" t="str">
        <f>J6</f>
        <v>7</v>
      </c>
      <c r="K19" s="123" t="s">
        <v>8</v>
      </c>
      <c r="L19" s="212"/>
      <c r="M19" s="959">
        <f>M18+ACCUEIL!$B$7</f>
        <v>0.437499999999998</v>
      </c>
      <c r="N19" s="207"/>
      <c r="O19" s="123" t="s">
        <v>11</v>
      </c>
      <c r="P19" s="94" t="str">
        <f>J9</f>
        <v>5</v>
      </c>
      <c r="Q19" s="723"/>
      <c r="R19" s="210"/>
      <c r="S19" s="211" t="s">
        <v>14</v>
      </c>
      <c r="T19" s="210"/>
      <c r="U19" s="723"/>
      <c r="V19" s="94" t="str">
        <f>J7</f>
        <v>4</v>
      </c>
      <c r="W19" s="123" t="s">
        <v>9</v>
      </c>
      <c r="X19" s="98"/>
    </row>
    <row r="20" spans="2:24" ht="21.75" customHeight="1">
      <c r="B20" s="24"/>
      <c r="C20" s="123" t="s">
        <v>5</v>
      </c>
      <c r="D20" s="94">
        <f>D7</f>
        <v>12</v>
      </c>
      <c r="E20" s="723"/>
      <c r="F20" s="759"/>
      <c r="G20" s="211" t="s">
        <v>14</v>
      </c>
      <c r="H20" s="210"/>
      <c r="I20" s="723"/>
      <c r="J20" s="94">
        <f>D8</f>
        <v>16</v>
      </c>
      <c r="K20" s="123" t="s">
        <v>6</v>
      </c>
      <c r="L20" s="212"/>
      <c r="M20" s="959">
        <f>M19+ACCUEIL!$B$7</f>
        <v>0.44444444444444198</v>
      </c>
      <c r="N20" s="207"/>
      <c r="O20" s="123" t="s">
        <v>19</v>
      </c>
      <c r="P20" s="94">
        <f>P6</f>
        <v>19</v>
      </c>
      <c r="Q20" s="723"/>
      <c r="R20" s="213"/>
      <c r="S20" s="211" t="s">
        <v>14</v>
      </c>
      <c r="T20" s="213"/>
      <c r="U20" s="723"/>
      <c r="V20" s="94" t="str">
        <f>P9</f>
        <v>9</v>
      </c>
      <c r="W20" s="123" t="s">
        <v>44</v>
      </c>
      <c r="X20" s="23"/>
    </row>
    <row r="21" spans="2:24" ht="21.75" customHeight="1">
      <c r="B21" s="24"/>
      <c r="C21" s="123" t="s">
        <v>7</v>
      </c>
      <c r="D21" s="94">
        <f>D9</f>
        <v>20</v>
      </c>
      <c r="E21" s="723"/>
      <c r="F21" s="758"/>
      <c r="G21" s="211" t="s">
        <v>14</v>
      </c>
      <c r="H21" s="210"/>
      <c r="I21" s="723"/>
      <c r="J21" s="94">
        <f>D6</f>
        <v>10</v>
      </c>
      <c r="K21" s="123" t="s">
        <v>4</v>
      </c>
      <c r="L21" s="212"/>
      <c r="M21" s="959">
        <f>M20+ACCUEIL!$B$7</f>
        <v>0.45138888888888601</v>
      </c>
      <c r="N21" s="207"/>
      <c r="O21" s="123" t="s">
        <v>20</v>
      </c>
      <c r="P21" s="94" t="str">
        <f>P7</f>
        <v>6</v>
      </c>
      <c r="Q21" s="723"/>
      <c r="R21" s="213"/>
      <c r="S21" s="211" t="s">
        <v>14</v>
      </c>
      <c r="T21" s="213"/>
      <c r="U21" s="723"/>
      <c r="V21" s="94">
        <f>P8</f>
        <v>18</v>
      </c>
      <c r="W21" s="123" t="s">
        <v>43</v>
      </c>
      <c r="X21" s="23"/>
    </row>
    <row r="22" spans="2:24" ht="21.75" customHeight="1">
      <c r="B22" s="24"/>
      <c r="C22" s="123" t="s">
        <v>9</v>
      </c>
      <c r="D22" s="94" t="str">
        <f>J7</f>
        <v>4</v>
      </c>
      <c r="E22" s="723"/>
      <c r="F22" s="210"/>
      <c r="G22" s="211" t="s">
        <v>14</v>
      </c>
      <c r="H22" s="210"/>
      <c r="I22" s="723"/>
      <c r="J22" s="94">
        <f>J8</f>
        <v>11</v>
      </c>
      <c r="K22" s="123" t="s">
        <v>10</v>
      </c>
      <c r="L22" s="212"/>
      <c r="M22" s="959">
        <f>M21+ACCUEIL!$B$7</f>
        <v>0.45833333333332998</v>
      </c>
      <c r="N22" s="207"/>
      <c r="O22" s="123" t="s">
        <v>8</v>
      </c>
      <c r="P22" s="94" t="str">
        <f>J6</f>
        <v>7</v>
      </c>
      <c r="Q22" s="723"/>
      <c r="R22" s="210"/>
      <c r="S22" s="211" t="s">
        <v>14</v>
      </c>
      <c r="T22" s="210"/>
      <c r="U22" s="723"/>
      <c r="V22" s="94" t="str">
        <f>J9</f>
        <v>5</v>
      </c>
      <c r="W22" s="123" t="s">
        <v>11</v>
      </c>
      <c r="X22" s="23"/>
    </row>
    <row r="23" spans="2:24">
      <c r="B23" s="180"/>
      <c r="C23" s="57"/>
      <c r="D23" s="215"/>
      <c r="E23" s="112"/>
      <c r="F23" s="216"/>
      <c r="G23" s="217"/>
      <c r="H23" s="216"/>
      <c r="I23" s="112"/>
      <c r="J23" s="215"/>
      <c r="K23" s="57"/>
      <c r="L23" s="59"/>
      <c r="M23" s="61"/>
      <c r="N23" s="218"/>
      <c r="O23" s="57"/>
      <c r="P23" s="215"/>
      <c r="Q23" s="112"/>
      <c r="R23" s="219"/>
      <c r="S23" s="217"/>
      <c r="T23" s="219"/>
      <c r="U23" s="112"/>
      <c r="V23" s="215"/>
      <c r="W23" s="57"/>
      <c r="X23" s="59"/>
    </row>
    <row r="24" spans="2:24">
      <c r="C24" s="76"/>
      <c r="D24" s="130"/>
      <c r="E24" s="27"/>
      <c r="F24" s="220"/>
      <c r="G24" s="221"/>
      <c r="H24" s="220"/>
      <c r="I24" s="27"/>
      <c r="J24" s="130"/>
      <c r="K24" s="76"/>
      <c r="M24" s="61"/>
      <c r="N24" s="198"/>
      <c r="O24" s="76"/>
      <c r="P24" s="130"/>
      <c r="Q24" s="27"/>
      <c r="R24" s="222"/>
      <c r="S24" s="221"/>
      <c r="T24" s="222"/>
      <c r="U24" s="27"/>
      <c r="V24" s="130"/>
      <c r="W24" s="76"/>
    </row>
    <row r="25" spans="2:24">
      <c r="C25" s="733"/>
      <c r="D25" s="627"/>
      <c r="E25" s="733"/>
      <c r="F25" s="733"/>
      <c r="G25" s="223"/>
      <c r="H25" s="223"/>
      <c r="I25" s="733"/>
      <c r="J25" s="627"/>
      <c r="K25" s="733"/>
      <c r="L25" s="627"/>
      <c r="M25" s="61" t="s">
        <v>125</v>
      </c>
      <c r="N25" s="198"/>
      <c r="O25" s="733"/>
      <c r="P25" s="627"/>
      <c r="Q25" s="733"/>
      <c r="R25" s="733"/>
      <c r="S25" s="223"/>
      <c r="T25" s="223"/>
      <c r="U25" s="223"/>
    </row>
    <row r="26" spans="2:24" ht="15.75">
      <c r="B26" s="714"/>
      <c r="C26" s="734"/>
      <c r="D26" s="739" t="str">
        <f>D5</f>
        <v>POULE 1</v>
      </c>
      <c r="E26" s="690" t="s">
        <v>1</v>
      </c>
      <c r="F26" s="745" t="s">
        <v>2</v>
      </c>
      <c r="G26" s="223"/>
      <c r="H26" s="731"/>
      <c r="I26" s="734"/>
      <c r="J26" s="732" t="str">
        <f>J5</f>
        <v>POULE 2</v>
      </c>
      <c r="K26" s="690" t="s">
        <v>1</v>
      </c>
      <c r="L26" s="745" t="s">
        <v>2</v>
      </c>
      <c r="M26" s="225"/>
      <c r="N26" s="714"/>
      <c r="O26" s="734"/>
      <c r="P26" s="742" t="str">
        <f>P5</f>
        <v>POULE 3</v>
      </c>
      <c r="Q26" s="727" t="s">
        <v>1</v>
      </c>
      <c r="R26" s="745" t="s">
        <v>2</v>
      </c>
      <c r="S26" s="223"/>
      <c r="T26" s="223"/>
      <c r="U26" s="176"/>
      <c r="V26" s="226"/>
      <c r="W26" s="76"/>
      <c r="X26" s="227"/>
    </row>
    <row r="27" spans="2:24" ht="15" customHeight="1">
      <c r="B27" s="714"/>
      <c r="C27" s="737">
        <v>1</v>
      </c>
      <c r="D27" s="1161"/>
      <c r="E27" s="1162"/>
      <c r="F27" s="1163"/>
      <c r="G27" s="223"/>
      <c r="H27" s="731"/>
      <c r="I27" s="735">
        <v>1</v>
      </c>
      <c r="J27" s="1165"/>
      <c r="K27" s="1166"/>
      <c r="L27" s="1164"/>
      <c r="M27" s="225"/>
      <c r="N27" s="714"/>
      <c r="O27" s="737">
        <v>1</v>
      </c>
      <c r="P27" s="1167"/>
      <c r="Q27" s="694"/>
      <c r="R27" s="1166"/>
      <c r="S27" s="223"/>
      <c r="T27" s="223"/>
      <c r="U27" s="176"/>
      <c r="V27" s="149"/>
      <c r="W27" s="229"/>
      <c r="X27" s="230"/>
    </row>
    <row r="28" spans="2:24" ht="15" customHeight="1">
      <c r="B28" s="714"/>
      <c r="C28" s="741">
        <v>2</v>
      </c>
      <c r="D28" s="1161"/>
      <c r="E28" s="1162"/>
      <c r="F28" s="1164"/>
      <c r="G28" s="223"/>
      <c r="H28" s="731"/>
      <c r="I28" s="736">
        <v>2</v>
      </c>
      <c r="J28" s="1165"/>
      <c r="K28" s="1163"/>
      <c r="L28" s="1164"/>
      <c r="M28" s="225"/>
      <c r="N28" s="714"/>
      <c r="O28" s="737">
        <v>2</v>
      </c>
      <c r="P28" s="1167"/>
      <c r="Q28" s="694"/>
      <c r="R28" s="1166"/>
      <c r="S28" s="223"/>
      <c r="T28" s="223"/>
      <c r="U28" s="176"/>
      <c r="V28" s="149"/>
      <c r="W28" s="229"/>
      <c r="X28" s="230"/>
    </row>
    <row r="29" spans="2:24" ht="15" customHeight="1">
      <c r="B29" s="714"/>
      <c r="C29" s="741">
        <v>3</v>
      </c>
      <c r="D29" s="1161"/>
      <c r="E29" s="1162"/>
      <c r="F29" s="1163"/>
      <c r="G29" s="223"/>
      <c r="H29" s="731"/>
      <c r="I29" s="737">
        <v>3</v>
      </c>
      <c r="J29" s="1165"/>
      <c r="K29" s="1163"/>
      <c r="L29" s="1164"/>
      <c r="M29" s="225"/>
      <c r="N29" s="714"/>
      <c r="O29" s="737">
        <v>3</v>
      </c>
      <c r="P29" s="1167"/>
      <c r="Q29" s="694"/>
      <c r="R29" s="1166"/>
      <c r="S29" s="223"/>
      <c r="T29" s="223"/>
      <c r="U29" s="176"/>
      <c r="V29" s="149"/>
      <c r="W29" s="229"/>
      <c r="X29" s="230"/>
    </row>
    <row r="30" spans="2:24" ht="15" customHeight="1">
      <c r="B30" s="714"/>
      <c r="C30" s="741">
        <v>4</v>
      </c>
      <c r="D30" s="1161"/>
      <c r="E30" s="1162"/>
      <c r="F30" s="1163"/>
      <c r="G30" s="223"/>
      <c r="H30" s="731"/>
      <c r="I30" s="737">
        <v>4</v>
      </c>
      <c r="J30" s="1167"/>
      <c r="K30" s="1163"/>
      <c r="L30" s="1162"/>
      <c r="M30" s="225"/>
      <c r="N30" s="714"/>
      <c r="O30" s="741">
        <v>4</v>
      </c>
      <c r="P30" s="1167"/>
      <c r="Q30" s="694"/>
      <c r="R30" s="1164"/>
      <c r="S30" s="223"/>
      <c r="T30" s="223"/>
      <c r="U30" s="176"/>
      <c r="V30" s="149"/>
      <c r="W30" s="229"/>
      <c r="X30" s="230"/>
    </row>
    <row r="31" spans="2:24">
      <c r="C31" s="176"/>
      <c r="D31" s="147"/>
      <c r="E31" s="176"/>
      <c r="F31" s="231"/>
      <c r="G31" s="223"/>
      <c r="H31" s="223"/>
      <c r="I31" s="176"/>
      <c r="J31" s="147"/>
      <c r="K31" s="176"/>
      <c r="L31" s="232"/>
      <c r="M31" s="225"/>
      <c r="O31" s="176"/>
      <c r="P31" s="147"/>
      <c r="Q31" s="176"/>
      <c r="R31" s="231"/>
      <c r="S31" s="223"/>
      <c r="T31" s="223"/>
      <c r="V31" s="472" t="s">
        <v>3</v>
      </c>
      <c r="W31" s="1030" t="s">
        <v>1</v>
      </c>
      <c r="X31" s="1039" t="s">
        <v>2</v>
      </c>
    </row>
    <row r="32" spans="2:24">
      <c r="C32" s="760"/>
      <c r="D32" s="761" t="s">
        <v>206</v>
      </c>
      <c r="E32" s="762"/>
      <c r="F32" s="763"/>
      <c r="G32" s="762"/>
      <c r="H32" s="762"/>
      <c r="I32" s="762"/>
      <c r="J32" s="761" t="s">
        <v>46</v>
      </c>
      <c r="K32" s="764"/>
      <c r="L32" s="236"/>
      <c r="M32" s="61"/>
      <c r="N32" s="198"/>
      <c r="O32" s="176"/>
      <c r="P32" s="237" t="s">
        <v>47</v>
      </c>
      <c r="Q32" s="176"/>
      <c r="R32" s="147"/>
      <c r="T32" s="223"/>
      <c r="U32" s="176"/>
      <c r="V32" s="472"/>
      <c r="W32" s="1062"/>
      <c r="X32" s="1039"/>
    </row>
    <row r="33" spans="2:25" ht="15" customHeight="1">
      <c r="C33" s="746" t="s">
        <v>21</v>
      </c>
      <c r="D33" s="747">
        <v>1</v>
      </c>
      <c r="E33" s="748"/>
      <c r="F33" s="749"/>
      <c r="G33" s="750"/>
      <c r="H33" s="750"/>
      <c r="I33" s="750" t="s">
        <v>22</v>
      </c>
      <c r="J33" s="747">
        <v>5</v>
      </c>
      <c r="K33" s="751"/>
      <c r="L33" s="240"/>
      <c r="M33" s="225"/>
      <c r="O33" s="734"/>
      <c r="P33" s="765" t="s">
        <v>16</v>
      </c>
      <c r="Q33" s="737" t="s">
        <v>1</v>
      </c>
      <c r="R33" s="745" t="s">
        <v>2</v>
      </c>
      <c r="S33" s="223"/>
      <c r="T33" s="223"/>
      <c r="U33" s="734"/>
      <c r="V33" s="1038"/>
      <c r="W33" s="737"/>
      <c r="X33" s="737"/>
      <c r="Y33" s="61"/>
    </row>
    <row r="34" spans="2:25" ht="15" customHeight="1">
      <c r="C34" s="752" t="s">
        <v>23</v>
      </c>
      <c r="D34" s="140">
        <v>2</v>
      </c>
      <c r="E34" s="135"/>
      <c r="F34" s="170"/>
      <c r="G34" s="238"/>
      <c r="H34" s="238"/>
      <c r="I34" s="238" t="s">
        <v>24</v>
      </c>
      <c r="J34" s="140">
        <v>6</v>
      </c>
      <c r="K34" s="753"/>
      <c r="L34" s="242"/>
      <c r="M34" s="225"/>
      <c r="O34" s="690" t="s">
        <v>4</v>
      </c>
      <c r="P34" s="718" t="s">
        <v>4</v>
      </c>
      <c r="Q34" s="1527">
        <f>CL($Q$42,$U$42)+CL($Q$47,$U$47)+CL($Q$55,$U$55)</f>
        <v>0</v>
      </c>
      <c r="R34" s="768">
        <f>$Q$42-$U$42+$Q$47-$U$47+$Q$55-$U$55</f>
        <v>0</v>
      </c>
      <c r="S34" s="223"/>
      <c r="T34" s="223"/>
      <c r="U34" s="690" t="s">
        <v>4</v>
      </c>
      <c r="V34" s="718"/>
      <c r="W34" s="819"/>
      <c r="X34" s="820"/>
      <c r="Y34" s="61"/>
    </row>
    <row r="35" spans="2:25" ht="15" customHeight="1">
      <c r="C35" s="752" t="s">
        <v>25</v>
      </c>
      <c r="D35" s="140">
        <v>3</v>
      </c>
      <c r="E35" s="135"/>
      <c r="F35" s="170"/>
      <c r="G35" s="238"/>
      <c r="H35" s="238"/>
      <c r="I35" s="238" t="s">
        <v>26</v>
      </c>
      <c r="J35" s="140">
        <v>7</v>
      </c>
      <c r="K35" s="753"/>
      <c r="L35" s="242"/>
      <c r="M35" s="225"/>
      <c r="O35" s="690" t="s">
        <v>5</v>
      </c>
      <c r="P35" s="718" t="s">
        <v>5</v>
      </c>
      <c r="Q35" s="1528">
        <f>CL($U$42,$Q$42)+CL($E$47,$I$47)+CL($Q$58,$U$58)</f>
        <v>0</v>
      </c>
      <c r="R35" s="767">
        <f>$U$42-$Q$42+$E$47-$I$47+$Q$58-$U$58</f>
        <v>0</v>
      </c>
      <c r="S35" s="223"/>
      <c r="T35" s="223"/>
      <c r="U35" s="690" t="s">
        <v>5</v>
      </c>
      <c r="V35" s="718"/>
      <c r="W35" s="821"/>
      <c r="X35" s="822"/>
      <c r="Y35" s="61"/>
    </row>
    <row r="36" spans="2:25" ht="15" customHeight="1">
      <c r="C36" s="740" t="s">
        <v>27</v>
      </c>
      <c r="D36" s="728">
        <v>4</v>
      </c>
      <c r="E36" s="754"/>
      <c r="F36" s="755"/>
      <c r="G36" s="715"/>
      <c r="H36" s="715"/>
      <c r="I36" s="715" t="s">
        <v>28</v>
      </c>
      <c r="J36" s="728">
        <v>8</v>
      </c>
      <c r="K36" s="756"/>
      <c r="L36" s="242"/>
      <c r="M36" s="225"/>
      <c r="O36" s="690" t="s">
        <v>6</v>
      </c>
      <c r="P36" s="718" t="s">
        <v>6</v>
      </c>
      <c r="Q36" s="1529">
        <f>CL($E$42,$I$42)+CL($U$58,$Q$58)+CL($U$47,$Q$47)</f>
        <v>0</v>
      </c>
      <c r="R36" s="766">
        <f>$E$42-$I$42+$U$47-$Q$47+$U$58-$Q$58</f>
        <v>0</v>
      </c>
      <c r="S36" s="223"/>
      <c r="T36" s="223"/>
      <c r="U36" s="690" t="s">
        <v>6</v>
      </c>
      <c r="V36" s="718"/>
      <c r="W36" s="823"/>
      <c r="X36" s="824"/>
      <c r="Y36" s="61"/>
    </row>
    <row r="37" spans="2:25" ht="15" customHeight="1">
      <c r="G37" s="223"/>
      <c r="H37" s="223"/>
      <c r="I37" s="176"/>
      <c r="J37" s="149"/>
      <c r="K37" s="229"/>
      <c r="L37" s="242"/>
      <c r="M37" s="225"/>
      <c r="O37" s="719" t="s">
        <v>7</v>
      </c>
      <c r="P37" s="738" t="s">
        <v>7</v>
      </c>
      <c r="Q37" s="1529">
        <f>CL($I$42,$E$42)+CL($I$47,$E$47)+CL($U$55,$Q$55)</f>
        <v>0</v>
      </c>
      <c r="R37" s="766">
        <f>$I$42-$E$42+$I$47-$E$47+$U$55-$Q$55</f>
        <v>0</v>
      </c>
      <c r="U37" s="719" t="s">
        <v>7</v>
      </c>
      <c r="V37" s="738"/>
      <c r="W37" s="823"/>
      <c r="X37" s="824"/>
      <c r="Y37" s="61"/>
    </row>
    <row r="38" spans="2:25">
      <c r="C38" s="76"/>
      <c r="D38" s="130"/>
      <c r="E38" s="246"/>
      <c r="F38" s="247"/>
      <c r="I38" s="76"/>
      <c r="J38" s="130"/>
      <c r="K38" s="246"/>
      <c r="M38" s="61"/>
      <c r="N38" s="61"/>
      <c r="O38" s="76"/>
      <c r="P38" s="130"/>
      <c r="Q38" s="246"/>
      <c r="R38" s="247"/>
      <c r="U38" s="76"/>
      <c r="V38" s="130"/>
      <c r="W38" s="246"/>
      <c r="X38" s="247"/>
    </row>
    <row r="39" spans="2:25">
      <c r="B39" s="183"/>
      <c r="C39" s="248"/>
      <c r="D39" s="249"/>
      <c r="E39" s="250"/>
      <c r="F39" s="251"/>
      <c r="G39" s="15"/>
      <c r="H39" s="15"/>
      <c r="I39" s="248"/>
      <c r="J39" s="249"/>
      <c r="K39" s="250"/>
      <c r="L39" s="16"/>
      <c r="M39" s="225"/>
      <c r="N39" s="183"/>
      <c r="O39" s="15"/>
      <c r="P39" s="15"/>
      <c r="Q39" s="15"/>
      <c r="R39" s="15"/>
      <c r="S39" s="15"/>
      <c r="T39" s="15"/>
      <c r="U39" s="248"/>
      <c r="V39" s="249"/>
      <c r="W39" s="250"/>
      <c r="X39" s="16"/>
    </row>
    <row r="40" spans="2:25">
      <c r="B40" s="24"/>
      <c r="G40" s="552" t="str">
        <f>ACCUEIL!D6</f>
        <v>VELODROME</v>
      </c>
      <c r="L40" s="23"/>
      <c r="M40" s="61"/>
      <c r="N40" s="253"/>
      <c r="S40" s="552" t="str">
        <f>ACCUEIL!D7</f>
        <v>PARC DE SPORT</v>
      </c>
      <c r="X40" s="23"/>
    </row>
    <row r="41" spans="2:25" ht="15.75">
      <c r="B41" s="24"/>
      <c r="G41" s="206" t="s">
        <v>12</v>
      </c>
      <c r="L41" s="23"/>
      <c r="M41" s="208" t="s">
        <v>13</v>
      </c>
      <c r="N41" s="253"/>
      <c r="S41" s="252" t="s">
        <v>12</v>
      </c>
      <c r="X41" s="23"/>
    </row>
    <row r="42" spans="2:25" ht="15" customHeight="1">
      <c r="B42" s="24"/>
      <c r="C42" s="43" t="s">
        <v>6</v>
      </c>
      <c r="D42" s="94" t="str">
        <f>P36</f>
        <v>C</v>
      </c>
      <c r="E42" s="723"/>
      <c r="F42" s="254"/>
      <c r="G42" s="255" t="s">
        <v>14</v>
      </c>
      <c r="H42" s="254"/>
      <c r="I42" s="723"/>
      <c r="J42" s="94" t="str">
        <f>P37</f>
        <v>D</v>
      </c>
      <c r="K42" s="43" t="s">
        <v>7</v>
      </c>
      <c r="L42" s="23"/>
      <c r="M42" s="958">
        <f>ACCUEIL!$B$9</f>
        <v>0.58333333333333304</v>
      </c>
      <c r="N42" s="256"/>
      <c r="O42" s="43" t="s">
        <v>4</v>
      </c>
      <c r="P42" s="94" t="str">
        <f>P34</f>
        <v>A</v>
      </c>
      <c r="Q42" s="723"/>
      <c r="R42" s="254"/>
      <c r="S42" s="255" t="s">
        <v>14</v>
      </c>
      <c r="T42" s="254"/>
      <c r="U42" s="723"/>
      <c r="V42" s="94" t="str">
        <f>P35</f>
        <v>B</v>
      </c>
      <c r="W42" s="43" t="s">
        <v>5</v>
      </c>
      <c r="X42" s="23"/>
    </row>
    <row r="43" spans="2:25" ht="15" customHeight="1">
      <c r="B43" s="24"/>
      <c r="C43" s="191">
        <v>1</v>
      </c>
      <c r="D43" s="94">
        <f>D33</f>
        <v>1</v>
      </c>
      <c r="E43" s="723">
        <v>1</v>
      </c>
      <c r="F43" s="254"/>
      <c r="G43" s="255" t="s">
        <v>14</v>
      </c>
      <c r="H43" s="254"/>
      <c r="I43" s="723">
        <v>1</v>
      </c>
      <c r="J43" s="94">
        <f>J33</f>
        <v>5</v>
      </c>
      <c r="K43" s="173"/>
      <c r="L43" s="23"/>
      <c r="M43" s="959">
        <f>M42+ACCUEIL!$B$10</f>
        <v>0.59027777777777701</v>
      </c>
      <c r="N43" s="253"/>
      <c r="O43" s="191">
        <v>3</v>
      </c>
      <c r="P43" s="94">
        <f>D35</f>
        <v>3</v>
      </c>
      <c r="Q43" s="723"/>
      <c r="R43" s="254"/>
      <c r="S43" s="255" t="s">
        <v>14</v>
      </c>
      <c r="T43" s="254"/>
      <c r="U43" s="723"/>
      <c r="V43" s="94">
        <f>+J35</f>
        <v>7</v>
      </c>
      <c r="W43" s="173"/>
      <c r="X43" s="23"/>
    </row>
    <row r="44" spans="2:25" s="873" customFormat="1" ht="15" hidden="1" customHeight="1">
      <c r="B44" s="24"/>
      <c r="C44" s="690"/>
      <c r="D44" s="1244" t="s">
        <v>182</v>
      </c>
      <c r="E44" s="1243"/>
      <c r="F44" s="1178"/>
      <c r="G44" s="1179" t="s">
        <v>14</v>
      </c>
      <c r="H44" s="1198"/>
      <c r="I44" s="718"/>
      <c r="J44" s="1244" t="s">
        <v>182</v>
      </c>
      <c r="K44" s="1038"/>
      <c r="L44" s="23"/>
      <c r="M44" s="959"/>
      <c r="N44" s="253"/>
      <c r="O44" s="690"/>
      <c r="P44" s="1244" t="s">
        <v>182</v>
      </c>
      <c r="Q44" s="1243"/>
      <c r="R44" s="1178"/>
      <c r="S44" s="1179" t="s">
        <v>14</v>
      </c>
      <c r="T44" s="1198"/>
      <c r="U44" s="718"/>
      <c r="V44" s="1244" t="s">
        <v>182</v>
      </c>
      <c r="W44" s="1038"/>
      <c r="X44" s="23"/>
    </row>
    <row r="45" spans="2:25" ht="15" customHeight="1">
      <c r="B45" s="24"/>
      <c r="C45" s="191">
        <v>2</v>
      </c>
      <c r="D45" s="94">
        <f>D34</f>
        <v>2</v>
      </c>
      <c r="E45" s="723"/>
      <c r="F45" s="254"/>
      <c r="G45" s="255" t="s">
        <v>14</v>
      </c>
      <c r="H45" s="254"/>
      <c r="I45" s="723"/>
      <c r="J45" s="94">
        <f>J34</f>
        <v>6</v>
      </c>
      <c r="K45" s="173"/>
      <c r="L45" s="23"/>
      <c r="M45" s="959">
        <f>M43+ACCUEIL!$B$10</f>
        <v>0.59722222222222099</v>
      </c>
      <c r="N45" s="253"/>
      <c r="O45" s="1300">
        <v>4</v>
      </c>
      <c r="P45" s="669">
        <f>D36</f>
        <v>4</v>
      </c>
      <c r="Q45" s="1281"/>
      <c r="R45" s="1301"/>
      <c r="S45" s="1302" t="s">
        <v>14</v>
      </c>
      <c r="T45" s="1301"/>
      <c r="U45" s="1281"/>
      <c r="V45" s="669">
        <f>J36</f>
        <v>8</v>
      </c>
      <c r="W45" s="1303"/>
      <c r="X45" s="23"/>
    </row>
    <row r="46" spans="2:25" s="873" customFormat="1" ht="15" hidden="1" customHeight="1">
      <c r="B46" s="24"/>
      <c r="C46" s="690"/>
      <c r="D46" s="1244" t="s">
        <v>182</v>
      </c>
      <c r="E46" s="1243"/>
      <c r="F46" s="1178"/>
      <c r="G46" s="1179" t="s">
        <v>14</v>
      </c>
      <c r="H46" s="1198"/>
      <c r="I46" s="718"/>
      <c r="J46" s="1244" t="s">
        <v>182</v>
      </c>
      <c r="K46" s="1038"/>
      <c r="L46" s="23"/>
      <c r="M46" s="959"/>
      <c r="N46" s="253"/>
      <c r="O46" s="690"/>
      <c r="P46" s="1244" t="s">
        <v>182</v>
      </c>
      <c r="Q46" s="1243"/>
      <c r="R46" s="1178"/>
      <c r="S46" s="1179" t="s">
        <v>14</v>
      </c>
      <c r="T46" s="1198"/>
      <c r="U46" s="718"/>
      <c r="V46" s="1244" t="s">
        <v>182</v>
      </c>
      <c r="W46" s="1038"/>
      <c r="X46" s="23"/>
    </row>
    <row r="47" spans="2:25" ht="15" customHeight="1">
      <c r="B47" s="24"/>
      <c r="C47" s="43" t="s">
        <v>5</v>
      </c>
      <c r="D47" s="94" t="str">
        <f>P35</f>
        <v>B</v>
      </c>
      <c r="E47" s="723"/>
      <c r="F47" s="254"/>
      <c r="G47" s="255" t="s">
        <v>14</v>
      </c>
      <c r="H47" s="254"/>
      <c r="I47" s="723"/>
      <c r="J47" s="94" t="str">
        <f>P37</f>
        <v>D</v>
      </c>
      <c r="K47" s="43" t="s">
        <v>7</v>
      </c>
      <c r="L47" s="23"/>
      <c r="M47" s="959">
        <f>M45+ACCUEIL!$B$10</f>
        <v>0.60416666666666496</v>
      </c>
      <c r="N47" s="253"/>
      <c r="O47" s="672" t="s">
        <v>4</v>
      </c>
      <c r="P47" s="673" t="str">
        <f>P34</f>
        <v>A</v>
      </c>
      <c r="Q47" s="1238"/>
      <c r="R47" s="852"/>
      <c r="S47" s="853" t="s">
        <v>14</v>
      </c>
      <c r="T47" s="852"/>
      <c r="U47" s="1238"/>
      <c r="V47" s="673" t="str">
        <f>P36</f>
        <v>C</v>
      </c>
      <c r="W47" s="672" t="s">
        <v>6</v>
      </c>
      <c r="X47" s="23"/>
    </row>
    <row r="48" spans="2:25">
      <c r="B48" s="24"/>
      <c r="C48" s="123">
        <v>9</v>
      </c>
      <c r="D48" s="257" t="s">
        <v>48</v>
      </c>
      <c r="E48" s="134"/>
      <c r="F48" s="258"/>
      <c r="G48" s="258"/>
      <c r="H48" s="258"/>
      <c r="I48" s="134"/>
      <c r="J48" s="259" t="s">
        <v>49</v>
      </c>
      <c r="K48" s="170"/>
      <c r="L48" s="23"/>
      <c r="M48" s="1007"/>
      <c r="N48" s="253"/>
      <c r="O48" s="123">
        <v>10</v>
      </c>
      <c r="P48" s="257" t="s">
        <v>50</v>
      </c>
      <c r="Q48" s="134"/>
      <c r="R48" s="258"/>
      <c r="S48" s="258"/>
      <c r="T48" s="258"/>
      <c r="U48" s="134"/>
      <c r="V48" s="259" t="s">
        <v>51</v>
      </c>
      <c r="W48" s="170"/>
      <c r="X48" s="260"/>
    </row>
    <row r="49" spans="2:25" ht="15" customHeight="1">
      <c r="B49" s="24"/>
      <c r="C49" s="123"/>
      <c r="D49" s="815">
        <f>GL(I43,E43,D43,J43,I44,E44)</f>
        <v>0</v>
      </c>
      <c r="E49" s="723"/>
      <c r="F49" s="213"/>
      <c r="G49" s="211" t="s">
        <v>14</v>
      </c>
      <c r="H49" s="213"/>
      <c r="I49" s="723"/>
      <c r="J49" s="815">
        <f>GL(I45,E45,D45,J45,I46,E46)</f>
        <v>0</v>
      </c>
      <c r="K49" s="170"/>
      <c r="L49" s="23"/>
      <c r="M49" s="959">
        <f>M47+ACCUEIL!$B$10</f>
        <v>0.61111111111110905</v>
      </c>
      <c r="N49" s="253"/>
      <c r="O49" s="123"/>
      <c r="P49" s="816">
        <f>GL(U43,Q43,P43,V43,U44,Q44)</f>
        <v>0</v>
      </c>
      <c r="Q49" s="723"/>
      <c r="R49" s="213"/>
      <c r="S49" s="211" t="s">
        <v>14</v>
      </c>
      <c r="T49" s="213"/>
      <c r="U49" s="723"/>
      <c r="V49" s="816">
        <f>GL(U45,Q45,P45,V45,U46,Q46)</f>
        <v>0</v>
      </c>
      <c r="W49" s="170"/>
      <c r="X49" s="260"/>
    </row>
    <row r="50" spans="2:25" s="873" customFormat="1" ht="15" hidden="1" customHeight="1">
      <c r="B50" s="24"/>
      <c r="C50" s="690"/>
      <c r="D50" s="1244" t="s">
        <v>182</v>
      </c>
      <c r="E50" s="1243"/>
      <c r="F50" s="1178"/>
      <c r="G50" s="1179" t="s">
        <v>14</v>
      </c>
      <c r="H50" s="1198"/>
      <c r="I50" s="718"/>
      <c r="J50" s="1244" t="s">
        <v>182</v>
      </c>
      <c r="K50" s="1038"/>
      <c r="L50" s="23"/>
      <c r="M50" s="959"/>
      <c r="N50" s="253"/>
      <c r="O50" s="690"/>
      <c r="P50" s="1244" t="s">
        <v>182</v>
      </c>
      <c r="Q50" s="1243"/>
      <c r="R50" s="1178"/>
      <c r="S50" s="1179" t="s">
        <v>14</v>
      </c>
      <c r="T50" s="1198"/>
      <c r="U50" s="718"/>
      <c r="V50" s="1244" t="s">
        <v>182</v>
      </c>
      <c r="W50" s="1038"/>
      <c r="X50" s="260"/>
    </row>
    <row r="51" spans="2:25">
      <c r="B51" s="24"/>
      <c r="C51" s="123">
        <v>11</v>
      </c>
      <c r="D51" s="261"/>
      <c r="E51" s="134"/>
      <c r="F51" s="258"/>
      <c r="G51" s="258" t="s">
        <v>52</v>
      </c>
      <c r="H51" s="258"/>
      <c r="I51" s="134"/>
      <c r="J51" s="258"/>
      <c r="K51" s="170"/>
      <c r="L51" s="23"/>
      <c r="M51" s="1007"/>
      <c r="N51" s="253"/>
      <c r="O51" s="123">
        <v>12</v>
      </c>
      <c r="P51" s="261"/>
      <c r="Q51" s="134"/>
      <c r="R51" s="258"/>
      <c r="S51" s="258" t="s">
        <v>55</v>
      </c>
      <c r="T51" s="258"/>
      <c r="U51" s="134"/>
      <c r="V51" s="258"/>
      <c r="W51" s="170"/>
      <c r="X51" s="260"/>
    </row>
    <row r="52" spans="2:25" ht="15" customHeight="1">
      <c r="B52" s="24"/>
      <c r="C52" s="123"/>
      <c r="D52" s="74" t="s">
        <v>140</v>
      </c>
      <c r="E52" s="723"/>
      <c r="F52" s="213"/>
      <c r="G52" s="211" t="s">
        <v>14</v>
      </c>
      <c r="H52" s="213"/>
      <c r="I52" s="723"/>
      <c r="J52" s="140" t="s">
        <v>141</v>
      </c>
      <c r="K52" s="170"/>
      <c r="L52" s="23"/>
      <c r="M52" s="959">
        <f>M49+ACCUEIL!$B$10</f>
        <v>0.61805555555555303</v>
      </c>
      <c r="N52" s="253"/>
      <c r="O52" s="123"/>
      <c r="P52" s="585" t="s">
        <v>186</v>
      </c>
      <c r="Q52" s="723"/>
      <c r="R52" s="213"/>
      <c r="S52" s="211" t="s">
        <v>14</v>
      </c>
      <c r="T52" s="213"/>
      <c r="U52" s="723"/>
      <c r="V52" s="140" t="s">
        <v>187</v>
      </c>
      <c r="W52" s="267"/>
      <c r="X52" s="260"/>
    </row>
    <row r="53" spans="2:25" s="873" customFormat="1" ht="15" hidden="1" customHeight="1">
      <c r="B53" s="24"/>
      <c r="C53" s="690"/>
      <c r="D53" s="1244" t="s">
        <v>182</v>
      </c>
      <c r="E53" s="1243"/>
      <c r="F53" s="1178"/>
      <c r="G53" s="1179" t="s">
        <v>14</v>
      </c>
      <c r="H53" s="1198"/>
      <c r="I53" s="718"/>
      <c r="J53" s="1244" t="s">
        <v>182</v>
      </c>
      <c r="K53" s="1038"/>
      <c r="L53" s="23"/>
      <c r="M53" s="959"/>
      <c r="N53" s="253"/>
      <c r="O53" s="690"/>
      <c r="P53" s="1244" t="s">
        <v>182</v>
      </c>
      <c r="Q53" s="1243"/>
      <c r="R53" s="1178"/>
      <c r="S53" s="1179" t="s">
        <v>14</v>
      </c>
      <c r="T53" s="1198"/>
      <c r="U53" s="718"/>
      <c r="V53" s="1244" t="s">
        <v>182</v>
      </c>
      <c r="W53" s="1038"/>
      <c r="X53" s="260"/>
    </row>
    <row r="54" spans="2:25">
      <c r="B54" s="24"/>
      <c r="C54" s="123"/>
      <c r="D54" s="581" t="s">
        <v>53</v>
      </c>
      <c r="E54" s="134"/>
      <c r="F54" s="258"/>
      <c r="G54" s="258"/>
      <c r="H54" s="258"/>
      <c r="I54" s="134"/>
      <c r="J54" s="817" t="s">
        <v>54</v>
      </c>
      <c r="K54" s="170"/>
      <c r="L54" s="23"/>
      <c r="M54" s="1007"/>
      <c r="N54" s="253"/>
      <c r="O54" s="264"/>
      <c r="P54" s="265"/>
      <c r="Q54" s="265"/>
      <c r="R54" s="265"/>
      <c r="S54" s="265"/>
      <c r="T54" s="265"/>
      <c r="U54" s="265"/>
      <c r="V54" s="265"/>
      <c r="W54" s="266"/>
      <c r="X54" s="260"/>
    </row>
    <row r="55" spans="2:25" ht="15" customHeight="1">
      <c r="B55" s="24"/>
      <c r="C55" s="262"/>
      <c r="D55" s="816">
        <f>GL(E49,I49,D49,J49,E50,I50)</f>
        <v>0</v>
      </c>
      <c r="E55" s="723"/>
      <c r="F55" s="213"/>
      <c r="G55" s="211" t="s">
        <v>14</v>
      </c>
      <c r="H55" s="213"/>
      <c r="I55" s="723"/>
      <c r="J55" s="816">
        <f>GL(Q49,U49,P49,V49,Q50,U50)</f>
        <v>0</v>
      </c>
      <c r="K55" s="263"/>
      <c r="L55" s="23"/>
      <c r="M55" s="959">
        <f>M52+ACCUEIL!$B$10</f>
        <v>0.624999999999997</v>
      </c>
      <c r="N55" s="253"/>
      <c r="O55" s="43" t="s">
        <v>4</v>
      </c>
      <c r="P55" s="158" t="str">
        <f>P34</f>
        <v>A</v>
      </c>
      <c r="Q55" s="723"/>
      <c r="R55" s="254"/>
      <c r="S55" s="255" t="s">
        <v>14</v>
      </c>
      <c r="T55" s="254"/>
      <c r="U55" s="723"/>
      <c r="V55" s="158" t="str">
        <f>P37</f>
        <v>D</v>
      </c>
      <c r="W55" s="43" t="s">
        <v>7</v>
      </c>
      <c r="X55" s="23"/>
    </row>
    <row r="56" spans="2:25" s="436" customFormat="1" ht="15" hidden="1" customHeight="1">
      <c r="B56" s="1306"/>
      <c r="C56" s="618"/>
      <c r="D56" s="1244" t="s">
        <v>182</v>
      </c>
      <c r="E56" s="1243"/>
      <c r="F56" s="1090"/>
      <c r="G56" s="1091" t="s">
        <v>14</v>
      </c>
      <c r="H56" s="1175"/>
      <c r="I56" s="1243"/>
      <c r="J56" s="1244" t="s">
        <v>182</v>
      </c>
      <c r="K56" s="1307"/>
      <c r="L56" s="442"/>
      <c r="M56" s="958"/>
      <c r="N56" s="1308"/>
      <c r="O56" s="1309"/>
      <c r="P56" s="1261"/>
      <c r="Q56" s="1296"/>
      <c r="R56" s="1310"/>
      <c r="S56" s="1311"/>
      <c r="T56" s="1310"/>
      <c r="U56" s="1296"/>
      <c r="V56" s="1261"/>
      <c r="W56" s="1312"/>
      <c r="X56" s="442"/>
    </row>
    <row r="57" spans="2:25">
      <c r="B57" s="24"/>
      <c r="C57" s="123"/>
      <c r="D57" s="581" t="s">
        <v>56</v>
      </c>
      <c r="E57" s="134"/>
      <c r="F57" s="258"/>
      <c r="G57" s="258"/>
      <c r="H57" s="258"/>
      <c r="I57" s="134"/>
      <c r="J57" s="817" t="s">
        <v>57</v>
      </c>
      <c r="K57" s="170"/>
      <c r="L57" s="23"/>
      <c r="M57" s="1007"/>
      <c r="N57" s="253"/>
      <c r="O57" s="264"/>
      <c r="P57" s="818"/>
      <c r="Q57" s="265"/>
      <c r="R57" s="265"/>
      <c r="S57" s="265"/>
      <c r="T57" s="265"/>
      <c r="U57" s="265"/>
      <c r="V57" s="818"/>
      <c r="W57" s="266"/>
      <c r="X57" s="23"/>
    </row>
    <row r="58" spans="2:25" ht="15" customHeight="1">
      <c r="B58" s="24"/>
      <c r="C58" s="123"/>
      <c r="D58" s="816">
        <f>GL(I49,E49,D49,J49,I50,E50)</f>
        <v>0</v>
      </c>
      <c r="E58" s="723"/>
      <c r="F58" s="213"/>
      <c r="G58" s="211" t="s">
        <v>14</v>
      </c>
      <c r="H58" s="213"/>
      <c r="I58" s="723"/>
      <c r="J58" s="816">
        <f>GL(U49,Q49,P49,V49,U50,Q50)</f>
        <v>0</v>
      </c>
      <c r="K58" s="170"/>
      <c r="L58" s="23"/>
      <c r="M58" s="959">
        <f>M55+ACCUEIL!$B$10</f>
        <v>0.63194444444444098</v>
      </c>
      <c r="N58" s="253"/>
      <c r="O58" s="43" t="s">
        <v>5</v>
      </c>
      <c r="P58" s="158" t="str">
        <f>P35</f>
        <v>B</v>
      </c>
      <c r="Q58" s="723"/>
      <c r="R58" s="254"/>
      <c r="S58" s="255" t="s">
        <v>14</v>
      </c>
      <c r="T58" s="254"/>
      <c r="U58" s="723"/>
      <c r="V58" s="158" t="str">
        <f>P36</f>
        <v>C</v>
      </c>
      <c r="W58" s="43" t="s">
        <v>6</v>
      </c>
      <c r="X58" s="155"/>
      <c r="Y58" s="33"/>
    </row>
    <row r="59" spans="2:25" s="873" customFormat="1" ht="15" hidden="1" customHeight="1">
      <c r="B59" s="24"/>
      <c r="C59" s="690"/>
      <c r="D59" s="1244" t="s">
        <v>182</v>
      </c>
      <c r="E59" s="1243"/>
      <c r="F59" s="1178"/>
      <c r="G59" s="1179" t="s">
        <v>14</v>
      </c>
      <c r="H59" s="1198"/>
      <c r="I59" s="718"/>
      <c r="J59" s="1244" t="s">
        <v>182</v>
      </c>
      <c r="K59" s="1038"/>
      <c r="L59" s="23"/>
      <c r="M59" s="959"/>
      <c r="N59" s="253"/>
      <c r="O59" s="1304"/>
      <c r="P59" s="677"/>
      <c r="Q59" s="1254"/>
      <c r="R59" s="1255"/>
      <c r="S59" s="1256"/>
      <c r="T59" s="1255"/>
      <c r="U59" s="1254"/>
      <c r="V59" s="677"/>
      <c r="W59" s="1305"/>
      <c r="X59" s="155"/>
      <c r="Y59" s="33"/>
    </row>
    <row r="60" spans="2:25">
      <c r="B60" s="24"/>
      <c r="C60" s="123"/>
      <c r="D60" s="345"/>
      <c r="E60" s="134"/>
      <c r="F60" s="258"/>
      <c r="G60" s="258" t="s">
        <v>37</v>
      </c>
      <c r="H60" s="258"/>
      <c r="I60" s="134"/>
      <c r="J60" s="175"/>
      <c r="K60" s="170"/>
      <c r="L60" s="23"/>
      <c r="M60" s="1007"/>
      <c r="N60" s="253"/>
      <c r="O60" s="123">
        <v>23</v>
      </c>
      <c r="P60" s="581" t="s">
        <v>58</v>
      </c>
      <c r="Q60" s="134"/>
      <c r="R60" s="258"/>
      <c r="S60" s="258"/>
      <c r="T60" s="258"/>
      <c r="U60" s="134"/>
      <c r="V60" s="817" t="s">
        <v>59</v>
      </c>
      <c r="W60" s="170"/>
      <c r="X60" s="268"/>
      <c r="Y60" s="33"/>
    </row>
    <row r="61" spans="2:25" ht="15" customHeight="1">
      <c r="B61" s="24"/>
      <c r="C61" s="94" t="s">
        <v>9</v>
      </c>
      <c r="D61" s="816">
        <f>GL(E52,I52,D52,J52,E53,I53)</f>
        <v>0</v>
      </c>
      <c r="E61" s="723"/>
      <c r="F61" s="213"/>
      <c r="G61" s="211" t="s">
        <v>14</v>
      </c>
      <c r="H61" s="213"/>
      <c r="I61" s="723"/>
      <c r="J61" s="816">
        <f>GL(Q52,U52,P52,V52,Q53,U53)</f>
        <v>0</v>
      </c>
      <c r="K61" s="170"/>
      <c r="L61" s="23"/>
      <c r="M61" s="959">
        <f>M58+ACCUEIL!$B$10</f>
        <v>0.63888888888888495</v>
      </c>
      <c r="N61" s="253"/>
      <c r="O61" s="123"/>
      <c r="P61" s="816">
        <f>GL(I52,E52,D52,J52,I53,E53)</f>
        <v>0</v>
      </c>
      <c r="Q61" s="723"/>
      <c r="R61" s="213"/>
      <c r="S61" s="211" t="s">
        <v>14</v>
      </c>
      <c r="T61" s="213"/>
      <c r="U61" s="723"/>
      <c r="V61" s="816">
        <f>GL(U52,Q52,P52,V52,U53,Q53)</f>
        <v>0</v>
      </c>
      <c r="W61" s="170"/>
      <c r="X61" s="155"/>
      <c r="Y61" s="33"/>
    </row>
    <row r="62" spans="2:25" s="436" customFormat="1" ht="15" hidden="1" customHeight="1">
      <c r="B62" s="1306"/>
      <c r="C62" s="618"/>
      <c r="D62" s="1244" t="s">
        <v>182</v>
      </c>
      <c r="E62" s="1243"/>
      <c r="F62" s="1090"/>
      <c r="G62" s="1091" t="s">
        <v>14</v>
      </c>
      <c r="H62" s="1175"/>
      <c r="I62" s="1243"/>
      <c r="J62" s="1244" t="s">
        <v>182</v>
      </c>
      <c r="K62" s="1307"/>
      <c r="L62" s="442"/>
      <c r="M62" s="958"/>
      <c r="N62" s="1308"/>
      <c r="O62" s="618"/>
      <c r="P62" s="1244" t="s">
        <v>182</v>
      </c>
      <c r="Q62" s="1243"/>
      <c r="R62" s="1090"/>
      <c r="S62" s="1091" t="s">
        <v>14</v>
      </c>
      <c r="T62" s="1175"/>
      <c r="U62" s="1243"/>
      <c r="V62" s="1244" t="s">
        <v>182</v>
      </c>
      <c r="W62" s="1307"/>
      <c r="X62" s="1313"/>
      <c r="Y62" s="1314"/>
    </row>
    <row r="63" spans="2:25">
      <c r="B63" s="180"/>
      <c r="C63" s="55"/>
      <c r="D63" s="55"/>
      <c r="E63" s="55"/>
      <c r="F63" s="55"/>
      <c r="G63" s="55"/>
      <c r="H63" s="55"/>
      <c r="I63" s="55"/>
      <c r="J63" s="55"/>
      <c r="K63" s="55"/>
      <c r="L63" s="59"/>
      <c r="M63" s="959"/>
      <c r="N63" s="115"/>
      <c r="O63" s="54"/>
      <c r="P63" s="54"/>
      <c r="Q63" s="54"/>
      <c r="R63" s="54"/>
      <c r="S63" s="54"/>
      <c r="T63" s="54"/>
      <c r="U63" s="54"/>
      <c r="V63" s="54"/>
      <c r="W63" s="54"/>
      <c r="X63" s="269"/>
      <c r="Y63" s="33"/>
    </row>
    <row r="64" spans="2:25">
      <c r="B64" s="147"/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959"/>
      <c r="N64" s="119"/>
      <c r="O64" s="103"/>
      <c r="P64" s="103"/>
      <c r="Q64" s="103"/>
      <c r="R64" s="103"/>
      <c r="S64" s="103"/>
      <c r="T64" s="103"/>
      <c r="U64" s="103"/>
      <c r="V64" s="103"/>
      <c r="W64" s="103"/>
      <c r="X64" s="101"/>
      <c r="Y64" s="33"/>
    </row>
    <row r="65" spans="2:25">
      <c r="B65" s="147"/>
      <c r="C65" s="147"/>
      <c r="D65" s="147"/>
      <c r="E65" s="147"/>
      <c r="F65" s="147"/>
      <c r="G65" s="147"/>
      <c r="H65" s="147"/>
      <c r="I65" s="147"/>
      <c r="J65" s="147"/>
      <c r="K65" s="147"/>
      <c r="L65" s="147"/>
      <c r="M65" s="959"/>
      <c r="N65" s="119"/>
      <c r="O65" s="103"/>
      <c r="P65" s="103"/>
      <c r="Q65" s="103"/>
      <c r="R65" s="103"/>
      <c r="S65" s="103"/>
      <c r="T65" s="103"/>
      <c r="U65" s="103"/>
      <c r="V65" s="103"/>
      <c r="W65" s="103"/>
      <c r="X65" s="101"/>
      <c r="Y65" s="33"/>
    </row>
    <row r="66" spans="2:25">
      <c r="B66" s="147"/>
      <c r="J66" s="182" t="s">
        <v>38</v>
      </c>
      <c r="L66" s="147"/>
      <c r="M66" s="959">
        <f>M61+ACCUEIL!$B$10</f>
        <v>0.64583333333332904</v>
      </c>
      <c r="N66" s="119"/>
      <c r="O66" s="101"/>
      <c r="P66" s="100"/>
      <c r="Q66" s="80"/>
      <c r="R66" s="270"/>
      <c r="S66" s="271"/>
      <c r="T66" s="270"/>
      <c r="U66" s="272"/>
      <c r="V66" s="100"/>
      <c r="W66" s="101"/>
      <c r="X66" s="103"/>
      <c r="Y66" s="33"/>
    </row>
    <row r="67" spans="2:25">
      <c r="B67" s="183"/>
      <c r="C67" s="754"/>
      <c r="D67" s="754"/>
      <c r="E67" s="15"/>
      <c r="F67" s="15"/>
      <c r="G67" s="15"/>
      <c r="H67" s="15"/>
      <c r="I67" s="15"/>
      <c r="J67" s="15"/>
      <c r="K67" s="15"/>
      <c r="L67" s="15"/>
      <c r="M67" s="273" t="s">
        <v>39</v>
      </c>
      <c r="N67" s="15"/>
      <c r="O67" s="15"/>
      <c r="P67" s="15"/>
      <c r="Q67" s="15"/>
      <c r="R67" s="274"/>
      <c r="S67" s="33"/>
      <c r="T67" s="33"/>
      <c r="U67" s="33"/>
      <c r="V67" s="223"/>
      <c r="X67" s="101"/>
      <c r="Y67" s="33"/>
    </row>
    <row r="68" spans="2:25" ht="15" customHeight="1">
      <c r="B68" s="769"/>
      <c r="C68" s="772" t="s">
        <v>60</v>
      </c>
      <c r="D68" s="816">
        <f>GL(E61,I61,D61,J61,E62,I62)</f>
        <v>0</v>
      </c>
      <c r="I68" s="770">
        <v>5</v>
      </c>
      <c r="J68" s="816">
        <f>GL(E55,I55,D55,J55,E56,I56)</f>
        <v>0</v>
      </c>
      <c r="M68" s="225"/>
      <c r="O68" s="690">
        <v>9</v>
      </c>
      <c r="P68" s="1280">
        <f t="shared" ref="P68:P71" si="0">V34</f>
        <v>0</v>
      </c>
      <c r="R68" s="275"/>
      <c r="S68" s="271"/>
      <c r="T68" s="270"/>
      <c r="U68" s="272"/>
      <c r="V68" s="802"/>
      <c r="W68" s="226"/>
      <c r="X68" s="103"/>
      <c r="Y68" s="33"/>
    </row>
    <row r="69" spans="2:25" ht="15" customHeight="1">
      <c r="B69" s="769"/>
      <c r="C69" s="771">
        <v>2</v>
      </c>
      <c r="D69" s="816">
        <f>GL(I61,E61,D61,J61,I62,E62)</f>
        <v>0</v>
      </c>
      <c r="I69" s="690">
        <v>6</v>
      </c>
      <c r="J69" s="816">
        <f>GL(I55,E55,D55,J55,I56,E56)</f>
        <v>0</v>
      </c>
      <c r="M69" s="61"/>
      <c r="O69" s="719">
        <v>10</v>
      </c>
      <c r="P69" s="1280">
        <f t="shared" si="0"/>
        <v>0</v>
      </c>
      <c r="R69" s="155"/>
      <c r="S69" s="103"/>
      <c r="T69" s="103"/>
      <c r="U69" s="103"/>
      <c r="V69" s="802"/>
      <c r="W69" s="149"/>
      <c r="X69" s="103"/>
      <c r="Y69" s="33"/>
    </row>
    <row r="70" spans="2:25" ht="15" customHeight="1">
      <c r="B70" s="24"/>
      <c r="C70" s="690">
        <v>3</v>
      </c>
      <c r="D70" s="816">
        <f>GL(Q61,U61,P61,V61,Q62,U62)</f>
        <v>0</v>
      </c>
      <c r="I70" s="690">
        <v>7</v>
      </c>
      <c r="J70" s="816">
        <f>GL(E58,I58,D58,J58,E59,I59)</f>
        <v>0</v>
      </c>
      <c r="M70" s="225"/>
      <c r="O70" s="719">
        <v>11</v>
      </c>
      <c r="P70" s="1280">
        <f t="shared" si="0"/>
        <v>0</v>
      </c>
      <c r="R70" s="23"/>
      <c r="S70" s="147"/>
      <c r="T70" s="147"/>
      <c r="U70" s="147"/>
      <c r="V70" s="802"/>
      <c r="W70" s="149"/>
      <c r="X70" s="103"/>
      <c r="Y70" s="33"/>
    </row>
    <row r="71" spans="2:25" ht="15" customHeight="1">
      <c r="B71" s="24"/>
      <c r="C71" s="690">
        <v>4</v>
      </c>
      <c r="D71" s="816">
        <f>GL(U61,Q61,P61,V61,U62,Q62)</f>
        <v>0</v>
      </c>
      <c r="I71" s="719">
        <v>8</v>
      </c>
      <c r="J71" s="816">
        <f>GL(I58,E58,D58,J58,I59,E59)</f>
        <v>0</v>
      </c>
      <c r="M71" s="61"/>
      <c r="O71" s="719">
        <v>12</v>
      </c>
      <c r="P71" s="1159">
        <f t="shared" si="0"/>
        <v>0</v>
      </c>
      <c r="R71" s="23"/>
      <c r="S71" s="147"/>
      <c r="T71" s="147"/>
      <c r="U71" s="147"/>
      <c r="V71" s="802"/>
      <c r="W71" s="149"/>
      <c r="X71" s="33"/>
      <c r="Y71" s="33"/>
    </row>
    <row r="72" spans="2:25">
      <c r="B72" s="180"/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215"/>
      <c r="N72" s="55"/>
      <c r="O72" s="57"/>
      <c r="P72" s="276"/>
      <c r="Q72" s="55"/>
      <c r="R72" s="59"/>
      <c r="U72" s="76"/>
      <c r="V72" s="802"/>
      <c r="W72" s="149"/>
      <c r="X72" s="33"/>
      <c r="Y72" s="33"/>
    </row>
  </sheetData>
  <sheetProtection password="C9F9" sheet="1" objects="1" scenarios="1" formatCells="0" formatColumns="0" formatRows="0"/>
  <sortState caseSensitive="1" ref="V34:X37">
    <sortCondition descending="1" ref="W34:W37"/>
    <sortCondition descending="1" ref="X34:X37"/>
  </sortState>
  <customSheetViews>
    <customSheetView guid="{31278E9C-6E4E-4A43-ADE8-A201F36887EE}" scale="150" showPageBreaks="1" printArea="1" view="pageBreakPreview" topLeftCell="A15">
      <selection activeCell="P27" sqref="P27:R30"/>
      <rowBreaks count="1" manualBreakCount="1">
        <brk id="31" max="24" man="1"/>
      </rowBreaks>
      <pageMargins left="0.70866141732283472" right="0.70866141732283472" top="0.59055118110236227" bottom="0" header="0.59055118110236227" footer="0"/>
      <printOptions horizontalCentered="1" verticalCentered="1"/>
      <pageSetup paperSize="9" scale="98" fitToHeight="2" orientation="landscape" horizontalDpi="4294967293" verticalDpi="300" r:id="rId1"/>
      <headerFooter alignWithMargins="0">
        <oddHeader>&amp;C&amp;20&amp;KFF0000TOURNOI U13 PAQUES 2014</oddHeader>
      </headerFooter>
    </customSheetView>
  </customSheetViews>
  <phoneticPr fontId="9" type="noConversion"/>
  <conditionalFormatting sqref="I61">
    <cfRule type="notContainsBlanks" dxfId="1050" priority="137">
      <formula>LEN(TRIM(I61))&gt;0</formula>
    </cfRule>
  </conditionalFormatting>
  <conditionalFormatting sqref="E61">
    <cfRule type="notContainsBlanks" dxfId="1049" priority="136">
      <formula>LEN(TRIM(E61))&gt;0</formula>
    </cfRule>
  </conditionalFormatting>
  <conditionalFormatting sqref="E58">
    <cfRule type="notContainsBlanks" dxfId="1048" priority="135">
      <formula>LEN(TRIM(E58))&gt;0</formula>
    </cfRule>
  </conditionalFormatting>
  <conditionalFormatting sqref="I58">
    <cfRule type="notContainsBlanks" dxfId="1047" priority="134">
      <formula>LEN(TRIM(I58))&gt;0</formula>
    </cfRule>
  </conditionalFormatting>
  <conditionalFormatting sqref="E55">
    <cfRule type="notContainsBlanks" dxfId="1046" priority="133">
      <formula>LEN(TRIM(E55))&gt;0</formula>
    </cfRule>
  </conditionalFormatting>
  <conditionalFormatting sqref="I55">
    <cfRule type="notContainsBlanks" dxfId="1045" priority="132">
      <formula>LEN(TRIM(I55))&gt;0</formula>
    </cfRule>
  </conditionalFormatting>
  <conditionalFormatting sqref="E52">
    <cfRule type="notContainsBlanks" dxfId="1044" priority="131">
      <formula>LEN(TRIM(E52))&gt;0</formula>
    </cfRule>
  </conditionalFormatting>
  <conditionalFormatting sqref="I52">
    <cfRule type="notContainsBlanks" dxfId="1043" priority="130">
      <formula>LEN(TRIM(I52))&gt;0</formula>
    </cfRule>
  </conditionalFormatting>
  <conditionalFormatting sqref="E49">
    <cfRule type="notContainsBlanks" dxfId="1042" priority="129">
      <formula>LEN(TRIM(E49))&gt;0</formula>
    </cfRule>
  </conditionalFormatting>
  <conditionalFormatting sqref="I49">
    <cfRule type="notContainsBlanks" dxfId="1041" priority="128">
      <formula>LEN(TRIM(I49))&gt;0</formula>
    </cfRule>
  </conditionalFormatting>
  <conditionalFormatting sqref="E42:E43 E45 E47">
    <cfRule type="notContainsBlanks" dxfId="1040" priority="127">
      <formula>LEN(TRIM(E42))&gt;0</formula>
    </cfRule>
  </conditionalFormatting>
  <conditionalFormatting sqref="I42:I43 I45 I47">
    <cfRule type="notContainsBlanks" dxfId="1039" priority="126">
      <formula>LEN(TRIM(I42))&gt;0</formula>
    </cfRule>
  </conditionalFormatting>
  <conditionalFormatting sqref="Q42:Q43 Q45 Q47">
    <cfRule type="notContainsBlanks" dxfId="1038" priority="125">
      <formula>LEN(TRIM(Q42))&gt;0</formula>
    </cfRule>
  </conditionalFormatting>
  <conditionalFormatting sqref="U42:U43 U45 U47">
    <cfRule type="notContainsBlanks" dxfId="1037" priority="124">
      <formula>LEN(TRIM(U42))&gt;0</formula>
    </cfRule>
  </conditionalFormatting>
  <conditionalFormatting sqref="Q49">
    <cfRule type="notContainsBlanks" dxfId="1036" priority="123">
      <formula>LEN(TRIM(Q49))&gt;0</formula>
    </cfRule>
  </conditionalFormatting>
  <conditionalFormatting sqref="U49">
    <cfRule type="notContainsBlanks" dxfId="1035" priority="122">
      <formula>LEN(TRIM(U49))&gt;0</formula>
    </cfRule>
  </conditionalFormatting>
  <conditionalFormatting sqref="Q52">
    <cfRule type="notContainsBlanks" dxfId="1034" priority="120">
      <formula>LEN(TRIM(Q52))&gt;0</formula>
    </cfRule>
  </conditionalFormatting>
  <conditionalFormatting sqref="U52">
    <cfRule type="notContainsBlanks" dxfId="1033" priority="119">
      <formula>LEN(TRIM(U52))&gt;0</formula>
    </cfRule>
  </conditionalFormatting>
  <conditionalFormatting sqref="Q55">
    <cfRule type="notContainsBlanks" dxfId="1032" priority="118">
      <formula>LEN(TRIM(Q55))&gt;0</formula>
    </cfRule>
  </conditionalFormatting>
  <conditionalFormatting sqref="U55">
    <cfRule type="notContainsBlanks" dxfId="1031" priority="117">
      <formula>LEN(TRIM(U55))&gt;0</formula>
    </cfRule>
  </conditionalFormatting>
  <conditionalFormatting sqref="Q58">
    <cfRule type="notContainsBlanks" dxfId="1030" priority="116">
      <formula>LEN(TRIM(Q58))&gt;0</formula>
    </cfRule>
  </conditionalFormatting>
  <conditionalFormatting sqref="U58">
    <cfRule type="notContainsBlanks" dxfId="1029" priority="115">
      <formula>LEN(TRIM(U58))&gt;0</formula>
    </cfRule>
  </conditionalFormatting>
  <conditionalFormatting sqref="Q61">
    <cfRule type="notContainsBlanks" dxfId="1028" priority="114">
      <formula>LEN(TRIM(Q61))&gt;0</formula>
    </cfRule>
  </conditionalFormatting>
  <conditionalFormatting sqref="U61">
    <cfRule type="notContainsBlanks" dxfId="1027" priority="113">
      <formula>LEN(TRIM(U61))&gt;0</formula>
    </cfRule>
  </conditionalFormatting>
  <conditionalFormatting sqref="E14:E22">
    <cfRule type="notContainsBlanks" dxfId="1026" priority="112">
      <formula>LEN(TRIM(E14))&gt;0</formula>
    </cfRule>
  </conditionalFormatting>
  <conditionalFormatting sqref="I14:I22">
    <cfRule type="notContainsBlanks" dxfId="1025" priority="111">
      <formula>LEN(TRIM(I14))&gt;0</formula>
    </cfRule>
  </conditionalFormatting>
  <conditionalFormatting sqref="Q14:Q22">
    <cfRule type="notContainsBlanks" dxfId="1024" priority="110">
      <formula>LEN(TRIM(Q14))&gt;0</formula>
    </cfRule>
  </conditionalFormatting>
  <conditionalFormatting sqref="U14:U22">
    <cfRule type="notContainsBlanks" dxfId="1023" priority="109">
      <formula>LEN(TRIM(U14))&gt;0</formula>
    </cfRule>
  </conditionalFormatting>
  <conditionalFormatting sqref="E44">
    <cfRule type="notContainsBlanks" dxfId="1022" priority="108">
      <formula>LEN(TRIM(E44))&gt;0</formula>
    </cfRule>
  </conditionalFormatting>
  <conditionalFormatting sqref="I44">
    <cfRule type="notContainsBlanks" dxfId="1021" priority="107">
      <formula>LEN(TRIM(I44))&gt;0</formula>
    </cfRule>
  </conditionalFormatting>
  <conditionalFormatting sqref="D44">
    <cfRule type="expression" dxfId="1020" priority="47">
      <formula>NOT($E$43=$I$43)</formula>
    </cfRule>
  </conditionalFormatting>
  <conditionalFormatting sqref="E46">
    <cfRule type="notContainsBlanks" dxfId="1019" priority="104">
      <formula>LEN(TRIM(E46))&gt;0</formula>
    </cfRule>
  </conditionalFormatting>
  <conditionalFormatting sqref="I46">
    <cfRule type="notContainsBlanks" dxfId="1018" priority="103">
      <formula>LEN(TRIM(I46))&gt;0</formula>
    </cfRule>
  </conditionalFormatting>
  <conditionalFormatting sqref="D46">
    <cfRule type="expression" dxfId="1017" priority="39">
      <formula>NOT($E$45=$I$45)</formula>
    </cfRule>
    <cfRule type="expression" dxfId="1016" priority="102">
      <formula>NOT($E$41=$I$41)</formula>
    </cfRule>
    <cfRule type="expression" dxfId="1015" priority="106">
      <formula>NOT($E$46=$I$46)</formula>
    </cfRule>
  </conditionalFormatting>
  <conditionalFormatting sqref="E50">
    <cfRule type="notContainsBlanks" dxfId="1014" priority="100">
      <formula>LEN(TRIM(E50))&gt;0</formula>
    </cfRule>
  </conditionalFormatting>
  <conditionalFormatting sqref="I50">
    <cfRule type="notContainsBlanks" dxfId="1013" priority="99">
      <formula>LEN(TRIM(I50))&gt;0</formula>
    </cfRule>
  </conditionalFormatting>
  <conditionalFormatting sqref="D50">
    <cfRule type="expression" dxfId="1012" priority="31">
      <formula>NOT($E$49=$I$49)</formula>
    </cfRule>
    <cfRule type="expression" dxfId="1011" priority="62">
      <formula>NOT($D$50=$J$50)</formula>
    </cfRule>
    <cfRule type="expression" dxfId="1010" priority="98">
      <formula>NOT($E$41=$I$41)</formula>
    </cfRule>
  </conditionalFormatting>
  <conditionalFormatting sqref="E53">
    <cfRule type="notContainsBlanks" dxfId="1009" priority="96">
      <formula>LEN(TRIM(E53))&gt;0</formula>
    </cfRule>
  </conditionalFormatting>
  <conditionalFormatting sqref="I53">
    <cfRule type="notContainsBlanks" dxfId="1008" priority="95">
      <formula>LEN(TRIM(I53))&gt;0</formula>
    </cfRule>
  </conditionalFormatting>
  <conditionalFormatting sqref="D53">
    <cfRule type="expression" dxfId="1007" priority="23">
      <formula>NOT($E$52=$I$52)</formula>
    </cfRule>
    <cfRule type="expression" dxfId="1006" priority="94">
      <formula>NOT($E$41=$I$41)</formula>
    </cfRule>
  </conditionalFormatting>
  <conditionalFormatting sqref="Q50">
    <cfRule type="notContainsBlanks" dxfId="1005" priority="92">
      <formula>LEN(TRIM(Q50))&gt;0</formula>
    </cfRule>
  </conditionalFormatting>
  <conditionalFormatting sqref="U50">
    <cfRule type="notContainsBlanks" dxfId="1004" priority="91">
      <formula>LEN(TRIM(U50))&gt;0</formula>
    </cfRule>
  </conditionalFormatting>
  <conditionalFormatting sqref="Q53">
    <cfRule type="notContainsBlanks" dxfId="1003" priority="88">
      <formula>LEN(TRIM(Q53))&gt;0</formula>
    </cfRule>
  </conditionalFormatting>
  <conditionalFormatting sqref="U53">
    <cfRule type="notContainsBlanks" dxfId="1002" priority="87">
      <formula>LEN(TRIM(U53))&gt;0</formula>
    </cfRule>
  </conditionalFormatting>
  <conditionalFormatting sqref="P53">
    <cfRule type="expression" dxfId="1001" priority="20">
      <formula>NOT($Q$52=$U$52)</formula>
    </cfRule>
    <cfRule type="expression" dxfId="1000" priority="86">
      <formula>NOT($E$41=$I$41)</formula>
    </cfRule>
  </conditionalFormatting>
  <conditionalFormatting sqref="D56">
    <cfRule type="expression" dxfId="999" priority="17">
      <formula>NOT($E$55=$I$55)</formula>
    </cfRule>
    <cfRule type="expression" dxfId="998" priority="82">
      <formula>NOT($E$41=$I$41)</formula>
    </cfRule>
  </conditionalFormatting>
  <conditionalFormatting sqref="E59">
    <cfRule type="notContainsBlanks" dxfId="997" priority="80">
      <formula>LEN(TRIM(E59))&gt;0</formula>
    </cfRule>
  </conditionalFormatting>
  <conditionalFormatting sqref="I59">
    <cfRule type="notContainsBlanks" dxfId="996" priority="79">
      <formula>LEN(TRIM(I59))&gt;0</formula>
    </cfRule>
  </conditionalFormatting>
  <conditionalFormatting sqref="D59">
    <cfRule type="expression" dxfId="995" priority="14">
      <formula>NOT($E$58=$I$58)</formula>
    </cfRule>
    <cfRule type="expression" dxfId="994" priority="78">
      <formula>NOT($E$41=$I$41)</formula>
    </cfRule>
  </conditionalFormatting>
  <conditionalFormatting sqref="E62">
    <cfRule type="notContainsBlanks" dxfId="993" priority="76">
      <formula>LEN(TRIM(E62))&gt;0</formula>
    </cfRule>
  </conditionalFormatting>
  <conditionalFormatting sqref="D62">
    <cfRule type="expression" dxfId="992" priority="11">
      <formula>NOT($E$61=$I$61)</formula>
    </cfRule>
    <cfRule type="expression" dxfId="991" priority="74">
      <formula>NOT($E$41=$I$41)</formula>
    </cfRule>
  </conditionalFormatting>
  <conditionalFormatting sqref="P62">
    <cfRule type="expression" dxfId="990" priority="8">
      <formula>NOT($Q$61=$U$61)</formula>
    </cfRule>
    <cfRule type="expression" dxfId="989" priority="70">
      <formula>NOT($E$41=$I$41)</formula>
    </cfRule>
  </conditionalFormatting>
  <conditionalFormatting sqref="Q56">
    <cfRule type="notContainsBlanks" dxfId="988" priority="66">
      <formula>LEN(TRIM(Q56))&gt;0</formula>
    </cfRule>
  </conditionalFormatting>
  <conditionalFormatting sqref="U56">
    <cfRule type="notContainsBlanks" dxfId="987" priority="65">
      <formula>LEN(TRIM(U56))&gt;0</formula>
    </cfRule>
  </conditionalFormatting>
  <conditionalFormatting sqref="Q59">
    <cfRule type="notContainsBlanks" dxfId="986" priority="64">
      <formula>LEN(TRIM(Q59))&gt;0</formula>
    </cfRule>
  </conditionalFormatting>
  <conditionalFormatting sqref="U59">
    <cfRule type="notContainsBlanks" dxfId="985" priority="63">
      <formula>LEN(TRIM(U59))&gt;0</formula>
    </cfRule>
  </conditionalFormatting>
  <conditionalFormatting sqref="P50">
    <cfRule type="expression" dxfId="984" priority="27">
      <formula>NOT($Q$49=$U$49)</formula>
    </cfRule>
    <cfRule type="expression" dxfId="983" priority="58">
      <formula>NOT($Q$50=$U$50)</formula>
    </cfRule>
    <cfRule type="expression" dxfId="982" priority="59">
      <formula>NOT($E$41=$I$41)</formula>
    </cfRule>
  </conditionalFormatting>
  <conditionalFormatting sqref="Q44">
    <cfRule type="notContainsBlanks" dxfId="981" priority="57">
      <formula>LEN(TRIM(Q44))&gt;0</formula>
    </cfRule>
  </conditionalFormatting>
  <conditionalFormatting sqref="U44">
    <cfRule type="notContainsBlanks" dxfId="980" priority="56">
      <formula>LEN(TRIM(U44))&gt;0</formula>
    </cfRule>
  </conditionalFormatting>
  <conditionalFormatting sqref="P44">
    <cfRule type="expression" dxfId="979" priority="43">
      <formula>NOT($Q$43=$U$43)</formula>
    </cfRule>
    <cfRule type="expression" dxfId="978" priority="53">
      <formula>NOT($Q$50=$U$50)</formula>
    </cfRule>
    <cfRule type="expression" dxfId="977" priority="54">
      <formula>NOT($E$41=$I$41)</formula>
    </cfRule>
  </conditionalFormatting>
  <conditionalFormatting sqref="Q46">
    <cfRule type="notContainsBlanks" dxfId="976" priority="52">
      <formula>LEN(TRIM(Q46))&gt;0</formula>
    </cfRule>
  </conditionalFormatting>
  <conditionalFormatting sqref="U46">
    <cfRule type="notContainsBlanks" dxfId="975" priority="51">
      <formula>LEN(TRIM(U46))&gt;0</formula>
    </cfRule>
  </conditionalFormatting>
  <conditionalFormatting sqref="P46">
    <cfRule type="expression" dxfId="974" priority="35">
      <formula>NOT($Q$45=$U$45)</formula>
    </cfRule>
    <cfRule type="expression" dxfId="973" priority="48">
      <formula>NOT($Q$50=$U$50)</formula>
    </cfRule>
    <cfRule type="expression" dxfId="972" priority="49">
      <formula>NOT($E$41=$I$41)</formula>
    </cfRule>
  </conditionalFormatting>
  <conditionalFormatting sqref="J44">
    <cfRule type="expression" dxfId="971" priority="44">
      <formula>NOT($E$43=$I$43)</formula>
    </cfRule>
  </conditionalFormatting>
  <conditionalFormatting sqref="V44">
    <cfRule type="expression" dxfId="970" priority="40">
      <formula>NOT($Q$43=$U$43)</formula>
    </cfRule>
    <cfRule type="expression" dxfId="969" priority="41">
      <formula>NOT($Q$50=$U$50)</formula>
    </cfRule>
    <cfRule type="expression" dxfId="968" priority="42">
      <formula>NOT($E$41=$I$41)</formula>
    </cfRule>
  </conditionalFormatting>
  <conditionalFormatting sqref="J46">
    <cfRule type="expression" dxfId="967" priority="36">
      <formula>NOT($E$45=$I$45)</formula>
    </cfRule>
    <cfRule type="expression" dxfId="966" priority="37">
      <formula>NOT($E$41=$I$41)</formula>
    </cfRule>
    <cfRule type="expression" dxfId="965" priority="38">
      <formula>NOT($E$46=$I$46)</formula>
    </cfRule>
  </conditionalFormatting>
  <conditionalFormatting sqref="V46">
    <cfRule type="expression" dxfId="964" priority="32">
      <formula>NOT($Q$45=$U$45)</formula>
    </cfRule>
    <cfRule type="expression" dxfId="963" priority="33">
      <formula>NOT($Q$50=$U$50)</formula>
    </cfRule>
    <cfRule type="expression" dxfId="962" priority="34">
      <formula>NOT($E$41=$I$41)</formula>
    </cfRule>
  </conditionalFormatting>
  <conditionalFormatting sqref="J50">
    <cfRule type="expression" dxfId="961" priority="28">
      <formula>NOT($E$49=$I$49)</formula>
    </cfRule>
    <cfRule type="expression" dxfId="960" priority="29">
      <formula>NOT($D$50=$J$50)</formula>
    </cfRule>
    <cfRule type="expression" dxfId="959" priority="30">
      <formula>NOT($E$41=$I$41)</formula>
    </cfRule>
  </conditionalFormatting>
  <conditionalFormatting sqref="V50">
    <cfRule type="expression" dxfId="958" priority="24">
      <formula>NOT($Q$49=$U$49)</formula>
    </cfRule>
    <cfRule type="expression" dxfId="957" priority="25">
      <formula>NOT($Q$50=$U$50)</formula>
    </cfRule>
    <cfRule type="expression" dxfId="956" priority="26">
      <formula>NOT($E$41=$I$41)</formula>
    </cfRule>
  </conditionalFormatting>
  <conditionalFormatting sqref="J53">
    <cfRule type="expression" dxfId="955" priority="21">
      <formula>NOT($E$52=$I$52)</formula>
    </cfRule>
    <cfRule type="expression" dxfId="954" priority="22">
      <formula>NOT($E$41=$I$41)</formula>
    </cfRule>
  </conditionalFormatting>
  <conditionalFormatting sqref="V53">
    <cfRule type="expression" dxfId="953" priority="18">
      <formula>NOT($Q$52=$U$52)</formula>
    </cfRule>
    <cfRule type="expression" dxfId="952" priority="19">
      <formula>NOT($E$41=$I$41)</formula>
    </cfRule>
  </conditionalFormatting>
  <conditionalFormatting sqref="J56">
    <cfRule type="expression" dxfId="951" priority="15">
      <formula>NOT($E$55=$I$55)</formula>
    </cfRule>
    <cfRule type="expression" dxfId="950" priority="16">
      <formula>NOT($E$41=$I$41)</formula>
    </cfRule>
  </conditionalFormatting>
  <conditionalFormatting sqref="J59">
    <cfRule type="expression" dxfId="949" priority="12">
      <formula>NOT($E$58=$I$58)</formula>
    </cfRule>
    <cfRule type="expression" dxfId="948" priority="13">
      <formula>NOT($E$41=$I$41)</formula>
    </cfRule>
  </conditionalFormatting>
  <conditionalFormatting sqref="J62">
    <cfRule type="expression" dxfId="947" priority="9">
      <formula>NOT($E$61=$I$61)</formula>
    </cfRule>
    <cfRule type="expression" dxfId="946" priority="10">
      <formula>NOT($E$41=$I$41)</formula>
    </cfRule>
  </conditionalFormatting>
  <conditionalFormatting sqref="V62">
    <cfRule type="expression" dxfId="945" priority="6">
      <formula>NOT($Q$61=$U$61)</formula>
    </cfRule>
    <cfRule type="expression" dxfId="944" priority="7">
      <formula>NOT($E$41=$I$41)</formula>
    </cfRule>
  </conditionalFormatting>
  <conditionalFormatting sqref="I62">
    <cfRule type="notContainsBlanks" dxfId="943" priority="5">
      <formula>LEN(TRIM(I62))&gt;0</formula>
    </cfRule>
  </conditionalFormatting>
  <conditionalFormatting sqref="Q62">
    <cfRule type="notContainsBlanks" dxfId="942" priority="4">
      <formula>LEN(TRIM(Q62))&gt;0</formula>
    </cfRule>
  </conditionalFormatting>
  <conditionalFormatting sqref="U62">
    <cfRule type="notContainsBlanks" dxfId="941" priority="3">
      <formula>LEN(TRIM(U62))&gt;0</formula>
    </cfRule>
  </conditionalFormatting>
  <conditionalFormatting sqref="E56">
    <cfRule type="notContainsBlanks" dxfId="940" priority="2">
      <formula>LEN(TRIM(E56))&gt;0</formula>
    </cfRule>
  </conditionalFormatting>
  <conditionalFormatting sqref="I56">
    <cfRule type="notContainsBlanks" dxfId="939" priority="1">
      <formula>LEN(TRIM(I56))&gt;0</formula>
    </cfRule>
  </conditionalFormatting>
  <printOptions horizontalCentered="1" verticalCentered="1"/>
  <pageMargins left="0" right="0" top="1.3779527559055118" bottom="0" header="0.39370078740157483" footer="0"/>
  <pageSetup paperSize="9" scale="84" fitToHeight="2" orientation="landscape" horizontalDpi="4294967293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0" max="24" man="1"/>
  </rowBreaks>
  <ignoredErrors>
    <ignoredError sqref="D26" unlockedFormula="1"/>
    <ignoredError sqref="V19" formula="1"/>
    <ignoredError sqref="D57 J57 D60 J60" evalError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21" r:id="rId6" name="Button 1">
              <controlPr defaultSize="0" print="0" autoFill="0" autoPict="0" macro="[0]!CLASSER12">
                <anchor>
                  <from>
                    <xdr:col>17</xdr:col>
                    <xdr:colOff>76200</xdr:colOff>
                    <xdr:row>26</xdr:row>
                    <xdr:rowOff>0</xdr:rowOff>
                  </from>
                  <to>
                    <xdr:col>21</xdr:col>
                    <xdr:colOff>1152525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2" r:id="rId7" name="Button 2">
              <controlPr defaultSize="0" print="0" autoFill="0" autoPict="0" macro="[0]!EFFACE12">
                <anchor>
                  <from>
                    <xdr:col>18</xdr:col>
                    <xdr:colOff>76200</xdr:colOff>
                    <xdr:row>28</xdr:row>
                    <xdr:rowOff>0</xdr:rowOff>
                  </from>
                  <to>
                    <xdr:col>21</xdr:col>
                    <xdr:colOff>1152525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3" r:id="rId8" name="Button 3">
              <controlPr defaultSize="0" print="0" autoFill="0" autoPict="0" macro="[0]!CLASSER12C">
                <anchor moveWithCells="1" sizeWithCells="1">
                  <from>
                    <xdr:col>20</xdr:col>
                    <xdr:colOff>66675</xdr:colOff>
                    <xdr:row>68</xdr:row>
                    <xdr:rowOff>76200</xdr:rowOff>
                  </from>
                  <to>
                    <xdr:col>21</xdr:col>
                    <xdr:colOff>1400175</xdr:colOff>
                    <xdr:row>69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4" r:id="rId9" name="Button 4">
              <controlPr defaultSize="0" print="0" autoFill="0" autoPict="0" macro="[0]!RAZ12C">
                <anchor moveWithCells="1" sizeWithCells="1">
                  <from>
                    <xdr:col>21</xdr:col>
                    <xdr:colOff>504825</xdr:colOff>
                    <xdr:row>65</xdr:row>
                    <xdr:rowOff>38100</xdr:rowOff>
                  </from>
                  <to>
                    <xdr:col>21</xdr:col>
                    <xdr:colOff>847725</xdr:colOff>
                    <xdr:row>67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29" r:id="rId10" name="Button 9">
              <controlPr defaultSize="0" print="0" autoFill="0" autoPict="0" macro="[0]!IMP12C" altText="Aperçu Impression">
                <anchor>
                  <from>
                    <xdr:col>21</xdr:col>
                    <xdr:colOff>57150</xdr:colOff>
                    <xdr:row>7</xdr:row>
                    <xdr:rowOff>0</xdr:rowOff>
                  </from>
                  <to>
                    <xdr:col>21</xdr:col>
                    <xdr:colOff>1152525</xdr:colOff>
                    <xdr:row>8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30" r:id="rId11" name="Button 10">
              <controlPr defaultSize="0" print="0" autoFill="0" autoPict="0" macro="[0]!IMP12F" altText="Aperçu Impression">
                <anchor>
                  <from>
                    <xdr:col>3</xdr:col>
                    <xdr:colOff>1457325</xdr:colOff>
                    <xdr:row>36</xdr:row>
                    <xdr:rowOff>57150</xdr:rowOff>
                  </from>
                  <to>
                    <xdr:col>9</xdr:col>
                    <xdr:colOff>971550</xdr:colOff>
                    <xdr:row>37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8" tint="0.39997558519241921"/>
  </sheetPr>
  <dimension ref="A1:AA78"/>
  <sheetViews>
    <sheetView showGridLines="0" showRowColHeaders="0" showRuler="0" view="pageBreakPreview" zoomScale="120" zoomScaleNormal="100" zoomScaleSheetLayoutView="120" workbookViewId="0">
      <selection activeCell="P4" sqref="P4:P7"/>
    </sheetView>
  </sheetViews>
  <sheetFormatPr baseColWidth="10" defaultColWidth="11.5703125" defaultRowHeight="12.75"/>
  <cols>
    <col min="1" max="2" width="1.85546875" customWidth="1"/>
    <col min="3" max="3" width="27.140625" customWidth="1"/>
    <col min="4" max="4" width="2.7109375" bestFit="1" customWidth="1"/>
    <col min="5" max="8" width="1.85546875" customWidth="1"/>
    <col min="9" max="9" width="27.140625" customWidth="1"/>
    <col min="10" max="10" width="2.7109375" bestFit="1" customWidth="1"/>
    <col min="11" max="11" width="1.85546875" customWidth="1"/>
    <col min="12" max="12" width="11.5703125" customWidth="1"/>
    <col min="13" max="14" width="1.85546875" customWidth="1"/>
    <col min="15" max="15" width="27.140625" customWidth="1"/>
    <col min="16" max="16" width="2.7109375" bestFit="1" customWidth="1"/>
    <col min="17" max="20" width="1.85546875" customWidth="1"/>
    <col min="21" max="21" width="27.140625" customWidth="1"/>
    <col min="22" max="23" width="1.85546875" customWidth="1"/>
    <col min="24" max="24" width="27.42578125" customWidth="1"/>
    <col min="25" max="25" width="14.42578125" bestFit="1" customWidth="1"/>
    <col min="26" max="27" width="2.5703125" customWidth="1"/>
  </cols>
  <sheetData>
    <row r="1" spans="1:23">
      <c r="I1" s="68"/>
      <c r="J1" s="281"/>
      <c r="K1" s="282"/>
      <c r="L1" s="278"/>
      <c r="M1" s="283"/>
      <c r="N1" s="28"/>
      <c r="O1" s="68"/>
      <c r="P1" s="281"/>
      <c r="Q1" s="282"/>
      <c r="R1" s="78"/>
      <c r="S1" s="28"/>
      <c r="T1" s="28"/>
      <c r="U1" s="284"/>
    </row>
    <row r="2" spans="1:23">
      <c r="B2" s="627"/>
      <c r="C2" s="779"/>
      <c r="D2" s="627"/>
      <c r="E2" s="627"/>
      <c r="H2" s="627"/>
      <c r="I2" s="729"/>
      <c r="J2" s="782"/>
      <c r="K2" s="783"/>
      <c r="L2" s="278"/>
      <c r="M2" s="283"/>
      <c r="N2" s="729"/>
      <c r="O2" s="729"/>
      <c r="P2" s="744"/>
      <c r="Q2" s="784"/>
      <c r="R2" s="76"/>
      <c r="S2" s="21"/>
      <c r="T2" s="21"/>
      <c r="U2" s="28"/>
    </row>
    <row r="3" spans="1:23">
      <c r="A3" s="778"/>
      <c r="B3" s="709"/>
      <c r="C3" s="765" t="s">
        <v>16</v>
      </c>
      <c r="D3" s="780" t="s">
        <v>1</v>
      </c>
      <c r="E3" s="785" t="s">
        <v>2</v>
      </c>
      <c r="F3" s="67"/>
      <c r="G3" s="781"/>
      <c r="H3" s="68" t="s">
        <v>17</v>
      </c>
      <c r="I3" s="765" t="s">
        <v>18</v>
      </c>
      <c r="J3" s="780" t="s">
        <v>1</v>
      </c>
      <c r="K3" s="785" t="s">
        <v>2</v>
      </c>
      <c r="L3" s="278"/>
      <c r="M3" s="781"/>
      <c r="N3" s="68"/>
      <c r="O3" s="765" t="s">
        <v>61</v>
      </c>
      <c r="P3" s="722" t="s">
        <v>1</v>
      </c>
      <c r="Q3" s="785" t="s">
        <v>2</v>
      </c>
      <c r="R3" s="67"/>
      <c r="S3" s="68"/>
      <c r="T3" s="68"/>
      <c r="U3" s="71"/>
      <c r="V3" s="67"/>
      <c r="W3" s="67"/>
    </row>
    <row r="4" spans="1:23" ht="18" customHeight="1">
      <c r="A4" s="63"/>
      <c r="B4" s="650" t="s">
        <v>4</v>
      </c>
      <c r="C4" s="1132">
        <f>ACCUEIL!$H$6</f>
        <v>10</v>
      </c>
      <c r="D4" s="1520">
        <f>CL($D$11,$H$11)+CL($H$14,$D$14)+CL($D$17,$H$17)+CL($D$20,$H$20)</f>
        <v>0</v>
      </c>
      <c r="E4" s="689">
        <f>$D$11-$H$11+$H$14-$D$14+$D$17-$H$17+$D$20-$H$20</f>
        <v>0</v>
      </c>
      <c r="F4" s="76"/>
      <c r="G4" s="21"/>
      <c r="H4" s="650" t="s">
        <v>9</v>
      </c>
      <c r="I4" s="1132" t="str">
        <f>ACCUEIL!$H$11</f>
        <v>4</v>
      </c>
      <c r="J4" s="1520">
        <f>CL($D$13,$H$13)+CL(P19,T19)+CL(P21,T21)</f>
        <v>0</v>
      </c>
      <c r="K4" s="689">
        <f>$D$13-$H$13+P19-T19+P21-T21</f>
        <v>0</v>
      </c>
      <c r="L4" s="280"/>
      <c r="M4" s="22"/>
      <c r="N4" s="650" t="s">
        <v>43</v>
      </c>
      <c r="O4" s="1142" t="str">
        <f>ACCUEIL!$H$15</f>
        <v>6</v>
      </c>
      <c r="P4" s="1520">
        <f>CL($P$11,$T$11)+CL($P$16,$T$16)+CL($P$20,$T$20)</f>
        <v>0</v>
      </c>
      <c r="Q4" s="689">
        <f>$P$11-$T$11+$P$16-$T$16+$P$20-$T$20</f>
        <v>0</v>
      </c>
      <c r="R4" s="76"/>
      <c r="S4" s="21"/>
      <c r="T4" s="21"/>
      <c r="U4" s="28"/>
      <c r="V4" s="66"/>
      <c r="W4" s="75"/>
    </row>
    <row r="5" spans="1:23" ht="18" customHeight="1">
      <c r="A5" s="63"/>
      <c r="B5" s="650" t="s">
        <v>5</v>
      </c>
      <c r="C5" s="1132">
        <f>ACCUEIL!$H$7</f>
        <v>12</v>
      </c>
      <c r="D5" s="1520">
        <f>CL($H$11,$D$11)+CL($D$15,$H$15)+CL(P18,T18)+CL($H$21,$D$21)</f>
        <v>0</v>
      </c>
      <c r="E5" s="689">
        <f>$H$11-$D$11+$D$15-$H$15+P18-T18+$H$21-$D$21</f>
        <v>0</v>
      </c>
      <c r="F5" s="76"/>
      <c r="G5" s="21"/>
      <c r="H5" s="650" t="s">
        <v>10</v>
      </c>
      <c r="I5" s="1132">
        <f>ACCUEIL!$H$12</f>
        <v>11</v>
      </c>
      <c r="J5" s="1520">
        <f>CL($H$13,$D$13)+CL(P15,T15)+CL($D$18,$H$18)</f>
        <v>0</v>
      </c>
      <c r="K5" s="689">
        <f>$H$13-$D$13+P15-T15+$D$18-$H$18</f>
        <v>0</v>
      </c>
      <c r="L5" s="280"/>
      <c r="M5" s="22"/>
      <c r="N5" s="650" t="s">
        <v>44</v>
      </c>
      <c r="O5" s="1132">
        <f>ACCUEIL!$H$16</f>
        <v>18</v>
      </c>
      <c r="P5" s="1520">
        <f>CL($T$11,$P$11)+CL($P$14,$T$14)+CL($P$17,$T$17)</f>
        <v>0</v>
      </c>
      <c r="Q5" s="689">
        <f>$T$11-$P$11+$P$14-$T$14+$P$17-$T$17</f>
        <v>0</v>
      </c>
      <c r="R5" s="76"/>
      <c r="S5" s="21"/>
      <c r="T5" s="21"/>
      <c r="U5" s="28"/>
      <c r="V5" s="66"/>
      <c r="W5" s="75"/>
    </row>
    <row r="6" spans="1:23" ht="18" customHeight="1">
      <c r="A6" s="63"/>
      <c r="B6" s="650" t="s">
        <v>6</v>
      </c>
      <c r="C6" s="1132">
        <f>ACCUEIL!$H$8</f>
        <v>16</v>
      </c>
      <c r="D6" s="1520">
        <f>CL($H$12,$D$12)+CL($H$16,$D$16)+CL(T18,P18)+CL($H$20,$D$20)</f>
        <v>0</v>
      </c>
      <c r="E6" s="689">
        <f>$H$12-$D$12+$H$16-$D$16+T18-P18+$H$20-$D$20</f>
        <v>0</v>
      </c>
      <c r="F6" s="76"/>
      <c r="G6" s="21"/>
      <c r="H6" s="650" t="s">
        <v>11</v>
      </c>
      <c r="I6" s="1132" t="str">
        <f>ACCUEIL!$H$13</f>
        <v>5</v>
      </c>
      <c r="J6" s="1520">
        <f>CL($P$13,$T$13)+CL($H$18,$D$18)+CL($T$21,$P$21)</f>
        <v>0</v>
      </c>
      <c r="K6" s="689">
        <f>$P$13-$T$13+$H$18-$D$18+$T$21-$P$21</f>
        <v>0</v>
      </c>
      <c r="L6" s="280"/>
      <c r="M6" s="22"/>
      <c r="N6" s="650" t="s">
        <v>62</v>
      </c>
      <c r="O6" s="1132" t="str">
        <f>ACCUEIL!$H$17</f>
        <v>9</v>
      </c>
      <c r="P6" s="1520">
        <f>CL($P$12,$T$12)+CL($T$17,$P$17)+CL($T$20,$P$20)</f>
        <v>0</v>
      </c>
      <c r="Q6" s="689">
        <f>$P$12-$T$12+$T$17-$P$17+$T$20-$P$20</f>
        <v>0</v>
      </c>
      <c r="R6" s="76"/>
      <c r="S6" s="21"/>
      <c r="T6" s="21"/>
      <c r="U6" s="28"/>
      <c r="V6" s="66"/>
      <c r="W6" s="75"/>
    </row>
    <row r="7" spans="1:23" ht="18" customHeight="1">
      <c r="A7" s="63"/>
      <c r="B7" s="650" t="s">
        <v>7</v>
      </c>
      <c r="C7" s="1132">
        <f>ACCUEIL!$H$9</f>
        <v>20</v>
      </c>
      <c r="D7" s="1520">
        <f>CL($D$12,$H$12)+CL($H$15,$D$15)+CL($H$17,$D$17)+CL($H$19,$D$19)</f>
        <v>0</v>
      </c>
      <c r="E7" s="689">
        <f>$D$12-$H$12+$H$15-$D$15+$H$17-$D$17+$H$19-$D$19</f>
        <v>0</v>
      </c>
      <c r="F7" s="76"/>
      <c r="G7" s="21"/>
      <c r="H7" s="650" t="s">
        <v>19</v>
      </c>
      <c r="I7" s="1132">
        <f>ACCUEIL!$H$14</f>
        <v>19</v>
      </c>
      <c r="J7" s="1520">
        <f>CL($T$13,$P$13)+CL($T$15,$P$15)+CL($T$19,$P$19)</f>
        <v>0</v>
      </c>
      <c r="K7" s="689">
        <f>T13-P13+T15-P15+T19-P19</f>
        <v>0</v>
      </c>
      <c r="L7" s="280"/>
      <c r="M7" s="22"/>
      <c r="N7" s="650" t="s">
        <v>63</v>
      </c>
      <c r="O7" s="1132">
        <f>ACCUEIL!$H$18</f>
        <v>13</v>
      </c>
      <c r="P7" s="1520">
        <f>CL($T$12,$P$12)+CL($T$14,$P$14)+CL($T$16,$P$16)</f>
        <v>0</v>
      </c>
      <c r="Q7" s="689">
        <f>$T$12-$P$12+$T$14-$P$14+$T$16-$P$16</f>
        <v>0</v>
      </c>
      <c r="R7" s="76"/>
      <c r="S7" s="21"/>
      <c r="T7" s="21"/>
      <c r="U7" s="28"/>
      <c r="V7" s="66"/>
      <c r="W7" s="75"/>
    </row>
    <row r="8" spans="1:23" ht="18" customHeight="1">
      <c r="A8" s="63"/>
      <c r="B8" s="650" t="s">
        <v>8</v>
      </c>
      <c r="C8" s="1132" t="str">
        <f>ACCUEIL!$H$10</f>
        <v>7</v>
      </c>
      <c r="D8" s="1520">
        <f>CL($D$14,$H$14)+CL($D$16,$H$16)+CL($D$19,$H$19)+CL($D$21,$H$21)</f>
        <v>0</v>
      </c>
      <c r="E8" s="689">
        <f>$D$14-$H$14+$D$16-$H$16+$D$19-$H$19+$D$21-$H$21</f>
        <v>0</v>
      </c>
      <c r="F8" s="76"/>
      <c r="G8" s="21"/>
      <c r="H8" s="21"/>
      <c r="V8" s="66"/>
      <c r="W8" s="75"/>
    </row>
    <row r="9" spans="1:23">
      <c r="A9" s="63"/>
      <c r="B9" s="21"/>
      <c r="D9" s="201"/>
      <c r="E9" s="75"/>
      <c r="F9" s="76"/>
      <c r="G9" s="21"/>
      <c r="H9" s="21"/>
      <c r="V9" s="66"/>
      <c r="W9" s="75"/>
    </row>
    <row r="10" spans="1:23">
      <c r="A10" s="84"/>
      <c r="B10" s="85"/>
      <c r="C10" s="85"/>
      <c r="D10" s="15"/>
      <c r="E10" s="13"/>
      <c r="F10" s="884" t="str">
        <f>ACCUEIL!$D$6</f>
        <v>VELODROME</v>
      </c>
      <c r="G10" s="13"/>
      <c r="H10" s="13"/>
      <c r="I10" s="13"/>
      <c r="J10" s="85"/>
      <c r="K10" s="86"/>
      <c r="L10" s="285" t="s">
        <v>13</v>
      </c>
      <c r="M10" s="286"/>
      <c r="N10" s="85"/>
      <c r="O10" s="85"/>
      <c r="P10" s="15"/>
      <c r="Q10" s="13"/>
      <c r="R10" s="438" t="str">
        <f>ACCUEIL!$D$7</f>
        <v>PARC DE SPORT</v>
      </c>
      <c r="S10" s="13"/>
      <c r="T10" s="85"/>
      <c r="U10" s="13"/>
      <c r="V10" s="13"/>
      <c r="W10" s="86"/>
    </row>
    <row r="11" spans="1:23" ht="26.25" customHeight="1">
      <c r="A11" s="24"/>
      <c r="B11" s="43" t="s">
        <v>4</v>
      </c>
      <c r="C11" s="42">
        <f>C4</f>
        <v>10</v>
      </c>
      <c r="D11" s="723"/>
      <c r="E11" s="287"/>
      <c r="F11" s="287" t="s">
        <v>14</v>
      </c>
      <c r="G11" s="287"/>
      <c r="H11" s="723"/>
      <c r="I11" s="42">
        <f>C5</f>
        <v>12</v>
      </c>
      <c r="J11" s="43" t="s">
        <v>5</v>
      </c>
      <c r="K11" s="98"/>
      <c r="L11" s="958">
        <f>ACCUEIL!$B$6</f>
        <v>0.40277777777777801</v>
      </c>
      <c r="M11" s="24"/>
      <c r="N11" s="43" t="s">
        <v>43</v>
      </c>
      <c r="O11" s="42" t="str">
        <f>O4</f>
        <v>6</v>
      </c>
      <c r="P11" s="723"/>
      <c r="Q11" s="287"/>
      <c r="R11" s="287" t="s">
        <v>14</v>
      </c>
      <c r="S11" s="287"/>
      <c r="T11" s="723"/>
      <c r="U11" s="42">
        <f>O5</f>
        <v>18</v>
      </c>
      <c r="V11" s="43" t="s">
        <v>44</v>
      </c>
      <c r="W11" s="98"/>
    </row>
    <row r="12" spans="1:23" ht="26.25" customHeight="1">
      <c r="A12" s="24"/>
      <c r="B12" s="43" t="s">
        <v>7</v>
      </c>
      <c r="C12" s="42">
        <f>C7</f>
        <v>20</v>
      </c>
      <c r="D12" s="723"/>
      <c r="E12" s="287"/>
      <c r="F12" s="287" t="s">
        <v>14</v>
      </c>
      <c r="G12" s="287"/>
      <c r="H12" s="723"/>
      <c r="I12" s="42">
        <f>C6</f>
        <v>16</v>
      </c>
      <c r="J12" s="43" t="s">
        <v>6</v>
      </c>
      <c r="K12" s="98"/>
      <c r="L12" s="959">
        <f>L11+ACCUEIL!$B$7</f>
        <v>0.40972222222222199</v>
      </c>
      <c r="M12" s="24"/>
      <c r="N12" s="43" t="s">
        <v>62</v>
      </c>
      <c r="O12" s="42" t="str">
        <f>O6</f>
        <v>9</v>
      </c>
      <c r="P12" s="723"/>
      <c r="Q12" s="287"/>
      <c r="R12" s="287" t="s">
        <v>14</v>
      </c>
      <c r="S12" s="287"/>
      <c r="T12" s="723"/>
      <c r="U12" s="42">
        <f>O7</f>
        <v>13</v>
      </c>
      <c r="V12" s="43" t="s">
        <v>63</v>
      </c>
      <c r="W12" s="98"/>
    </row>
    <row r="13" spans="1:23" ht="26.25" customHeight="1">
      <c r="A13" s="24"/>
      <c r="B13" s="43" t="s">
        <v>9</v>
      </c>
      <c r="C13" s="42" t="str">
        <f>I4</f>
        <v>4</v>
      </c>
      <c r="D13" s="723"/>
      <c r="E13" s="287"/>
      <c r="F13" s="287" t="s">
        <v>14</v>
      </c>
      <c r="G13" s="287"/>
      <c r="H13" s="723"/>
      <c r="I13" s="42">
        <f>I5</f>
        <v>11</v>
      </c>
      <c r="J13" s="43" t="s">
        <v>10</v>
      </c>
      <c r="K13" s="98"/>
      <c r="L13" s="959">
        <f>L12+ACCUEIL!$B$7</f>
        <v>0.41666666666666602</v>
      </c>
      <c r="M13" s="24"/>
      <c r="N13" s="43" t="s">
        <v>11</v>
      </c>
      <c r="O13" s="42" t="str">
        <f>I6</f>
        <v>5</v>
      </c>
      <c r="P13" s="723"/>
      <c r="Q13" s="287"/>
      <c r="R13" s="287" t="s">
        <v>14</v>
      </c>
      <c r="S13" s="287"/>
      <c r="T13" s="723"/>
      <c r="U13" s="42">
        <f>I7</f>
        <v>19</v>
      </c>
      <c r="V13" s="43" t="s">
        <v>19</v>
      </c>
      <c r="W13" s="98"/>
    </row>
    <row r="14" spans="1:23" ht="26.25" customHeight="1">
      <c r="A14" s="24"/>
      <c r="B14" s="43" t="s">
        <v>8</v>
      </c>
      <c r="C14" s="42" t="str">
        <f>C8</f>
        <v>7</v>
      </c>
      <c r="D14" s="723"/>
      <c r="E14" s="287"/>
      <c r="F14" s="287" t="s">
        <v>14</v>
      </c>
      <c r="G14" s="287"/>
      <c r="H14" s="723"/>
      <c r="I14" s="42">
        <f>C4</f>
        <v>10</v>
      </c>
      <c r="J14" s="43" t="s">
        <v>4</v>
      </c>
      <c r="K14" s="98"/>
      <c r="L14" s="959">
        <f>L13+ACCUEIL!$B$7</f>
        <v>0.42361111111110999</v>
      </c>
      <c r="M14" s="24"/>
      <c r="N14" s="43" t="s">
        <v>44</v>
      </c>
      <c r="O14" s="42">
        <f>O5</f>
        <v>18</v>
      </c>
      <c r="P14" s="723"/>
      <c r="Q14" s="287"/>
      <c r="R14" s="287" t="s">
        <v>14</v>
      </c>
      <c r="S14" s="287"/>
      <c r="T14" s="723"/>
      <c r="U14" s="42">
        <f>O7</f>
        <v>13</v>
      </c>
      <c r="V14" s="43" t="s">
        <v>63</v>
      </c>
      <c r="W14" s="23"/>
    </row>
    <row r="15" spans="1:23" ht="26.25" customHeight="1">
      <c r="A15" s="24"/>
      <c r="B15" s="43" t="s">
        <v>5</v>
      </c>
      <c r="C15" s="42">
        <f>C5</f>
        <v>12</v>
      </c>
      <c r="D15" s="723"/>
      <c r="E15" s="287"/>
      <c r="F15" s="287" t="s">
        <v>14</v>
      </c>
      <c r="G15" s="287"/>
      <c r="H15" s="723"/>
      <c r="I15" s="42">
        <f>C7</f>
        <v>20</v>
      </c>
      <c r="J15" s="43" t="s">
        <v>7</v>
      </c>
      <c r="K15" s="98"/>
      <c r="L15" s="959">
        <f>L14+ACCUEIL!$B$7</f>
        <v>0.43055555555555403</v>
      </c>
      <c r="M15" s="24"/>
      <c r="N15" s="43" t="s">
        <v>10</v>
      </c>
      <c r="O15" s="42">
        <f>I5</f>
        <v>11</v>
      </c>
      <c r="P15" s="723"/>
      <c r="Q15" s="287"/>
      <c r="R15" s="287" t="s">
        <v>14</v>
      </c>
      <c r="S15" s="287"/>
      <c r="T15" s="723"/>
      <c r="U15" s="42">
        <f>I7</f>
        <v>19</v>
      </c>
      <c r="V15" s="43" t="s">
        <v>19</v>
      </c>
      <c r="W15" s="23"/>
    </row>
    <row r="16" spans="1:23" ht="26.25" customHeight="1">
      <c r="A16" s="24"/>
      <c r="B16" s="43" t="s">
        <v>8</v>
      </c>
      <c r="C16" s="42" t="str">
        <f>C8</f>
        <v>7</v>
      </c>
      <c r="D16" s="723"/>
      <c r="E16" s="287"/>
      <c r="F16" s="287" t="s">
        <v>14</v>
      </c>
      <c r="G16" s="287"/>
      <c r="H16" s="723"/>
      <c r="I16" s="42">
        <f>C6</f>
        <v>16</v>
      </c>
      <c r="J16" s="43" t="s">
        <v>6</v>
      </c>
      <c r="K16" s="98"/>
      <c r="L16" s="959">
        <f>L15+ACCUEIL!$B$7</f>
        <v>0.437499999999998</v>
      </c>
      <c r="M16" s="24"/>
      <c r="N16" s="43" t="s">
        <v>43</v>
      </c>
      <c r="O16" s="42" t="str">
        <f>O4</f>
        <v>6</v>
      </c>
      <c r="P16" s="723"/>
      <c r="Q16" s="287"/>
      <c r="R16" s="287" t="s">
        <v>14</v>
      </c>
      <c r="S16" s="287"/>
      <c r="T16" s="723"/>
      <c r="U16" s="42">
        <f>O7</f>
        <v>13</v>
      </c>
      <c r="V16" s="43" t="s">
        <v>63</v>
      </c>
      <c r="W16" s="23"/>
    </row>
    <row r="17" spans="1:27" ht="26.25" customHeight="1">
      <c r="A17" s="24"/>
      <c r="B17" s="43" t="s">
        <v>4</v>
      </c>
      <c r="C17" s="42">
        <f>C4</f>
        <v>10</v>
      </c>
      <c r="D17" s="723"/>
      <c r="E17" s="287"/>
      <c r="F17" s="287" t="s">
        <v>14</v>
      </c>
      <c r="G17" s="287"/>
      <c r="H17" s="723"/>
      <c r="I17" s="42">
        <f>C7</f>
        <v>20</v>
      </c>
      <c r="J17" s="43" t="s">
        <v>7</v>
      </c>
      <c r="K17" s="98"/>
      <c r="L17" s="959">
        <f>L16+ACCUEIL!$B$7</f>
        <v>0.44444444444444198</v>
      </c>
      <c r="M17" s="24"/>
      <c r="N17" s="43" t="s">
        <v>44</v>
      </c>
      <c r="O17" s="42">
        <f>O5</f>
        <v>18</v>
      </c>
      <c r="P17" s="723"/>
      <c r="Q17" s="287"/>
      <c r="R17" s="287" t="s">
        <v>14</v>
      </c>
      <c r="S17" s="287"/>
      <c r="T17" s="723"/>
      <c r="U17" s="42" t="str">
        <f>O6</f>
        <v>9</v>
      </c>
      <c r="V17" s="43" t="s">
        <v>62</v>
      </c>
      <c r="W17" s="23"/>
    </row>
    <row r="18" spans="1:27" ht="26.25" customHeight="1">
      <c r="A18" s="24"/>
      <c r="B18" s="43" t="s">
        <v>10</v>
      </c>
      <c r="C18" s="42">
        <f>I5</f>
        <v>11</v>
      </c>
      <c r="D18" s="723"/>
      <c r="E18" s="287"/>
      <c r="F18" s="287" t="s">
        <v>14</v>
      </c>
      <c r="G18" s="287"/>
      <c r="H18" s="723"/>
      <c r="I18" s="42" t="str">
        <f>I6</f>
        <v>5</v>
      </c>
      <c r="J18" s="43" t="s">
        <v>11</v>
      </c>
      <c r="K18" s="98"/>
      <c r="L18" s="959">
        <f>L17+ACCUEIL!$B$7</f>
        <v>0.45138888888888601</v>
      </c>
      <c r="M18" s="24"/>
      <c r="N18" s="43" t="s">
        <v>5</v>
      </c>
      <c r="O18" s="42">
        <f>C5</f>
        <v>12</v>
      </c>
      <c r="P18" s="723"/>
      <c r="Q18" s="287"/>
      <c r="R18" s="287" t="s">
        <v>14</v>
      </c>
      <c r="S18" s="287"/>
      <c r="T18" s="723"/>
      <c r="U18" s="42">
        <f>C6</f>
        <v>16</v>
      </c>
      <c r="V18" s="43" t="s">
        <v>6</v>
      </c>
      <c r="W18" s="23"/>
    </row>
    <row r="19" spans="1:27" ht="26.25" customHeight="1">
      <c r="A19" s="24"/>
      <c r="B19" s="43" t="s">
        <v>8</v>
      </c>
      <c r="C19" s="42" t="str">
        <f>C8</f>
        <v>7</v>
      </c>
      <c r="D19" s="723"/>
      <c r="E19" s="287"/>
      <c r="F19" s="287" t="s">
        <v>14</v>
      </c>
      <c r="G19" s="287"/>
      <c r="H19" s="723"/>
      <c r="I19" s="42">
        <f>C7</f>
        <v>20</v>
      </c>
      <c r="J19" s="43" t="s">
        <v>7</v>
      </c>
      <c r="K19" s="98"/>
      <c r="L19" s="959">
        <f>L18+ACCUEIL!$B$7</f>
        <v>0.45833333333332998</v>
      </c>
      <c r="M19" s="24"/>
      <c r="N19" s="43" t="s">
        <v>9</v>
      </c>
      <c r="O19" s="42" t="str">
        <f>I4</f>
        <v>4</v>
      </c>
      <c r="P19" s="723"/>
      <c r="Q19" s="287"/>
      <c r="R19" s="287" t="s">
        <v>14</v>
      </c>
      <c r="S19" s="287"/>
      <c r="T19" s="723"/>
      <c r="U19" s="42">
        <f>I7</f>
        <v>19</v>
      </c>
      <c r="V19" s="43" t="s">
        <v>19</v>
      </c>
      <c r="W19" s="23"/>
    </row>
    <row r="20" spans="1:27" ht="26.25" customHeight="1">
      <c r="A20" s="24"/>
      <c r="B20" s="43" t="s">
        <v>4</v>
      </c>
      <c r="C20" s="42">
        <f>C4</f>
        <v>10</v>
      </c>
      <c r="D20" s="723"/>
      <c r="E20" s="287"/>
      <c r="F20" s="287" t="s">
        <v>14</v>
      </c>
      <c r="G20" s="287"/>
      <c r="H20" s="723"/>
      <c r="I20" s="42">
        <f>C6</f>
        <v>16</v>
      </c>
      <c r="J20" s="43" t="s">
        <v>6</v>
      </c>
      <c r="K20" s="98"/>
      <c r="L20" s="959">
        <f>L19+ACCUEIL!$B$7</f>
        <v>0.46527777777777402</v>
      </c>
      <c r="M20" s="24"/>
      <c r="N20" s="43" t="s">
        <v>43</v>
      </c>
      <c r="O20" s="42" t="str">
        <f>O4</f>
        <v>6</v>
      </c>
      <c r="P20" s="723"/>
      <c r="Q20" s="287"/>
      <c r="R20" s="287" t="s">
        <v>14</v>
      </c>
      <c r="S20" s="287"/>
      <c r="T20" s="723"/>
      <c r="U20" s="42" t="str">
        <f>O6</f>
        <v>9</v>
      </c>
      <c r="V20" s="43" t="s">
        <v>62</v>
      </c>
      <c r="W20" s="23"/>
    </row>
    <row r="21" spans="1:27" ht="26.25" customHeight="1">
      <c r="A21" s="24"/>
      <c r="B21" s="43" t="s">
        <v>8</v>
      </c>
      <c r="C21" s="42" t="str">
        <f>C8</f>
        <v>7</v>
      </c>
      <c r="D21" s="723"/>
      <c r="E21" s="287"/>
      <c r="F21" s="287" t="s">
        <v>14</v>
      </c>
      <c r="G21" s="287"/>
      <c r="H21" s="723"/>
      <c r="I21" s="42">
        <f>C5</f>
        <v>12</v>
      </c>
      <c r="J21" s="43" t="s">
        <v>5</v>
      </c>
      <c r="K21" s="98"/>
      <c r="L21" s="959">
        <f>L20+ACCUEIL!$B$7</f>
        <v>0.47222222222221799</v>
      </c>
      <c r="M21" s="24"/>
      <c r="N21" s="43" t="s">
        <v>9</v>
      </c>
      <c r="O21" s="42" t="str">
        <f>I4</f>
        <v>4</v>
      </c>
      <c r="P21" s="723"/>
      <c r="Q21" s="287"/>
      <c r="R21" s="287" t="s">
        <v>14</v>
      </c>
      <c r="S21" s="287"/>
      <c r="T21" s="723"/>
      <c r="U21" s="42" t="str">
        <f>I6</f>
        <v>5</v>
      </c>
      <c r="V21" s="43" t="s">
        <v>11</v>
      </c>
      <c r="W21" s="23"/>
    </row>
    <row r="22" spans="1:27">
      <c r="A22" s="180"/>
      <c r="B22" s="55"/>
      <c r="C22" s="55"/>
      <c r="D22" s="55"/>
      <c r="E22" s="55"/>
      <c r="F22" s="55"/>
      <c r="G22" s="55"/>
      <c r="H22" s="55"/>
      <c r="I22" s="55"/>
      <c r="J22" s="55"/>
      <c r="K22" s="288"/>
      <c r="L22" s="280"/>
      <c r="M22" s="180"/>
      <c r="N22" s="108"/>
      <c r="O22" s="109"/>
      <c r="P22" s="110"/>
      <c r="Q22" s="111"/>
      <c r="R22" s="112"/>
      <c r="S22" s="111"/>
      <c r="T22" s="289"/>
      <c r="U22" s="109"/>
      <c r="V22" s="108"/>
      <c r="W22" s="59"/>
    </row>
    <row r="23" spans="1:27">
      <c r="A23" s="60"/>
      <c r="B23" s="774"/>
      <c r="C23" s="754"/>
      <c r="D23" s="754"/>
      <c r="E23" s="754"/>
      <c r="H23" s="774"/>
      <c r="I23" s="754"/>
      <c r="J23" s="754"/>
      <c r="K23" s="754"/>
      <c r="L23" s="280"/>
      <c r="M23" s="60"/>
      <c r="N23" s="774"/>
      <c r="O23" s="754"/>
      <c r="P23" s="754"/>
      <c r="Q23" s="754"/>
    </row>
    <row r="24" spans="1:27">
      <c r="A24" s="776"/>
      <c r="B24" s="708"/>
      <c r="C24" s="716" t="str">
        <f>C3</f>
        <v>POULE A</v>
      </c>
      <c r="D24" s="727" t="s">
        <v>1</v>
      </c>
      <c r="E24" s="785" t="s">
        <v>2</v>
      </c>
      <c r="F24" s="76"/>
      <c r="G24" s="717"/>
      <c r="H24" s="708"/>
      <c r="I24" s="765" t="str">
        <f>I3</f>
        <v>POULE B</v>
      </c>
      <c r="J24" s="775" t="s">
        <v>1</v>
      </c>
      <c r="K24" s="785" t="s">
        <v>2</v>
      </c>
      <c r="L24" s="280"/>
      <c r="M24" s="731"/>
      <c r="N24" s="708"/>
      <c r="O24" s="765" t="str">
        <f>O3</f>
        <v>POULE C</v>
      </c>
      <c r="P24" s="719" t="s">
        <v>1</v>
      </c>
      <c r="Q24" s="785" t="s">
        <v>2</v>
      </c>
      <c r="R24" s="76"/>
      <c r="S24" s="76"/>
      <c r="T24" s="176"/>
      <c r="U24" s="200"/>
      <c r="V24" s="76"/>
      <c r="W24" s="76"/>
    </row>
    <row r="25" spans="1:27" ht="16.5" customHeight="1">
      <c r="A25" s="60"/>
      <c r="B25" s="652">
        <v>1</v>
      </c>
      <c r="C25" s="1144"/>
      <c r="D25" s="1164"/>
      <c r="E25" s="705"/>
      <c r="F25" s="147"/>
      <c r="G25" s="147"/>
      <c r="H25" s="652">
        <v>1</v>
      </c>
      <c r="I25" s="1144"/>
      <c r="J25" s="1164"/>
      <c r="K25" s="705"/>
      <c r="L25" s="280"/>
      <c r="M25" s="290"/>
      <c r="N25" s="652">
        <v>1</v>
      </c>
      <c r="O25" s="1168"/>
      <c r="P25" s="1164"/>
      <c r="Q25" s="705"/>
      <c r="R25" s="147"/>
      <c r="S25" s="147"/>
      <c r="T25" s="290"/>
      <c r="U25" s="126"/>
      <c r="V25" s="149"/>
      <c r="W25" s="149"/>
    </row>
    <row r="26" spans="1:27" ht="16.5" customHeight="1">
      <c r="A26" s="60"/>
      <c r="B26" s="652">
        <v>2</v>
      </c>
      <c r="C26" s="1144"/>
      <c r="D26" s="1164"/>
      <c r="E26" s="705"/>
      <c r="F26" s="147"/>
      <c r="G26" s="147"/>
      <c r="H26" s="652">
        <v>2</v>
      </c>
      <c r="I26" s="1144"/>
      <c r="J26" s="1164"/>
      <c r="K26" s="705"/>
      <c r="L26" s="280"/>
      <c r="M26" s="290"/>
      <c r="N26" s="652">
        <v>2</v>
      </c>
      <c r="O26" s="1144"/>
      <c r="P26" s="1164"/>
      <c r="Q26" s="705"/>
      <c r="R26" s="147"/>
      <c r="S26" s="147"/>
      <c r="T26" s="290"/>
      <c r="U26" s="126"/>
      <c r="V26" s="149"/>
      <c r="W26" s="149"/>
    </row>
    <row r="27" spans="1:27" ht="16.5" customHeight="1">
      <c r="A27" s="60"/>
      <c r="B27" s="652">
        <v>3</v>
      </c>
      <c r="C27" s="1144"/>
      <c r="D27" s="1164"/>
      <c r="E27" s="705"/>
      <c r="F27" s="147"/>
      <c r="G27" s="147"/>
      <c r="H27" s="652">
        <v>3</v>
      </c>
      <c r="I27" s="1144"/>
      <c r="J27" s="1164"/>
      <c r="K27" s="705"/>
      <c r="L27" s="280"/>
      <c r="M27" s="290"/>
      <c r="N27" s="652">
        <v>3</v>
      </c>
      <c r="O27" s="1144"/>
      <c r="P27" s="1164"/>
      <c r="Q27" s="705"/>
      <c r="R27" s="147"/>
      <c r="S27" s="147"/>
      <c r="T27" s="290"/>
      <c r="U27" s="126"/>
      <c r="V27" s="149"/>
      <c r="W27" s="149"/>
    </row>
    <row r="28" spans="1:27" ht="16.5" customHeight="1">
      <c r="A28" s="60"/>
      <c r="B28" s="652">
        <v>4</v>
      </c>
      <c r="C28" s="1144"/>
      <c r="D28" s="1164"/>
      <c r="E28" s="705"/>
      <c r="F28" s="147"/>
      <c r="G28" s="147"/>
      <c r="H28" s="652">
        <v>4</v>
      </c>
      <c r="I28" s="1144"/>
      <c r="J28" s="1164"/>
      <c r="K28" s="705"/>
      <c r="L28" s="280"/>
      <c r="M28" s="290"/>
      <c r="N28" s="652">
        <v>4</v>
      </c>
      <c r="O28" s="1144"/>
      <c r="P28" s="1164"/>
      <c r="Q28" s="705"/>
      <c r="R28" s="147"/>
      <c r="S28" s="147"/>
      <c r="T28" s="290"/>
      <c r="U28" s="126"/>
      <c r="V28" s="149"/>
      <c r="W28" s="149"/>
    </row>
    <row r="29" spans="1:27" ht="16.5" customHeight="1">
      <c r="A29" s="60"/>
      <c r="B29" s="652">
        <v>5</v>
      </c>
      <c r="C29" s="1144"/>
      <c r="D29" s="1164"/>
      <c r="E29" s="705"/>
      <c r="F29" s="130"/>
      <c r="G29" s="130"/>
      <c r="H29" s="130"/>
      <c r="I29" s="126"/>
      <c r="J29" s="126"/>
      <c r="K29" s="137"/>
      <c r="L29" s="280"/>
      <c r="M29" s="130"/>
      <c r="N29" s="130"/>
      <c r="O29" s="126"/>
      <c r="P29" s="126"/>
      <c r="Q29" s="126"/>
      <c r="R29" s="130"/>
      <c r="S29" s="130"/>
      <c r="T29" s="130"/>
      <c r="U29" s="126"/>
      <c r="V29" s="149"/>
      <c r="W29" s="149"/>
    </row>
    <row r="30" spans="1:27">
      <c r="A30" s="60"/>
      <c r="B30" s="290"/>
      <c r="C30" s="28"/>
      <c r="D30" s="201"/>
      <c r="E30" s="75"/>
      <c r="F30" s="130"/>
      <c r="G30" s="130"/>
      <c r="H30" s="130"/>
      <c r="I30" s="126"/>
      <c r="J30" s="126"/>
      <c r="K30" s="137"/>
      <c r="L30" s="280"/>
      <c r="M30" s="130"/>
      <c r="N30" s="890"/>
      <c r="O30" s="889"/>
      <c r="P30" s="889"/>
      <c r="Q30" s="889"/>
      <c r="R30" s="130"/>
      <c r="S30" s="130"/>
      <c r="T30" s="130"/>
      <c r="U30" s="126"/>
      <c r="V30" s="149"/>
      <c r="W30" s="149"/>
    </row>
    <row r="31" spans="1:27">
      <c r="A31" s="60"/>
      <c r="B31" s="290"/>
      <c r="C31" s="126"/>
      <c r="D31" s="126"/>
      <c r="E31" s="126"/>
      <c r="F31" s="130"/>
      <c r="G31" s="130"/>
      <c r="H31" s="130"/>
      <c r="I31" s="126"/>
      <c r="J31" s="126"/>
      <c r="K31" s="137"/>
      <c r="L31" s="280"/>
      <c r="M31" s="777"/>
      <c r="N31" s="1063"/>
      <c r="O31" s="765" t="s">
        <v>16</v>
      </c>
      <c r="P31" s="1104" t="s">
        <v>1</v>
      </c>
      <c r="Q31" s="787" t="s">
        <v>2</v>
      </c>
      <c r="R31" s="130"/>
      <c r="S31" s="130"/>
      <c r="T31" s="130"/>
      <c r="U31" s="126"/>
      <c r="V31" s="149"/>
      <c r="W31" s="149"/>
      <c r="X31" s="786"/>
      <c r="Y31" s="765" t="s">
        <v>3</v>
      </c>
      <c r="Z31" s="830" t="s">
        <v>1</v>
      </c>
      <c r="AA31" s="787" t="s">
        <v>2</v>
      </c>
    </row>
    <row r="32" spans="1:27" ht="18" customHeight="1">
      <c r="A32" s="60"/>
      <c r="B32" s="159"/>
      <c r="C32" s="292" t="s">
        <v>65</v>
      </c>
      <c r="D32" s="293"/>
      <c r="E32" s="293" t="s">
        <v>66</v>
      </c>
      <c r="F32" s="293"/>
      <c r="G32" s="293"/>
      <c r="H32" s="235"/>
      <c r="I32" s="293"/>
      <c r="J32" s="162"/>
      <c r="K32" s="137"/>
      <c r="L32" s="280"/>
      <c r="M32" s="225"/>
      <c r="N32" s="690" t="s">
        <v>19</v>
      </c>
      <c r="O32" s="723" t="s">
        <v>19</v>
      </c>
      <c r="P32" s="1527">
        <f>CL($P$45,$T$45)+CL($P$63,$T$63)+CL($P$50,$T$50)+CL($T$57,$P$57)</f>
        <v>0</v>
      </c>
      <c r="Q32" s="767">
        <f>$P$45-$T$45+$P$63-$T$63+$P$50-$T$50+$T$57-$P$57</f>
        <v>0</v>
      </c>
      <c r="S32" s="223"/>
      <c r="T32" s="76"/>
      <c r="U32" s="200"/>
      <c r="V32" s="176"/>
      <c r="W32" s="176"/>
      <c r="X32" s="690" t="s">
        <v>19</v>
      </c>
      <c r="Y32" s="1243" t="s">
        <v>63</v>
      </c>
      <c r="Z32" s="831">
        <v>4</v>
      </c>
      <c r="AA32" s="822">
        <v>3</v>
      </c>
    </row>
    <row r="33" spans="1:27" ht="18" customHeight="1">
      <c r="A33" s="60"/>
      <c r="B33" s="191" t="s">
        <v>21</v>
      </c>
      <c r="C33" s="140" t="s">
        <v>21</v>
      </c>
      <c r="D33" s="293"/>
      <c r="E33" s="293"/>
      <c r="F33" s="241"/>
      <c r="G33" s="191" t="s">
        <v>22</v>
      </c>
      <c r="H33" s="233"/>
      <c r="I33" s="168" t="s">
        <v>22</v>
      </c>
      <c r="J33" s="162"/>
      <c r="K33" s="137"/>
      <c r="L33" s="280"/>
      <c r="M33" s="225"/>
      <c r="N33" s="690" t="s">
        <v>20</v>
      </c>
      <c r="O33" s="723" t="s">
        <v>20</v>
      </c>
      <c r="P33" s="1527">
        <f>CL($T$45,$P$45)+CL($P$53,$T$53)+CL($P$41,$T$41)+CL($T$60,$P$60)</f>
        <v>0</v>
      </c>
      <c r="Q33" s="768">
        <f>$T$45-$P$45+$P$53-$T$53+$P$41-$T$41+$T$60-$P$60</f>
        <v>0</v>
      </c>
      <c r="R33" s="236"/>
      <c r="S33" s="223"/>
      <c r="U33" s="93"/>
      <c r="X33" s="690" t="s">
        <v>20</v>
      </c>
      <c r="Y33" s="1243" t="s">
        <v>20</v>
      </c>
      <c r="Z33" s="831">
        <v>0</v>
      </c>
      <c r="AA33" s="820">
        <v>0</v>
      </c>
    </row>
    <row r="34" spans="1:27" ht="18" customHeight="1">
      <c r="A34" s="60"/>
      <c r="B34" s="191" t="s">
        <v>23</v>
      </c>
      <c r="C34" s="140" t="s">
        <v>23</v>
      </c>
      <c r="D34" s="293"/>
      <c r="E34" s="293"/>
      <c r="F34" s="241"/>
      <c r="G34" s="191" t="s">
        <v>24</v>
      </c>
      <c r="H34" s="233"/>
      <c r="I34" s="168" t="s">
        <v>24</v>
      </c>
      <c r="J34" s="162"/>
      <c r="K34" s="137"/>
      <c r="L34" s="280"/>
      <c r="M34" s="225"/>
      <c r="N34" s="690" t="s">
        <v>43</v>
      </c>
      <c r="O34" s="723" t="s">
        <v>43</v>
      </c>
      <c r="P34" s="1527">
        <f>CL($T$63,$P$63)+CL($T$53,$P$53)+CL($P$43,$T$43)+CL($P$47,$T$47)</f>
        <v>0</v>
      </c>
      <c r="Q34" s="768">
        <f>$T$63-$P$63+$T$53-$P$53+$P$43-$T$43+$P$47-$T$47</f>
        <v>0</v>
      </c>
      <c r="R34" s="236"/>
      <c r="S34" s="223"/>
      <c r="U34" s="225"/>
      <c r="X34" s="690" t="s">
        <v>43</v>
      </c>
      <c r="Y34" s="1243" t="s">
        <v>43</v>
      </c>
      <c r="Z34" s="831">
        <v>0</v>
      </c>
      <c r="AA34" s="820">
        <v>0</v>
      </c>
    </row>
    <row r="35" spans="1:27" ht="18" customHeight="1">
      <c r="A35" s="60"/>
      <c r="B35" s="191" t="s">
        <v>25</v>
      </c>
      <c r="C35" s="140" t="s">
        <v>25</v>
      </c>
      <c r="D35" s="293"/>
      <c r="E35" s="293"/>
      <c r="F35" s="241"/>
      <c r="G35" s="191" t="s">
        <v>26</v>
      </c>
      <c r="H35" s="233"/>
      <c r="I35" s="168" t="s">
        <v>26</v>
      </c>
      <c r="J35" s="162"/>
      <c r="K35" s="137"/>
      <c r="L35" s="280"/>
      <c r="M35" s="225"/>
      <c r="N35" s="690" t="s">
        <v>62</v>
      </c>
      <c r="O35" s="723" t="s">
        <v>62</v>
      </c>
      <c r="P35" s="1527">
        <f>CL($T$41,$P$41)+CL($T$47,$P$47)+CL($P$57,$T$57)+CL($P$66,$T$66)</f>
        <v>0</v>
      </c>
      <c r="Q35" s="768">
        <f>$T$41-$P$41+$T$47-$P$47+$P$57-$T$57+$P$66-$T$66</f>
        <v>0</v>
      </c>
      <c r="R35" s="236"/>
      <c r="S35" s="223"/>
      <c r="T35" s="76"/>
      <c r="U35" s="294"/>
      <c r="V35" s="295"/>
      <c r="W35" s="245"/>
      <c r="X35" s="690" t="s">
        <v>62</v>
      </c>
      <c r="Y35" s="1243" t="s">
        <v>62</v>
      </c>
      <c r="Z35" s="831">
        <v>0</v>
      </c>
      <c r="AA35" s="820">
        <v>0</v>
      </c>
    </row>
    <row r="36" spans="1:27" ht="18" customHeight="1">
      <c r="A36" s="60"/>
      <c r="B36" s="191" t="s">
        <v>28</v>
      </c>
      <c r="C36" s="140" t="s">
        <v>28</v>
      </c>
      <c r="D36" s="293"/>
      <c r="E36" s="293"/>
      <c r="F36" s="241"/>
      <c r="G36" s="191" t="s">
        <v>28</v>
      </c>
      <c r="H36" s="233"/>
      <c r="I36" s="168" t="s">
        <v>28</v>
      </c>
      <c r="J36" s="162"/>
      <c r="K36" s="137"/>
      <c r="L36" s="280"/>
      <c r="M36" s="225"/>
      <c r="N36" s="690" t="s">
        <v>63</v>
      </c>
      <c r="O36" s="723" t="s">
        <v>63</v>
      </c>
      <c r="P36" s="1527">
        <f>CL($T$43,$P$43)+CL($T$50,$P$50)+CL($P$60,$T$60)+CL($T$66,$P$66)</f>
        <v>0</v>
      </c>
      <c r="Q36" s="768">
        <f>$T$43+$P$43+$T$50-$P$50+$P$60-$T$60+$T$66-$P$66</f>
        <v>0</v>
      </c>
      <c r="R36" s="236"/>
      <c r="T36" s="76"/>
      <c r="U36" s="126"/>
      <c r="V36" s="246"/>
      <c r="W36" s="296"/>
      <c r="X36" s="690" t="s">
        <v>63</v>
      </c>
      <c r="Y36" s="1243" t="s">
        <v>19</v>
      </c>
      <c r="Z36" s="831">
        <v>0</v>
      </c>
      <c r="AA36" s="820">
        <v>-3</v>
      </c>
    </row>
    <row r="37" spans="1:27">
      <c r="A37" s="60"/>
      <c r="K37" s="137"/>
      <c r="L37" s="280"/>
      <c r="M37" s="225"/>
      <c r="R37" s="236"/>
      <c r="T37" s="76"/>
      <c r="U37" s="126"/>
      <c r="V37" s="246"/>
      <c r="W37" s="296"/>
    </row>
    <row r="38" spans="1:27">
      <c r="A38" s="84"/>
      <c r="B38" s="15"/>
      <c r="C38" s="15"/>
      <c r="D38" s="15"/>
      <c r="E38" s="15"/>
      <c r="F38" s="15"/>
      <c r="G38" s="15"/>
      <c r="H38" s="15"/>
      <c r="I38" s="15"/>
      <c r="J38" s="15"/>
      <c r="K38" s="297"/>
      <c r="L38" s="280"/>
      <c r="M38" s="298"/>
      <c r="N38" s="248"/>
      <c r="O38" s="299"/>
      <c r="P38" s="300"/>
      <c r="Q38" s="301"/>
      <c r="R38" s="302"/>
      <c r="S38" s="15"/>
      <c r="T38" s="248"/>
      <c r="U38" s="299"/>
      <c r="V38" s="250"/>
      <c r="W38" s="303"/>
    </row>
    <row r="39" spans="1:27">
      <c r="A39" s="24"/>
      <c r="C39" s="40"/>
      <c r="E39" s="40"/>
      <c r="F39" s="152" t="str">
        <f>F10</f>
        <v>VELODROME</v>
      </c>
      <c r="G39" s="40"/>
      <c r="H39" s="40"/>
      <c r="I39" s="40"/>
      <c r="J39" s="40"/>
      <c r="K39" s="153"/>
      <c r="L39" s="280"/>
      <c r="M39" s="24"/>
      <c r="O39" s="40"/>
      <c r="Q39" s="40"/>
      <c r="R39" s="152" t="str">
        <f>R10</f>
        <v>PARC DE SPORT</v>
      </c>
      <c r="S39" s="40"/>
      <c r="T39" s="40"/>
      <c r="U39" s="40"/>
      <c r="W39" s="23"/>
    </row>
    <row r="40" spans="1:27">
      <c r="A40" s="24"/>
      <c r="C40" s="40"/>
      <c r="E40" s="40"/>
      <c r="F40" s="152" t="s">
        <v>68</v>
      </c>
      <c r="G40" s="40"/>
      <c r="H40" s="40"/>
      <c r="I40" s="40"/>
      <c r="J40" s="40"/>
      <c r="K40" s="153"/>
      <c r="L40" s="280"/>
      <c r="M40" s="24"/>
      <c r="O40" s="40"/>
      <c r="Q40" s="40"/>
      <c r="R40" s="152" t="s">
        <v>3</v>
      </c>
      <c r="S40" s="40"/>
      <c r="T40" s="40"/>
      <c r="U40" s="40"/>
      <c r="W40" s="23"/>
    </row>
    <row r="41" spans="1:27" ht="23.25" customHeight="1">
      <c r="A41" s="24"/>
      <c r="B41" s="191" t="s">
        <v>21</v>
      </c>
      <c r="C41" s="386" t="str">
        <f>C33</f>
        <v>1A</v>
      </c>
      <c r="D41" s="723"/>
      <c r="E41" s="160"/>
      <c r="F41" s="161" t="s">
        <v>14</v>
      </c>
      <c r="G41" s="160"/>
      <c r="H41" s="723"/>
      <c r="I41" s="374" t="str">
        <f>I33</f>
        <v>1B</v>
      </c>
      <c r="J41" s="191" t="s">
        <v>22</v>
      </c>
      <c r="K41" s="304" t="s">
        <v>69</v>
      </c>
      <c r="L41" s="958">
        <f>ACCUEIL!$B$9</f>
        <v>0.58333333333333304</v>
      </c>
      <c r="M41" s="24"/>
      <c r="N41" s="668" t="s">
        <v>20</v>
      </c>
      <c r="O41" s="406" t="str">
        <f>O33</f>
        <v>J</v>
      </c>
      <c r="P41" s="1281"/>
      <c r="Q41" s="1301"/>
      <c r="R41" s="1317" t="s">
        <v>14</v>
      </c>
      <c r="S41" s="1301"/>
      <c r="T41" s="1281"/>
      <c r="U41" s="406" t="str">
        <f>O35</f>
        <v>M</v>
      </c>
      <c r="V41" s="1318" t="s">
        <v>62</v>
      </c>
      <c r="W41" s="23"/>
    </row>
    <row r="42" spans="1:27" s="873" customFormat="1" ht="23.25" hidden="1" customHeight="1">
      <c r="A42" s="24"/>
      <c r="B42" s="690"/>
      <c r="C42" s="1244" t="s">
        <v>182</v>
      </c>
      <c r="D42" s="1243"/>
      <c r="E42" s="1178"/>
      <c r="F42" s="1179" t="s">
        <v>14</v>
      </c>
      <c r="G42" s="1198"/>
      <c r="H42" s="718"/>
      <c r="I42" s="1244" t="s">
        <v>182</v>
      </c>
      <c r="J42" s="1038"/>
      <c r="K42" s="304"/>
      <c r="L42" s="958"/>
      <c r="M42" s="24"/>
      <c r="N42" s="676"/>
      <c r="O42" s="1319"/>
      <c r="P42" s="1254"/>
      <c r="Q42" s="1255"/>
      <c r="R42" s="1320"/>
      <c r="S42" s="1255"/>
      <c r="T42" s="1254"/>
      <c r="U42" s="1319"/>
      <c r="V42" s="1321"/>
      <c r="W42" s="23"/>
    </row>
    <row r="43" spans="1:27" ht="23.25" customHeight="1">
      <c r="A43" s="24"/>
      <c r="B43" s="191" t="s">
        <v>23</v>
      </c>
      <c r="C43" s="386" t="str">
        <f>C34</f>
        <v>2A</v>
      </c>
      <c r="D43" s="723"/>
      <c r="E43" s="160"/>
      <c r="F43" s="161" t="s">
        <v>14</v>
      </c>
      <c r="G43" s="160"/>
      <c r="H43" s="723"/>
      <c r="I43" s="374" t="str">
        <f>I34</f>
        <v>2B</v>
      </c>
      <c r="J43" s="191" t="s">
        <v>24</v>
      </c>
      <c r="K43" s="304" t="s">
        <v>70</v>
      </c>
      <c r="L43" s="959">
        <f>L41+ACCUEIL!$B$10</f>
        <v>0.59027777777777701</v>
      </c>
      <c r="M43" s="24"/>
      <c r="N43" s="672" t="s">
        <v>43</v>
      </c>
      <c r="O43" s="453" t="str">
        <f>O34</f>
        <v>K</v>
      </c>
      <c r="P43" s="1238"/>
      <c r="Q43" s="852"/>
      <c r="R43" s="1315" t="s">
        <v>14</v>
      </c>
      <c r="S43" s="852"/>
      <c r="T43" s="1238"/>
      <c r="U43" s="453" t="str">
        <f>O36</f>
        <v>N</v>
      </c>
      <c r="V43" s="851" t="s">
        <v>63</v>
      </c>
      <c r="W43" s="23"/>
    </row>
    <row r="44" spans="1:27" s="873" customFormat="1" ht="23.25" hidden="1" customHeight="1">
      <c r="A44" s="24"/>
      <c r="B44" s="690"/>
      <c r="C44" s="1244" t="s">
        <v>182</v>
      </c>
      <c r="D44" s="1243"/>
      <c r="E44" s="1178"/>
      <c r="F44" s="1179" t="s">
        <v>14</v>
      </c>
      <c r="G44" s="1198"/>
      <c r="H44" s="718"/>
      <c r="I44" s="1244" t="s">
        <v>182</v>
      </c>
      <c r="J44" s="1038"/>
      <c r="K44" s="304"/>
      <c r="L44" s="959"/>
      <c r="M44" s="24"/>
      <c r="N44" s="676"/>
      <c r="O44" s="1319"/>
      <c r="P44" s="1254"/>
      <c r="Q44" s="1255"/>
      <c r="R44" s="1320"/>
      <c r="S44" s="1255"/>
      <c r="T44" s="1254"/>
      <c r="U44" s="1319"/>
      <c r="V44" s="1321"/>
      <c r="W44" s="23"/>
    </row>
    <row r="45" spans="1:27" ht="23.25" customHeight="1">
      <c r="A45" s="24"/>
      <c r="B45" s="191" t="s">
        <v>25</v>
      </c>
      <c r="C45" s="386" t="str">
        <f>C35</f>
        <v>3A</v>
      </c>
      <c r="D45" s="723"/>
      <c r="E45" s="160"/>
      <c r="F45" s="161" t="s">
        <v>14</v>
      </c>
      <c r="G45" s="160"/>
      <c r="H45" s="723"/>
      <c r="I45" s="374" t="str">
        <f>I35</f>
        <v>3B</v>
      </c>
      <c r="J45" s="191" t="s">
        <v>26</v>
      </c>
      <c r="K45" s="304" t="s">
        <v>71</v>
      </c>
      <c r="L45" s="959">
        <f>L43+ACCUEIL!$B$10</f>
        <v>0.59722222222222099</v>
      </c>
      <c r="M45" s="306"/>
      <c r="N45" s="43" t="s">
        <v>19</v>
      </c>
      <c r="O45" s="386" t="str">
        <f>O32</f>
        <v>I</v>
      </c>
      <c r="P45" s="723"/>
      <c r="Q45" s="804"/>
      <c r="R45" s="305" t="s">
        <v>14</v>
      </c>
      <c r="S45" s="804"/>
      <c r="T45" s="723"/>
      <c r="U45" s="386" t="str">
        <f>O33</f>
        <v>J</v>
      </c>
      <c r="V45" s="443" t="s">
        <v>20</v>
      </c>
      <c r="W45" s="23"/>
    </row>
    <row r="46" spans="1:27" s="873" customFormat="1" ht="23.25" hidden="1" customHeight="1">
      <c r="A46" s="24"/>
      <c r="B46" s="690"/>
      <c r="C46" s="1244" t="s">
        <v>182</v>
      </c>
      <c r="D46" s="1243"/>
      <c r="E46" s="1178"/>
      <c r="F46" s="1179" t="s">
        <v>14</v>
      </c>
      <c r="G46" s="1198"/>
      <c r="H46" s="718"/>
      <c r="I46" s="1244" t="s">
        <v>182</v>
      </c>
      <c r="J46" s="1038"/>
      <c r="K46" s="304"/>
      <c r="L46" s="959"/>
      <c r="M46" s="306"/>
      <c r="N46" s="676"/>
      <c r="O46" s="1319"/>
      <c r="P46" s="1254"/>
      <c r="Q46" s="1255"/>
      <c r="R46" s="1320"/>
      <c r="S46" s="1255"/>
      <c r="T46" s="1254"/>
      <c r="U46" s="1319"/>
      <c r="V46" s="1321"/>
      <c r="W46" s="23"/>
    </row>
    <row r="47" spans="1:27" ht="23.25" customHeight="1">
      <c r="A47" s="24"/>
      <c r="B47" s="191" t="s">
        <v>28</v>
      </c>
      <c r="C47" s="386" t="str">
        <f>C36</f>
        <v>4B</v>
      </c>
      <c r="D47" s="723"/>
      <c r="E47" s="160"/>
      <c r="F47" s="161" t="s">
        <v>14</v>
      </c>
      <c r="G47" s="160"/>
      <c r="H47" s="723"/>
      <c r="I47" s="374" t="str">
        <f>I36</f>
        <v>4B</v>
      </c>
      <c r="J47" s="191" t="s">
        <v>28</v>
      </c>
      <c r="K47" s="304" t="s">
        <v>72</v>
      </c>
      <c r="L47" s="959">
        <f>L45+ACCUEIL!$B$10</f>
        <v>0.60416666666666496</v>
      </c>
      <c r="M47" s="24"/>
      <c r="N47" s="43" t="s">
        <v>43</v>
      </c>
      <c r="O47" s="449" t="str">
        <f>O34</f>
        <v>K</v>
      </c>
      <c r="P47" s="723"/>
      <c r="Q47" s="804"/>
      <c r="R47" s="305" t="s">
        <v>14</v>
      </c>
      <c r="S47" s="804"/>
      <c r="T47" s="723"/>
      <c r="U47" s="449" t="str">
        <f>O35</f>
        <v>M</v>
      </c>
      <c r="V47" s="443" t="s">
        <v>62</v>
      </c>
      <c r="W47" s="23"/>
    </row>
    <row r="48" spans="1:27" s="873" customFormat="1" ht="23.25" hidden="1" customHeight="1">
      <c r="A48" s="24"/>
      <c r="B48" s="690"/>
      <c r="C48" s="1244" t="s">
        <v>182</v>
      </c>
      <c r="D48" s="1243"/>
      <c r="E48" s="1178"/>
      <c r="F48" s="1179" t="s">
        <v>14</v>
      </c>
      <c r="G48" s="1198"/>
      <c r="H48" s="718"/>
      <c r="I48" s="1244" t="s">
        <v>182</v>
      </c>
      <c r="J48" s="1038"/>
      <c r="K48" s="163"/>
      <c r="L48" s="959"/>
      <c r="M48" s="24"/>
      <c r="N48" s="676"/>
      <c r="O48" s="1319"/>
      <c r="P48" s="1254"/>
      <c r="Q48" s="1255"/>
      <c r="R48" s="1320"/>
      <c r="S48" s="1255"/>
      <c r="T48" s="1254"/>
      <c r="U48" s="1319"/>
      <c r="V48" s="1321"/>
      <c r="W48" s="23"/>
    </row>
    <row r="49" spans="1:23">
      <c r="A49" s="24"/>
      <c r="B49" s="197">
        <v>11</v>
      </c>
      <c r="C49" s="307" t="s">
        <v>73</v>
      </c>
      <c r="D49" s="307"/>
      <c r="E49" s="307"/>
      <c r="F49" s="307"/>
      <c r="G49" s="307"/>
      <c r="H49" s="307"/>
      <c r="I49" s="307" t="s">
        <v>74</v>
      </c>
      <c r="J49" s="170"/>
      <c r="K49" s="23"/>
      <c r="L49" s="959"/>
      <c r="M49" s="24"/>
      <c r="N49" s="264"/>
      <c r="O49" s="818"/>
      <c r="P49" s="308"/>
      <c r="Q49" s="308"/>
      <c r="R49" s="308"/>
      <c r="S49" s="308"/>
      <c r="T49" s="308"/>
      <c r="U49" s="818"/>
      <c r="V49" s="835"/>
      <c r="W49" s="23"/>
    </row>
    <row r="50" spans="1:23" ht="23.25" customHeight="1">
      <c r="A50" s="24"/>
      <c r="B50" s="309"/>
      <c r="C50" s="806">
        <f>GL(H41,D41,C41,I41,H42,D42)</f>
        <v>0</v>
      </c>
      <c r="D50" s="723"/>
      <c r="E50" s="160"/>
      <c r="F50" s="161" t="s">
        <v>14</v>
      </c>
      <c r="G50" s="160"/>
      <c r="H50" s="723"/>
      <c r="I50" s="806">
        <f>GL(H43,D43,C43,I43,H44,D44)</f>
        <v>0</v>
      </c>
      <c r="J50" s="162"/>
      <c r="K50" s="23"/>
      <c r="L50" s="959">
        <f>L47+ACCUEIL!$B$10</f>
        <v>0.61111111111110905</v>
      </c>
      <c r="M50" s="311"/>
      <c r="N50" s="43" t="s">
        <v>19</v>
      </c>
      <c r="O50" s="386" t="str">
        <f>O32</f>
        <v>I</v>
      </c>
      <c r="P50" s="723"/>
      <c r="Q50" s="161"/>
      <c r="R50" s="305" t="s">
        <v>14</v>
      </c>
      <c r="S50" s="161"/>
      <c r="T50" s="723"/>
      <c r="U50" s="386" t="str">
        <f>O36</f>
        <v>N</v>
      </c>
      <c r="V50" s="443" t="s">
        <v>63</v>
      </c>
      <c r="W50" s="23"/>
    </row>
    <row r="51" spans="1:23" s="873" customFormat="1" ht="23.25" hidden="1" customHeight="1">
      <c r="A51" s="24"/>
      <c r="B51" s="690"/>
      <c r="C51" s="1244" t="s">
        <v>182</v>
      </c>
      <c r="D51" s="1243"/>
      <c r="E51" s="1178"/>
      <c r="F51" s="1179" t="s">
        <v>14</v>
      </c>
      <c r="G51" s="1198"/>
      <c r="H51" s="718"/>
      <c r="I51" s="1244" t="s">
        <v>182</v>
      </c>
      <c r="J51" s="1038"/>
      <c r="K51" s="23"/>
      <c r="L51" s="959"/>
      <c r="M51" s="311"/>
      <c r="N51" s="676"/>
      <c r="O51" s="1319"/>
      <c r="P51" s="1254"/>
      <c r="Q51" s="1255"/>
      <c r="R51" s="1320"/>
      <c r="S51" s="1255"/>
      <c r="T51" s="1254"/>
      <c r="U51" s="1319"/>
      <c r="V51" s="1321"/>
      <c r="W51" s="23"/>
    </row>
    <row r="52" spans="1:23" ht="12.75" customHeight="1">
      <c r="A52" s="24"/>
      <c r="B52" s="197">
        <v>12</v>
      </c>
      <c r="C52" s="307" t="s">
        <v>75</v>
      </c>
      <c r="D52" s="307"/>
      <c r="E52" s="307"/>
      <c r="F52" s="307"/>
      <c r="G52" s="307"/>
      <c r="H52" s="307"/>
      <c r="I52" s="307" t="s">
        <v>76</v>
      </c>
      <c r="J52" s="170"/>
      <c r="K52" s="23"/>
      <c r="L52" s="959"/>
      <c r="M52" s="311"/>
      <c r="N52" s="312"/>
      <c r="O52" s="832"/>
      <c r="P52" s="308"/>
      <c r="Q52" s="308"/>
      <c r="R52" s="308"/>
      <c r="S52" s="308"/>
      <c r="T52" s="308"/>
      <c r="U52" s="836"/>
      <c r="V52" s="837"/>
      <c r="W52" s="23"/>
    </row>
    <row r="53" spans="1:23" ht="20.25" customHeight="1">
      <c r="A53" s="24"/>
      <c r="B53" s="313"/>
      <c r="C53" s="806">
        <f>GL(H45,D45,C45,I45,H46,D46)</f>
        <v>0</v>
      </c>
      <c r="D53" s="723"/>
      <c r="E53" s="160"/>
      <c r="F53" s="161" t="s">
        <v>14</v>
      </c>
      <c r="G53" s="160"/>
      <c r="H53" s="723"/>
      <c r="I53" s="806">
        <f>GL(H47,D47,C47,I47,H48,D48)</f>
        <v>0</v>
      </c>
      <c r="J53" s="162"/>
      <c r="K53" s="23"/>
      <c r="L53" s="959">
        <f>L50+ACCUEIL!$B$10</f>
        <v>0.61805555555555303</v>
      </c>
      <c r="M53" s="311"/>
      <c r="N53" s="43" t="s">
        <v>20</v>
      </c>
      <c r="O53" s="386" t="str">
        <f>O33</f>
        <v>J</v>
      </c>
      <c r="P53" s="723"/>
      <c r="Q53" s="804"/>
      <c r="R53" s="305" t="s">
        <v>14</v>
      </c>
      <c r="S53" s="804"/>
      <c r="T53" s="723"/>
      <c r="U53" s="386" t="str">
        <f>O34</f>
        <v>K</v>
      </c>
      <c r="V53" s="443" t="s">
        <v>43</v>
      </c>
      <c r="W53" s="23"/>
    </row>
    <row r="54" spans="1:23" s="873" customFormat="1" ht="19.5" hidden="1" customHeight="1">
      <c r="A54" s="24"/>
      <c r="B54" s="690"/>
      <c r="C54" s="1244" t="s">
        <v>182</v>
      </c>
      <c r="D54" s="1243"/>
      <c r="E54" s="1178"/>
      <c r="F54" s="1179" t="s">
        <v>14</v>
      </c>
      <c r="G54" s="1198"/>
      <c r="H54" s="718"/>
      <c r="I54" s="1244" t="s">
        <v>182</v>
      </c>
      <c r="J54" s="1038"/>
      <c r="K54" s="23"/>
      <c r="L54" s="959"/>
      <c r="M54" s="311"/>
      <c r="N54" s="676"/>
      <c r="O54" s="1319"/>
      <c r="P54" s="1254"/>
      <c r="Q54" s="1255"/>
      <c r="R54" s="1320"/>
      <c r="S54" s="1255"/>
      <c r="T54" s="1254"/>
      <c r="U54" s="1319"/>
      <c r="V54" s="1321"/>
      <c r="W54" s="23"/>
    </row>
    <row r="55" spans="1:23" ht="12.75" customHeight="1">
      <c r="A55" s="24"/>
      <c r="B55" s="151"/>
      <c r="F55" s="152" t="s">
        <v>30</v>
      </c>
      <c r="J55" s="23"/>
      <c r="K55" s="23"/>
      <c r="L55" s="959"/>
      <c r="M55" s="24"/>
      <c r="O55" s="402"/>
      <c r="P55" s="225"/>
      <c r="Q55" s="225"/>
      <c r="R55" s="225"/>
      <c r="S55" s="225"/>
      <c r="T55" s="225"/>
      <c r="U55" s="402"/>
      <c r="V55" s="436"/>
      <c r="W55" s="23"/>
    </row>
    <row r="56" spans="1:23" ht="12.75" customHeight="1">
      <c r="A56" s="24"/>
      <c r="B56" s="123"/>
      <c r="C56" s="307" t="s">
        <v>77</v>
      </c>
      <c r="D56" s="307"/>
      <c r="E56" s="307"/>
      <c r="F56" s="307"/>
      <c r="G56" s="307"/>
      <c r="H56" s="307"/>
      <c r="I56" s="307" t="s">
        <v>78</v>
      </c>
      <c r="J56" s="170"/>
      <c r="K56" s="23"/>
      <c r="L56" s="959"/>
      <c r="M56" s="24"/>
      <c r="N56" s="104"/>
      <c r="O56" s="402"/>
      <c r="P56" s="225"/>
      <c r="Q56" s="225"/>
      <c r="R56" s="63"/>
      <c r="S56" s="225"/>
      <c r="T56" s="225"/>
      <c r="U56" s="402"/>
      <c r="V56" s="129"/>
      <c r="W56" s="23"/>
    </row>
    <row r="57" spans="1:23" ht="23.25" customHeight="1">
      <c r="A57" s="24"/>
      <c r="B57" s="314" t="s">
        <v>79</v>
      </c>
      <c r="C57" s="224" t="s">
        <v>188</v>
      </c>
      <c r="D57" s="723"/>
      <c r="E57" s="160"/>
      <c r="F57" s="161" t="s">
        <v>14</v>
      </c>
      <c r="G57" s="160"/>
      <c r="H57" s="723"/>
      <c r="I57" s="1316" t="s">
        <v>189</v>
      </c>
      <c r="J57" s="162"/>
      <c r="K57" s="23"/>
      <c r="L57" s="959">
        <f>L53+ACCUEIL!$B$10</f>
        <v>0.624999999999997</v>
      </c>
      <c r="M57" s="24"/>
      <c r="N57" s="43" t="s">
        <v>62</v>
      </c>
      <c r="O57" s="406" t="str">
        <f>O35</f>
        <v>M</v>
      </c>
      <c r="P57" s="723"/>
      <c r="Q57" s="161"/>
      <c r="R57" s="305" t="s">
        <v>14</v>
      </c>
      <c r="S57" s="161"/>
      <c r="T57" s="723"/>
      <c r="U57" s="406" t="str">
        <f>O32</f>
        <v>I</v>
      </c>
      <c r="V57" s="443" t="s">
        <v>19</v>
      </c>
      <c r="W57" s="23"/>
    </row>
    <row r="58" spans="1:23" s="873" customFormat="1" ht="23.25" hidden="1" customHeight="1">
      <c r="A58" s="24"/>
      <c r="B58" s="690"/>
      <c r="C58" s="1244" t="s">
        <v>182</v>
      </c>
      <c r="D58" s="1243"/>
      <c r="E58" s="1178"/>
      <c r="F58" s="1179" t="s">
        <v>14</v>
      </c>
      <c r="G58" s="1198"/>
      <c r="H58" s="718"/>
      <c r="I58" s="1244" t="s">
        <v>182</v>
      </c>
      <c r="J58" s="1038"/>
      <c r="K58" s="23"/>
      <c r="L58" s="959"/>
      <c r="M58" s="24"/>
      <c r="N58" s="676"/>
      <c r="O58" s="1319"/>
      <c r="P58" s="1254"/>
      <c r="Q58" s="1255"/>
      <c r="R58" s="1320"/>
      <c r="S58" s="1255"/>
      <c r="T58" s="1254"/>
      <c r="U58" s="1319"/>
      <c r="V58" s="1321"/>
      <c r="W58" s="23"/>
    </row>
    <row r="59" spans="1:23" ht="15">
      <c r="A59" s="24"/>
      <c r="B59" s="123"/>
      <c r="C59" s="307" t="s">
        <v>80</v>
      </c>
      <c r="D59" s="307"/>
      <c r="E59" s="307"/>
      <c r="F59" s="307"/>
      <c r="G59" s="307"/>
      <c r="H59" s="307"/>
      <c r="I59" s="307" t="s">
        <v>81</v>
      </c>
      <c r="J59" s="170"/>
      <c r="K59" s="23"/>
      <c r="L59" s="962"/>
      <c r="M59" s="24"/>
      <c r="N59" s="315"/>
      <c r="O59" s="833"/>
      <c r="P59" s="316"/>
      <c r="Q59" s="316"/>
      <c r="R59" s="317"/>
      <c r="S59" s="316"/>
      <c r="T59" s="316"/>
      <c r="U59" s="833"/>
      <c r="V59" s="837"/>
      <c r="W59" s="23"/>
    </row>
    <row r="60" spans="1:23" ht="23.25" customHeight="1">
      <c r="A60" s="24"/>
      <c r="B60" s="314" t="s">
        <v>82</v>
      </c>
      <c r="C60" s="224" t="s">
        <v>190</v>
      </c>
      <c r="D60" s="723"/>
      <c r="E60" s="160"/>
      <c r="F60" s="161" t="s">
        <v>14</v>
      </c>
      <c r="G60" s="160"/>
      <c r="H60" s="723"/>
      <c r="I60" s="1316" t="s">
        <v>191</v>
      </c>
      <c r="J60" s="162"/>
      <c r="K60" s="23"/>
      <c r="L60" s="959">
        <f>L57+ACCUEIL!$B$10</f>
        <v>0.63194444444444098</v>
      </c>
      <c r="M60" s="24"/>
      <c r="N60" s="43" t="s">
        <v>63</v>
      </c>
      <c r="O60" s="465" t="str">
        <f>O36</f>
        <v>N</v>
      </c>
      <c r="P60" s="723"/>
      <c r="Q60" s="161"/>
      <c r="R60" s="161" t="s">
        <v>14</v>
      </c>
      <c r="S60" s="161"/>
      <c r="T60" s="723"/>
      <c r="U60" s="465" t="str">
        <f>O33</f>
        <v>J</v>
      </c>
      <c r="V60" s="443" t="s">
        <v>20</v>
      </c>
      <c r="W60" s="23"/>
    </row>
    <row r="61" spans="1:23" s="873" customFormat="1" ht="23.25" hidden="1" customHeight="1">
      <c r="A61" s="24"/>
      <c r="B61" s="690"/>
      <c r="C61" s="1244" t="s">
        <v>182</v>
      </c>
      <c r="D61" s="1243"/>
      <c r="E61" s="1178"/>
      <c r="F61" s="1179" t="s">
        <v>14</v>
      </c>
      <c r="G61" s="1198"/>
      <c r="H61" s="718"/>
      <c r="I61" s="1244" t="s">
        <v>182</v>
      </c>
      <c r="J61" s="1038"/>
      <c r="K61" s="23"/>
      <c r="L61" s="959"/>
      <c r="M61" s="24"/>
      <c r="N61" s="676"/>
      <c r="O61" s="1319"/>
      <c r="P61" s="1254"/>
      <c r="Q61" s="1255"/>
      <c r="R61" s="1320"/>
      <c r="S61" s="1255"/>
      <c r="T61" s="1254"/>
      <c r="U61" s="1319"/>
      <c r="V61" s="1321"/>
      <c r="W61" s="23"/>
    </row>
    <row r="62" spans="1:23" ht="15">
      <c r="A62" s="24"/>
      <c r="B62" s="43" t="s">
        <v>6</v>
      </c>
      <c r="C62" s="307" t="s">
        <v>58</v>
      </c>
      <c r="D62" s="307"/>
      <c r="E62" s="307"/>
      <c r="F62" s="307"/>
      <c r="G62" s="307"/>
      <c r="H62" s="307"/>
      <c r="I62" s="307" t="s">
        <v>59</v>
      </c>
      <c r="J62" s="170"/>
      <c r="K62" s="23"/>
      <c r="L62" s="962"/>
      <c r="M62" s="24"/>
      <c r="N62" s="264"/>
      <c r="O62" s="834"/>
      <c r="P62" s="316"/>
      <c r="Q62" s="316"/>
      <c r="R62" s="317"/>
      <c r="S62" s="316"/>
      <c r="T62" s="316"/>
      <c r="U62" s="834"/>
      <c r="V62" s="835"/>
      <c r="W62" s="23"/>
    </row>
    <row r="63" spans="1:23" ht="23.25" customHeight="1">
      <c r="A63" s="24"/>
      <c r="B63" s="95"/>
      <c r="C63" s="806">
        <f>GL(H50,D50,C50,I50,H51,D51)</f>
        <v>0</v>
      </c>
      <c r="D63" s="723"/>
      <c r="E63" s="160"/>
      <c r="F63" s="161" t="s">
        <v>14</v>
      </c>
      <c r="G63" s="160"/>
      <c r="H63" s="723"/>
      <c r="I63" s="806">
        <f>GL(H53,D53,C53,I53,H54,D54)</f>
        <v>0</v>
      </c>
      <c r="J63" s="162"/>
      <c r="K63" s="23"/>
      <c r="L63" s="959">
        <f>L60+ACCUEIL!$B$10</f>
        <v>0.63888888888888495</v>
      </c>
      <c r="M63" s="24"/>
      <c r="N63" s="43" t="s">
        <v>19</v>
      </c>
      <c r="O63" s="386" t="str">
        <f>O32</f>
        <v>I</v>
      </c>
      <c r="P63" s="723"/>
      <c r="Q63" s="804"/>
      <c r="R63" s="305" t="s">
        <v>14</v>
      </c>
      <c r="S63" s="804"/>
      <c r="T63" s="723"/>
      <c r="U63" s="386" t="str">
        <f>O34</f>
        <v>K</v>
      </c>
      <c r="V63" s="443" t="s">
        <v>43</v>
      </c>
      <c r="W63" s="23"/>
    </row>
    <row r="64" spans="1:23" s="873" customFormat="1" ht="23.25" hidden="1" customHeight="1">
      <c r="A64" s="24"/>
      <c r="B64" s="690"/>
      <c r="C64" s="1244" t="s">
        <v>182</v>
      </c>
      <c r="D64" s="1243"/>
      <c r="E64" s="1178"/>
      <c r="F64" s="1179" t="s">
        <v>14</v>
      </c>
      <c r="G64" s="1198"/>
      <c r="H64" s="718"/>
      <c r="I64" s="1244" t="s">
        <v>182</v>
      </c>
      <c r="J64" s="1038"/>
      <c r="K64" s="23"/>
      <c r="L64" s="959"/>
      <c r="M64" s="24"/>
      <c r="N64" s="676"/>
      <c r="O64" s="1319"/>
      <c r="P64" s="1254"/>
      <c r="Q64" s="1255"/>
      <c r="R64" s="1320"/>
      <c r="S64" s="1255"/>
      <c r="T64" s="1254"/>
      <c r="U64" s="1319"/>
      <c r="V64" s="1321"/>
      <c r="W64" s="23"/>
    </row>
    <row r="65" spans="1:23" ht="15">
      <c r="A65" s="24"/>
      <c r="B65" s="257"/>
      <c r="C65" s="63" t="s">
        <v>83</v>
      </c>
      <c r="D65" s="135"/>
      <c r="E65" s="135"/>
      <c r="F65" s="258"/>
      <c r="G65" s="135"/>
      <c r="H65" s="135"/>
      <c r="I65" s="63" t="s">
        <v>84</v>
      </c>
      <c r="J65" s="170"/>
      <c r="K65" s="23"/>
      <c r="L65" s="959"/>
      <c r="M65" s="24"/>
      <c r="N65" s="319"/>
      <c r="O65" s="450"/>
      <c r="P65" s="320"/>
      <c r="Q65" s="321"/>
      <c r="R65" s="322"/>
      <c r="S65" s="321"/>
      <c r="T65" s="320"/>
      <c r="U65" s="450"/>
      <c r="V65" s="838"/>
      <c r="W65" s="23"/>
    </row>
    <row r="66" spans="1:23" ht="23.25" customHeight="1">
      <c r="A66" s="24"/>
      <c r="B66" s="43" t="s">
        <v>6</v>
      </c>
      <c r="C66" s="806">
        <f>GL(D50,H50,C50,I50,D51,H51)</f>
        <v>0</v>
      </c>
      <c r="D66" s="723"/>
      <c r="E66" s="160"/>
      <c r="F66" s="161" t="s">
        <v>14</v>
      </c>
      <c r="G66" s="160"/>
      <c r="H66" s="723"/>
      <c r="I66" s="806">
        <f>GL(D53,H53,C53,I53,D54,H54)</f>
        <v>0</v>
      </c>
      <c r="J66" s="162"/>
      <c r="K66" s="23"/>
      <c r="L66" s="959">
        <f>L63+ACCUEIL!$B$10</f>
        <v>0.64583333333332904</v>
      </c>
      <c r="M66" s="24"/>
      <c r="N66" s="43" t="s">
        <v>62</v>
      </c>
      <c r="O66" s="386" t="str">
        <f>O35</f>
        <v>M</v>
      </c>
      <c r="P66" s="723"/>
      <c r="Q66" s="804"/>
      <c r="R66" s="305" t="s">
        <v>14</v>
      </c>
      <c r="S66" s="804"/>
      <c r="T66" s="723"/>
      <c r="U66" s="386" t="str">
        <f>O36</f>
        <v>N</v>
      </c>
      <c r="V66" s="443" t="s">
        <v>63</v>
      </c>
      <c r="W66" s="23"/>
    </row>
    <row r="67" spans="1:23" s="873" customFormat="1" ht="23.25" hidden="1" customHeight="1">
      <c r="A67" s="24"/>
      <c r="B67" s="690"/>
      <c r="C67" s="1244" t="s">
        <v>182</v>
      </c>
      <c r="D67" s="1243"/>
      <c r="E67" s="1178"/>
      <c r="F67" s="1179" t="s">
        <v>14</v>
      </c>
      <c r="G67" s="1198"/>
      <c r="H67" s="718"/>
      <c r="I67" s="1244" t="s">
        <v>182</v>
      </c>
      <c r="J67" s="1038"/>
      <c r="K67" s="23"/>
      <c r="L67" s="959"/>
      <c r="M67" s="24"/>
      <c r="N67" s="676"/>
      <c r="O67" s="1319"/>
      <c r="P67" s="1254"/>
      <c r="Q67" s="1255"/>
      <c r="R67" s="1320"/>
      <c r="S67" s="1255"/>
      <c r="T67" s="1254"/>
      <c r="U67" s="1319"/>
      <c r="V67" s="1321"/>
      <c r="W67" s="23"/>
    </row>
    <row r="68" spans="1:23">
      <c r="A68" s="24"/>
      <c r="B68" s="324"/>
      <c r="C68" s="15"/>
      <c r="E68" s="15"/>
      <c r="F68" s="325" t="s">
        <v>37</v>
      </c>
      <c r="G68" s="15"/>
      <c r="H68" s="15"/>
      <c r="I68" s="15"/>
      <c r="J68" s="16"/>
      <c r="K68" s="23"/>
      <c r="L68" s="959"/>
      <c r="M68" s="24"/>
      <c r="N68" s="829">
        <v>34</v>
      </c>
      <c r="O68" s="581" t="s">
        <v>85</v>
      </c>
      <c r="P68" s="134"/>
      <c r="Q68" s="258"/>
      <c r="R68" s="258"/>
      <c r="S68" s="258"/>
      <c r="T68" s="134"/>
      <c r="U68" s="817" t="s">
        <v>85</v>
      </c>
      <c r="V68" s="445"/>
      <c r="W68" s="23"/>
    </row>
    <row r="69" spans="1:23" ht="23.25" customHeight="1">
      <c r="A69" s="24"/>
      <c r="B69" s="43" t="s">
        <v>9</v>
      </c>
      <c r="C69" s="806">
        <f>GL(D57,H57,C57,I57,D58,H58)</f>
        <v>0</v>
      </c>
      <c r="D69" s="723"/>
      <c r="E69" s="160"/>
      <c r="F69" s="161" t="s">
        <v>14</v>
      </c>
      <c r="G69" s="160"/>
      <c r="H69" s="723"/>
      <c r="I69" s="828">
        <f>GL(D60,H60,C60,I60,D61,H61)</f>
        <v>0</v>
      </c>
      <c r="J69" s="162"/>
      <c r="K69" s="23"/>
      <c r="L69" s="959">
        <f>L66+ACCUEIL!$B$10</f>
        <v>0.65277777777777302</v>
      </c>
      <c r="M69" s="24"/>
      <c r="N69" s="123"/>
      <c r="O69" s="806">
        <f>GL(H57,D57,C57,I57,H58,D58)</f>
        <v>0</v>
      </c>
      <c r="P69" s="723"/>
      <c r="Q69" s="213"/>
      <c r="R69" s="305" t="s">
        <v>14</v>
      </c>
      <c r="S69" s="213"/>
      <c r="T69" s="723"/>
      <c r="U69" s="806">
        <f>GL(H60,D60,C60,I60,H61,D61)</f>
        <v>0</v>
      </c>
      <c r="V69" s="445"/>
      <c r="W69" s="23"/>
    </row>
    <row r="70" spans="1:23" s="873" customFormat="1" ht="23.25" hidden="1" customHeight="1">
      <c r="A70" s="24"/>
      <c r="B70" s="690"/>
      <c r="C70" s="1244" t="s">
        <v>182</v>
      </c>
      <c r="D70" s="1243"/>
      <c r="E70" s="1178"/>
      <c r="F70" s="1179" t="s">
        <v>14</v>
      </c>
      <c r="G70" s="1198"/>
      <c r="H70" s="718"/>
      <c r="I70" s="1244" t="s">
        <v>182</v>
      </c>
      <c r="J70" s="1038"/>
      <c r="K70" s="23"/>
      <c r="L70" s="959"/>
      <c r="M70" s="24"/>
      <c r="N70" s="690"/>
      <c r="O70" s="1244" t="s">
        <v>182</v>
      </c>
      <c r="P70" s="1243"/>
      <c r="Q70" s="1178"/>
      <c r="R70" s="1179" t="s">
        <v>14</v>
      </c>
      <c r="S70" s="1198"/>
      <c r="T70" s="718"/>
      <c r="U70" s="1244" t="s">
        <v>182</v>
      </c>
      <c r="V70" s="1038"/>
      <c r="W70" s="23"/>
    </row>
    <row r="71" spans="1:23">
      <c r="A71" s="180"/>
      <c r="B71" s="55"/>
      <c r="C71" s="55"/>
      <c r="D71" s="55"/>
      <c r="E71" s="55"/>
      <c r="F71" s="55"/>
      <c r="G71" s="55"/>
      <c r="H71" s="55"/>
      <c r="I71" s="55"/>
      <c r="J71" s="55"/>
      <c r="K71" s="59"/>
      <c r="L71" s="959"/>
      <c r="M71" s="180"/>
      <c r="N71" s="55"/>
      <c r="O71" s="326"/>
      <c r="P71" s="55"/>
      <c r="Q71" s="55"/>
      <c r="R71" s="55"/>
      <c r="S71" s="55"/>
      <c r="T71" s="55"/>
      <c r="U71" s="326"/>
      <c r="V71" s="55"/>
      <c r="W71" s="59"/>
    </row>
    <row r="72" spans="1:23">
      <c r="A72" s="60"/>
      <c r="I72" s="182" t="s">
        <v>38</v>
      </c>
      <c r="L72" s="959">
        <f>L69+ACCUEIL!$B$10</f>
        <v>0.65972222222221699</v>
      </c>
    </row>
    <row r="73" spans="1:23">
      <c r="A73" s="84"/>
      <c r="B73" s="15"/>
      <c r="C73" s="15"/>
      <c r="D73" s="15"/>
      <c r="E73" s="15"/>
      <c r="F73" s="15"/>
      <c r="G73" s="15"/>
      <c r="H73" s="15"/>
      <c r="I73" s="327" t="s">
        <v>39</v>
      </c>
      <c r="J73" s="15"/>
      <c r="K73" s="15"/>
      <c r="L73" s="328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6"/>
    </row>
    <row r="74" spans="1:23" ht="15">
      <c r="A74" s="151"/>
      <c r="B74" s="773">
        <v>1</v>
      </c>
      <c r="C74" s="806">
        <f>GL(D69,H69,C69,I69,D70,H70)</f>
        <v>0</v>
      </c>
      <c r="H74" s="773">
        <v>5</v>
      </c>
      <c r="I74" s="806">
        <f>GL(D66,H66,C66,I66,D67,H67)</f>
        <v>0</v>
      </c>
      <c r="L74" s="280"/>
      <c r="N74" s="773">
        <v>9</v>
      </c>
      <c r="O74" s="1105" t="str">
        <f t="shared" ref="O74:O76" si="0">Y32</f>
        <v>N</v>
      </c>
      <c r="T74" s="690">
        <v>12</v>
      </c>
      <c r="U74" s="1105" t="str">
        <f t="shared" ref="U74:U75" si="1">Y35</f>
        <v>M</v>
      </c>
      <c r="W74" s="23"/>
    </row>
    <row r="75" spans="1:23" ht="15">
      <c r="A75" s="151"/>
      <c r="B75" s="773">
        <v>2</v>
      </c>
      <c r="C75" s="806">
        <f>GL(H69,D69,C69,I69,H70,D70)</f>
        <v>0</v>
      </c>
      <c r="H75" s="773">
        <v>6</v>
      </c>
      <c r="I75" s="806">
        <f>GL(H66,D66,C66,I66,H67,D67)</f>
        <v>0</v>
      </c>
      <c r="L75" s="280"/>
      <c r="N75" s="690">
        <v>10</v>
      </c>
      <c r="O75" s="1105" t="str">
        <f t="shared" si="0"/>
        <v>J</v>
      </c>
      <c r="T75" s="690">
        <v>13</v>
      </c>
      <c r="U75" s="1105" t="str">
        <f t="shared" si="1"/>
        <v>I</v>
      </c>
      <c r="W75" s="23"/>
    </row>
    <row r="76" spans="1:23" ht="15">
      <c r="A76" s="24"/>
      <c r="B76" s="773">
        <v>3</v>
      </c>
      <c r="C76" s="806">
        <f>GL(P69,T69,O69,U69,P70,T70)</f>
        <v>0</v>
      </c>
      <c r="H76" s="773">
        <v>7</v>
      </c>
      <c r="I76" s="806">
        <f>GL(D63,H63,C63,I63,D64,H64)</f>
        <v>0</v>
      </c>
      <c r="L76" s="280"/>
      <c r="N76" s="690">
        <v>11</v>
      </c>
      <c r="O76" s="1105" t="str">
        <f t="shared" si="0"/>
        <v>K</v>
      </c>
      <c r="T76" s="176"/>
      <c r="U76" s="149"/>
      <c r="W76" s="23"/>
    </row>
    <row r="77" spans="1:23" ht="15">
      <c r="A77" s="24"/>
      <c r="B77" s="773">
        <v>4</v>
      </c>
      <c r="C77" s="806">
        <f>GL(T69,P69,O69,U69,T70,P70)</f>
        <v>0</v>
      </c>
      <c r="H77" s="773">
        <v>8</v>
      </c>
      <c r="I77" s="806">
        <f>GL(H63,D63,C63,I63,H64,D64)</f>
        <v>0</v>
      </c>
      <c r="L77" s="280"/>
      <c r="W77" s="23"/>
    </row>
    <row r="78" spans="1:23">
      <c r="A78" s="329"/>
      <c r="B78" s="55"/>
      <c r="C78" s="55"/>
      <c r="D78" s="55"/>
      <c r="E78" s="55"/>
      <c r="F78" s="55"/>
      <c r="G78" s="55"/>
      <c r="H78" s="55"/>
      <c r="I78" s="55"/>
      <c r="J78" s="55"/>
      <c r="K78" s="55"/>
      <c r="L78" s="330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9"/>
    </row>
  </sheetData>
  <sheetProtection password="C9F9" sheet="1" objects="1" scenarios="1" formatCells="0" formatColumns="0" formatRows="0"/>
  <sortState caseSensitive="1" ref="Y32:AA36">
    <sortCondition descending="1" ref="Z32:Z36"/>
    <sortCondition descending="1" ref="AA32:AA36"/>
  </sortState>
  <customSheetViews>
    <customSheetView guid="{31278E9C-6E4E-4A43-ADE8-A201F36887EE}" scale="120" showPageBreaks="1" printArea="1" view="pageBreakPreview" topLeftCell="A11">
      <selection activeCell="U55" sqref="U55"/>
      <rowBreaks count="1" manualBreakCount="1">
        <brk id="29" max="22" man="1"/>
      </rowBreaks>
      <pageMargins left="0.78740157480314965" right="0.78740157480314965" top="1.0236220472440944" bottom="1.0236220472440944" header="0.78740157480314965" footer="0.78740157480314965"/>
      <printOptions horizontalCentered="1" verticalCentered="1"/>
      <pageSetup paperSize="9" scale="87" fitToHeight="2" orientation="landscape" horizontalDpi="300" verticalDpi="300" r:id="rId1"/>
      <headerFooter alignWithMargins="0">
        <oddHeader>&amp;C&amp;14&amp;KFF0000TOURNOI PAQUES 2014</oddHeader>
      </headerFooter>
    </customSheetView>
  </customSheetViews>
  <phoneticPr fontId="9" type="noConversion"/>
  <conditionalFormatting sqref="D11:D21 D43 H43 P41:P43 T41:T43 H45 D45 D47 H47 T45 P45 P47 T47">
    <cfRule type="notContainsBlanks" dxfId="938" priority="98">
      <formula>LEN(TRIM(D11))&gt;0</formula>
    </cfRule>
  </conditionalFormatting>
  <conditionalFormatting sqref="H11:H21">
    <cfRule type="notContainsBlanks" dxfId="937" priority="97">
      <formula>LEN(TRIM(H11))&gt;0</formula>
    </cfRule>
  </conditionalFormatting>
  <conditionalFormatting sqref="P11:P21">
    <cfRule type="notContainsBlanks" dxfId="936" priority="96">
      <formula>LEN(TRIM(P11))&gt;0</formula>
    </cfRule>
  </conditionalFormatting>
  <conditionalFormatting sqref="T11:T21">
    <cfRule type="notContainsBlanks" dxfId="935" priority="95">
      <formula>LEN(TRIM(T11))&gt;0</formula>
    </cfRule>
  </conditionalFormatting>
  <conditionalFormatting sqref="D41">
    <cfRule type="notContainsBlanks" dxfId="934" priority="94">
      <formula>LEN(TRIM(D41))&gt;0</formula>
    </cfRule>
  </conditionalFormatting>
  <conditionalFormatting sqref="H41">
    <cfRule type="notContainsBlanks" dxfId="933" priority="93">
      <formula>LEN(TRIM(H41))&gt;0</formula>
    </cfRule>
  </conditionalFormatting>
  <conditionalFormatting sqref="D50">
    <cfRule type="notContainsBlanks" dxfId="932" priority="90">
      <formula>LEN(TRIM(D50))&gt;0</formula>
    </cfRule>
  </conditionalFormatting>
  <conditionalFormatting sqref="H50">
    <cfRule type="notContainsBlanks" dxfId="931" priority="89">
      <formula>LEN(TRIM(H50))&gt;0</formula>
    </cfRule>
  </conditionalFormatting>
  <conditionalFormatting sqref="P50">
    <cfRule type="notContainsBlanks" dxfId="930" priority="88">
      <formula>LEN(TRIM(P50))&gt;0</formula>
    </cfRule>
  </conditionalFormatting>
  <conditionalFormatting sqref="T50">
    <cfRule type="notContainsBlanks" dxfId="929" priority="87">
      <formula>LEN(TRIM(T50))&gt;0</formula>
    </cfRule>
  </conditionalFormatting>
  <conditionalFormatting sqref="T53">
    <cfRule type="notContainsBlanks" dxfId="928" priority="86">
      <formula>LEN(TRIM(T53))&gt;0</formula>
    </cfRule>
  </conditionalFormatting>
  <conditionalFormatting sqref="P53">
    <cfRule type="notContainsBlanks" dxfId="927" priority="85">
      <formula>LEN(TRIM(P53))&gt;0</formula>
    </cfRule>
  </conditionalFormatting>
  <conditionalFormatting sqref="H53">
    <cfRule type="notContainsBlanks" dxfId="926" priority="84">
      <formula>LEN(TRIM(H53))&gt;0</formula>
    </cfRule>
  </conditionalFormatting>
  <conditionalFormatting sqref="D53">
    <cfRule type="notContainsBlanks" dxfId="925" priority="83">
      <formula>LEN(TRIM(D53))&gt;0</formula>
    </cfRule>
  </conditionalFormatting>
  <conditionalFormatting sqref="D57">
    <cfRule type="notContainsBlanks" dxfId="924" priority="82">
      <formula>LEN(TRIM(D57))&gt;0</formula>
    </cfRule>
  </conditionalFormatting>
  <conditionalFormatting sqref="H57">
    <cfRule type="notContainsBlanks" dxfId="923" priority="81">
      <formula>LEN(TRIM(H57))&gt;0</formula>
    </cfRule>
  </conditionalFormatting>
  <conditionalFormatting sqref="P57">
    <cfRule type="notContainsBlanks" dxfId="922" priority="80">
      <formula>LEN(TRIM(P57))&gt;0</formula>
    </cfRule>
  </conditionalFormatting>
  <conditionalFormatting sqref="T57">
    <cfRule type="notContainsBlanks" dxfId="921" priority="79">
      <formula>LEN(TRIM(T57))&gt;0</formula>
    </cfRule>
  </conditionalFormatting>
  <conditionalFormatting sqref="T60">
    <cfRule type="notContainsBlanks" dxfId="920" priority="78">
      <formula>LEN(TRIM(T60))&gt;0</formula>
    </cfRule>
  </conditionalFormatting>
  <conditionalFormatting sqref="P60">
    <cfRule type="notContainsBlanks" dxfId="919" priority="77">
      <formula>LEN(TRIM(P60))&gt;0</formula>
    </cfRule>
  </conditionalFormatting>
  <conditionalFormatting sqref="H60">
    <cfRule type="notContainsBlanks" dxfId="918" priority="76">
      <formula>LEN(TRIM(H60))&gt;0</formula>
    </cfRule>
  </conditionalFormatting>
  <conditionalFormatting sqref="D60">
    <cfRule type="notContainsBlanks" dxfId="917" priority="75">
      <formula>LEN(TRIM(D60))&gt;0</formula>
    </cfRule>
  </conditionalFormatting>
  <conditionalFormatting sqref="D63">
    <cfRule type="notContainsBlanks" dxfId="916" priority="74">
      <formula>LEN(TRIM(D63))&gt;0</formula>
    </cfRule>
  </conditionalFormatting>
  <conditionalFormatting sqref="H63">
    <cfRule type="notContainsBlanks" dxfId="915" priority="73">
      <formula>LEN(TRIM(H63))&gt;0</formula>
    </cfRule>
  </conditionalFormatting>
  <conditionalFormatting sqref="P63">
    <cfRule type="notContainsBlanks" dxfId="914" priority="72">
      <formula>LEN(TRIM(P63))&gt;0</formula>
    </cfRule>
  </conditionalFormatting>
  <conditionalFormatting sqref="T63">
    <cfRule type="notContainsBlanks" dxfId="913" priority="71">
      <formula>LEN(TRIM(T63))&gt;0</formula>
    </cfRule>
  </conditionalFormatting>
  <conditionalFormatting sqref="T66">
    <cfRule type="notContainsBlanks" dxfId="912" priority="70">
      <formula>LEN(TRIM(T66))&gt;0</formula>
    </cfRule>
  </conditionalFormatting>
  <conditionalFormatting sqref="P66">
    <cfRule type="notContainsBlanks" dxfId="911" priority="69">
      <formula>LEN(TRIM(P66))&gt;0</formula>
    </cfRule>
  </conditionalFormatting>
  <conditionalFormatting sqref="H66">
    <cfRule type="notContainsBlanks" dxfId="910" priority="68">
      <formula>LEN(TRIM(H66))&gt;0</formula>
    </cfRule>
  </conditionalFormatting>
  <conditionalFormatting sqref="D66">
    <cfRule type="notContainsBlanks" dxfId="909" priority="67">
      <formula>LEN(TRIM(D66))&gt;0</formula>
    </cfRule>
  </conditionalFormatting>
  <conditionalFormatting sqref="D69">
    <cfRule type="notContainsBlanks" dxfId="908" priority="66">
      <formula>LEN(TRIM(D69))&gt;0</formula>
    </cfRule>
  </conditionalFormatting>
  <conditionalFormatting sqref="H69">
    <cfRule type="notContainsBlanks" dxfId="907" priority="65">
      <formula>LEN(TRIM(H69))&gt;0</formula>
    </cfRule>
  </conditionalFormatting>
  <conditionalFormatting sqref="P69">
    <cfRule type="notContainsBlanks" dxfId="906" priority="64">
      <formula>LEN(TRIM(P69))&gt;0</formula>
    </cfRule>
  </conditionalFormatting>
  <conditionalFormatting sqref="T69">
    <cfRule type="notContainsBlanks" dxfId="905" priority="63">
      <formula>LEN(TRIM(T69))&gt;0</formula>
    </cfRule>
  </conditionalFormatting>
  <conditionalFormatting sqref="D42">
    <cfRule type="notContainsBlanks" dxfId="904" priority="62">
      <formula>LEN(TRIM(D42))&gt;0</formula>
    </cfRule>
  </conditionalFormatting>
  <conditionalFormatting sqref="H42">
    <cfRule type="notContainsBlanks" dxfId="903" priority="61">
      <formula>LEN(TRIM(H42))&gt;0</formula>
    </cfRule>
  </conditionalFormatting>
  <conditionalFormatting sqref="C42">
    <cfRule type="expression" dxfId="902" priority="60">
      <formula>NOT($D$41=$H$41)</formula>
    </cfRule>
  </conditionalFormatting>
  <conditionalFormatting sqref="I42">
    <cfRule type="expression" dxfId="901" priority="58">
      <formula>NOT($D$41=$H$41)</formula>
    </cfRule>
  </conditionalFormatting>
  <conditionalFormatting sqref="D44">
    <cfRule type="notContainsBlanks" dxfId="900" priority="57">
      <formula>LEN(TRIM(D44))&gt;0</formula>
    </cfRule>
  </conditionalFormatting>
  <conditionalFormatting sqref="H44">
    <cfRule type="notContainsBlanks" dxfId="899" priority="56">
      <formula>LEN(TRIM(H44))&gt;0</formula>
    </cfRule>
  </conditionalFormatting>
  <conditionalFormatting sqref="C44">
    <cfRule type="expression" dxfId="898" priority="55">
      <formula>NOT($D43=$H43)</formula>
    </cfRule>
  </conditionalFormatting>
  <conditionalFormatting sqref="D46">
    <cfRule type="notContainsBlanks" dxfId="897" priority="53">
      <formula>LEN(TRIM(D46))&gt;0</formula>
    </cfRule>
  </conditionalFormatting>
  <conditionalFormatting sqref="H46">
    <cfRule type="notContainsBlanks" dxfId="896" priority="52">
      <formula>LEN(TRIM(H46))&gt;0</formula>
    </cfRule>
  </conditionalFormatting>
  <conditionalFormatting sqref="I44">
    <cfRule type="expression" dxfId="895" priority="49">
      <formula>NOT($D43=$H43)</formula>
    </cfRule>
  </conditionalFormatting>
  <conditionalFormatting sqref="C46">
    <cfRule type="expression" dxfId="894" priority="48">
      <formula>NOT($D45=$H45)</formula>
    </cfRule>
  </conditionalFormatting>
  <conditionalFormatting sqref="I58">
    <cfRule type="expression" dxfId="893" priority="31">
      <formula>NOT($D57=$H57)</formula>
    </cfRule>
  </conditionalFormatting>
  <conditionalFormatting sqref="I46">
    <cfRule type="expression" dxfId="892" priority="47">
      <formula>NOT($D45=$H45)</formula>
    </cfRule>
  </conditionalFormatting>
  <conditionalFormatting sqref="D48">
    <cfRule type="notContainsBlanks" dxfId="891" priority="46">
      <formula>LEN(TRIM(D48))&gt;0</formula>
    </cfRule>
  </conditionalFormatting>
  <conditionalFormatting sqref="H48">
    <cfRule type="notContainsBlanks" dxfId="890" priority="45">
      <formula>LEN(TRIM(H48))&gt;0</formula>
    </cfRule>
  </conditionalFormatting>
  <conditionalFormatting sqref="C48">
    <cfRule type="expression" dxfId="889" priority="44">
      <formula>NOT($D47=$H47)</formula>
    </cfRule>
  </conditionalFormatting>
  <conditionalFormatting sqref="I48">
    <cfRule type="expression" dxfId="888" priority="43">
      <formula>NOT($D47=$H47)</formula>
    </cfRule>
  </conditionalFormatting>
  <conditionalFormatting sqref="D51">
    <cfRule type="notContainsBlanks" dxfId="887" priority="42">
      <formula>LEN(TRIM(D51))&gt;0</formula>
    </cfRule>
  </conditionalFormatting>
  <conditionalFormatting sqref="H51">
    <cfRule type="notContainsBlanks" dxfId="886" priority="41">
      <formula>LEN(TRIM(H51))&gt;0</formula>
    </cfRule>
  </conditionalFormatting>
  <conditionalFormatting sqref="C51">
    <cfRule type="expression" dxfId="885" priority="40">
      <formula>NOT($D50=$H50)</formula>
    </cfRule>
  </conditionalFormatting>
  <conditionalFormatting sqref="I51">
    <cfRule type="expression" dxfId="884" priority="39">
      <formula>NOT($D50=$H50)</formula>
    </cfRule>
  </conditionalFormatting>
  <conditionalFormatting sqref="D54">
    <cfRule type="notContainsBlanks" dxfId="883" priority="38">
      <formula>LEN(TRIM(D54))&gt;0</formula>
    </cfRule>
  </conditionalFormatting>
  <conditionalFormatting sqref="H54">
    <cfRule type="notContainsBlanks" dxfId="882" priority="37">
      <formula>LEN(TRIM(H54))&gt;0</formula>
    </cfRule>
  </conditionalFormatting>
  <conditionalFormatting sqref="C54">
    <cfRule type="expression" dxfId="881" priority="36">
      <formula>NOT($D53=$H53)</formula>
    </cfRule>
  </conditionalFormatting>
  <conditionalFormatting sqref="I54">
    <cfRule type="expression" dxfId="880" priority="35">
      <formula>NOT($D53=$H53)</formula>
    </cfRule>
  </conditionalFormatting>
  <conditionalFormatting sqref="D58">
    <cfRule type="notContainsBlanks" dxfId="879" priority="34">
      <formula>LEN(TRIM(D58))&gt;0</formula>
    </cfRule>
  </conditionalFormatting>
  <conditionalFormatting sqref="H58">
    <cfRule type="notContainsBlanks" dxfId="878" priority="33">
      <formula>LEN(TRIM(H58))&gt;0</formula>
    </cfRule>
  </conditionalFormatting>
  <conditionalFormatting sqref="C58">
    <cfRule type="expression" dxfId="877" priority="32">
      <formula>NOT($D57=$H57)</formula>
    </cfRule>
  </conditionalFormatting>
  <conditionalFormatting sqref="I61">
    <cfRule type="expression" dxfId="876" priority="27">
      <formula>NOT($D60=$H60)</formula>
    </cfRule>
  </conditionalFormatting>
  <conditionalFormatting sqref="D61">
    <cfRule type="notContainsBlanks" dxfId="875" priority="30">
      <formula>LEN(TRIM(D61))&gt;0</formula>
    </cfRule>
  </conditionalFormatting>
  <conditionalFormatting sqref="H61">
    <cfRule type="notContainsBlanks" dxfId="874" priority="29">
      <formula>LEN(TRIM(H61))&gt;0</formula>
    </cfRule>
  </conditionalFormatting>
  <conditionalFormatting sqref="C61">
    <cfRule type="expression" dxfId="873" priority="28">
      <formula>NOT($D60=$H60)</formula>
    </cfRule>
  </conditionalFormatting>
  <conditionalFormatting sqref="I64">
    <cfRule type="expression" dxfId="872" priority="23">
      <formula>NOT($D63=$H63)</formula>
    </cfRule>
  </conditionalFormatting>
  <conditionalFormatting sqref="D64">
    <cfRule type="notContainsBlanks" dxfId="871" priority="26">
      <formula>LEN(TRIM(D64))&gt;0</formula>
    </cfRule>
  </conditionalFormatting>
  <conditionalFormatting sqref="H64">
    <cfRule type="notContainsBlanks" dxfId="870" priority="25">
      <formula>LEN(TRIM(H64))&gt;0</formula>
    </cfRule>
  </conditionalFormatting>
  <conditionalFormatting sqref="C64">
    <cfRule type="expression" dxfId="869" priority="24">
      <formula>NOT($D63=$H63)</formula>
    </cfRule>
  </conditionalFormatting>
  <conditionalFormatting sqref="I67">
    <cfRule type="expression" dxfId="868" priority="19">
      <formula>NOT($D66=$H66)</formula>
    </cfRule>
  </conditionalFormatting>
  <conditionalFormatting sqref="D67">
    <cfRule type="notContainsBlanks" dxfId="867" priority="22">
      <formula>LEN(TRIM(D67))&gt;0</formula>
    </cfRule>
  </conditionalFormatting>
  <conditionalFormatting sqref="H67">
    <cfRule type="notContainsBlanks" dxfId="866" priority="21">
      <formula>LEN(TRIM(H67))&gt;0</formula>
    </cfRule>
  </conditionalFormatting>
  <conditionalFormatting sqref="C67">
    <cfRule type="expression" dxfId="865" priority="20">
      <formula>NOT($D66=$H66)</formula>
    </cfRule>
  </conditionalFormatting>
  <conditionalFormatting sqref="I70">
    <cfRule type="expression" dxfId="864" priority="15">
      <formula>NOT($D69=$H69)</formula>
    </cfRule>
  </conditionalFormatting>
  <conditionalFormatting sqref="D70">
    <cfRule type="notContainsBlanks" dxfId="863" priority="18">
      <formula>LEN(TRIM(D70))&gt;0</formula>
    </cfRule>
  </conditionalFormatting>
  <conditionalFormatting sqref="H70">
    <cfRule type="notContainsBlanks" dxfId="862" priority="17">
      <formula>LEN(TRIM(H70))&gt;0</formula>
    </cfRule>
  </conditionalFormatting>
  <conditionalFormatting sqref="C70">
    <cfRule type="expression" dxfId="861" priority="16">
      <formula>NOT($D69=$H69)</formula>
    </cfRule>
  </conditionalFormatting>
  <conditionalFormatting sqref="P70">
    <cfRule type="notContainsBlanks" dxfId="860" priority="14">
      <formula>LEN(TRIM(P70))&gt;0</formula>
    </cfRule>
  </conditionalFormatting>
  <conditionalFormatting sqref="T70">
    <cfRule type="notContainsBlanks" dxfId="859" priority="13">
      <formula>LEN(TRIM(T70))&gt;0</formula>
    </cfRule>
  </conditionalFormatting>
  <conditionalFormatting sqref="O70">
    <cfRule type="expression" dxfId="858" priority="12">
      <formula>NOT($P69=$T69)</formula>
    </cfRule>
  </conditionalFormatting>
  <conditionalFormatting sqref="U70">
    <cfRule type="expression" dxfId="857" priority="10">
      <formula>NOT($P69=$T69)</formula>
    </cfRule>
  </conditionalFormatting>
  <conditionalFormatting sqref="P44 T44">
    <cfRule type="notContainsBlanks" dxfId="856" priority="9">
      <formula>LEN(TRIM(P44))&gt;0</formula>
    </cfRule>
  </conditionalFormatting>
  <conditionalFormatting sqref="P46 T46">
    <cfRule type="notContainsBlanks" dxfId="855" priority="8">
      <formula>LEN(TRIM(P46))&gt;0</formula>
    </cfRule>
  </conditionalFormatting>
  <conditionalFormatting sqref="P48 T48">
    <cfRule type="notContainsBlanks" dxfId="854" priority="7">
      <formula>LEN(TRIM(P48))&gt;0</formula>
    </cfRule>
  </conditionalFormatting>
  <conditionalFormatting sqref="P51 T51">
    <cfRule type="notContainsBlanks" dxfId="853" priority="6">
      <formula>LEN(TRIM(P51))&gt;0</formula>
    </cfRule>
  </conditionalFormatting>
  <conditionalFormatting sqref="P54 T54">
    <cfRule type="notContainsBlanks" dxfId="852" priority="5">
      <formula>LEN(TRIM(P54))&gt;0</formula>
    </cfRule>
  </conditionalFormatting>
  <conditionalFormatting sqref="P58 T58">
    <cfRule type="notContainsBlanks" dxfId="851" priority="4">
      <formula>LEN(TRIM(P58))&gt;0</formula>
    </cfRule>
  </conditionalFormatting>
  <conditionalFormatting sqref="P61 T61">
    <cfRule type="notContainsBlanks" dxfId="850" priority="3">
      <formula>LEN(TRIM(P61))&gt;0</formula>
    </cfRule>
  </conditionalFormatting>
  <conditionalFormatting sqref="P64 T64">
    <cfRule type="notContainsBlanks" dxfId="849" priority="2">
      <formula>LEN(TRIM(P64))&gt;0</formula>
    </cfRule>
  </conditionalFormatting>
  <conditionalFormatting sqref="P67 T67">
    <cfRule type="notContainsBlanks" dxfId="848" priority="1">
      <formula>LEN(TRIM(P67))&gt;0</formula>
    </cfRule>
  </conditionalFormatting>
  <printOptions horizontalCentered="1" verticalCentered="1"/>
  <pageMargins left="0" right="0" top="1.1811023622047245" bottom="0" header="0.39370078740157483" footer="0"/>
  <pageSetup paperSize="9" scale="82" fitToHeight="2" orientation="landscape" horizontalDpi="300" verticalDpi="300" r:id="rId2"/>
  <headerFooter>
    <oddHeader>&amp;C&amp;14 TOURNOI&amp;L&amp;G</oddHeader>
    <oddFooter>&amp;C&amp;7 FAIR PLAY ET PLAISIR&amp;R&amp;2      Planning Offert par Ludovic THIEFFRY</oddFooter>
  </headerFooter>
  <rowBreaks count="1" manualBreakCount="1">
    <brk id="30" max="22" man="1"/>
  </rowBreaks>
  <ignoredErrors>
    <ignoredError sqref="I15" formula="1"/>
    <ignoredError sqref="O24 I24 C24 C41 I41 C47 I47 O50 U50 I43 C43 I45 C45" unlocked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2769" r:id="rId6" name="Button 1">
              <controlPr defaultSize="0" print="0" autoFill="0" autoPict="0" macro="[0]!CLASSER13">
                <anchor>
                  <from>
                    <xdr:col>18</xdr:col>
                    <xdr:colOff>95250</xdr:colOff>
                    <xdr:row>24</xdr:row>
                    <xdr:rowOff>0</xdr:rowOff>
                  </from>
                  <to>
                    <xdr:col>20</xdr:col>
                    <xdr:colOff>600075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0" r:id="rId7" name="Button 2">
              <controlPr defaultSize="0" print="0" autoFill="0" autoPict="0" macro="[0]!EFFACE13">
                <anchor>
                  <from>
                    <xdr:col>19</xdr:col>
                    <xdr:colOff>57150</xdr:colOff>
                    <xdr:row>26</xdr:row>
                    <xdr:rowOff>95250</xdr:rowOff>
                  </from>
                  <to>
                    <xdr:col>20</xdr:col>
                    <xdr:colOff>457200</xdr:colOff>
                    <xdr:row>27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5" r:id="rId8" name="Button 7">
              <controlPr defaultSize="0" print="0" autoFill="0" autoPict="0" macro="[0]!CLASSER13C">
                <anchor>
                  <from>
                    <xdr:col>19</xdr:col>
                    <xdr:colOff>114300</xdr:colOff>
                    <xdr:row>32</xdr:row>
                    <xdr:rowOff>161925</xdr:rowOff>
                  </from>
                  <to>
                    <xdr:col>20</xdr:col>
                    <xdr:colOff>876300</xdr:colOff>
                    <xdr:row>33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7" r:id="rId9" name="Button 9">
              <controlPr defaultSize="0" print="0" autoFill="0" autoPict="0" macro="[0]!RAZ13C">
                <anchor>
                  <from>
                    <xdr:col>20</xdr:col>
                    <xdr:colOff>142875</xdr:colOff>
                    <xdr:row>34</xdr:row>
                    <xdr:rowOff>114300</xdr:rowOff>
                  </from>
                  <to>
                    <xdr:col>20</xdr:col>
                    <xdr:colOff>695325</xdr:colOff>
                    <xdr:row>35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78" r:id="rId10" name="Button 10">
              <controlPr defaultSize="0" print="0" autoFill="0" autoPict="0" macro="[0]!IMP13C" altText="Aperçu Impression">
                <anchor>
                  <from>
                    <xdr:col>18</xdr:col>
                    <xdr:colOff>76200</xdr:colOff>
                    <xdr:row>2</xdr:row>
                    <xdr:rowOff>152400</xdr:rowOff>
                  </from>
                  <to>
                    <xdr:col>20</xdr:col>
                    <xdr:colOff>685800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2780" r:id="rId11" name="Button 12">
              <controlPr defaultSize="0" print="0" autoFill="0" autoPict="0" macro="[0]!IMP13F" altText="Aperçu Impression">
                <anchor>
                  <from>
                    <xdr:col>19</xdr:col>
                    <xdr:colOff>28575</xdr:colOff>
                    <xdr:row>29</xdr:row>
                    <xdr:rowOff>133350</xdr:rowOff>
                  </from>
                  <to>
                    <xdr:col>20</xdr:col>
                    <xdr:colOff>962025</xdr:colOff>
                    <xdr:row>32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70C0"/>
  </sheetPr>
  <dimension ref="B1:AI81"/>
  <sheetViews>
    <sheetView showGridLines="0" showRowColHeaders="0" showRuler="0" view="pageBreakPreview" topLeftCell="A21" zoomScale="130" zoomScaleNormal="100" zoomScaleSheetLayoutView="130" workbookViewId="0">
      <selection activeCell="W38" sqref="W38:W40"/>
    </sheetView>
  </sheetViews>
  <sheetFormatPr baseColWidth="10" defaultColWidth="11.5703125" defaultRowHeight="12.75"/>
  <cols>
    <col min="1" max="2" width="1.85546875" customWidth="1"/>
    <col min="3" max="3" width="1.85546875" style="225" customWidth="1"/>
    <col min="4" max="4" width="22.140625" customWidth="1"/>
    <col min="5" max="5" width="2.7109375" bestFit="1" customWidth="1"/>
    <col min="6" max="8" width="1.85546875" customWidth="1"/>
    <col min="9" max="9" width="1.85546875" style="225" customWidth="1"/>
    <col min="10" max="10" width="22.140625" customWidth="1"/>
    <col min="11" max="11" width="2.7109375" style="225" bestFit="1" customWidth="1"/>
    <col min="12" max="12" width="1.85546875" customWidth="1"/>
    <col min="13" max="13" width="11.5703125" customWidth="1"/>
    <col min="14" max="14" width="1.85546875" customWidth="1"/>
    <col min="15" max="15" width="1.85546875" style="225" customWidth="1"/>
    <col min="16" max="16" width="22.140625" customWidth="1"/>
    <col min="17" max="17" width="2.7109375" bestFit="1" customWidth="1"/>
    <col min="18" max="21" width="1.85546875" customWidth="1"/>
    <col min="22" max="22" width="22.140625" customWidth="1"/>
    <col min="23" max="23" width="2.7109375" style="225" bestFit="1" customWidth="1"/>
    <col min="24" max="25" width="1.85546875" customWidth="1"/>
    <col min="26" max="26" width="2.7109375" customWidth="1"/>
    <col min="27" max="27" width="14" customWidth="1"/>
    <col min="28" max="32" width="2" customWidth="1"/>
    <col min="33" max="33" width="14" customWidth="1"/>
    <col min="34" max="35" width="2.28515625" customWidth="1"/>
  </cols>
  <sheetData>
    <row r="1" spans="2:24" ht="5.25" customHeight="1"/>
    <row r="2" spans="2:24" ht="5.25" customHeight="1">
      <c r="J2" s="72"/>
    </row>
    <row r="3" spans="2:24" ht="5.25" customHeight="1">
      <c r="J3" s="72"/>
    </row>
    <row r="4" spans="2:24" ht="5.25" customHeight="1"/>
    <row r="5" spans="2:24">
      <c r="B5" s="63"/>
      <c r="C5" s="64"/>
      <c r="D5" s="65" t="s">
        <v>16</v>
      </c>
      <c r="E5" s="277" t="s">
        <v>1</v>
      </c>
      <c r="F5" s="66" t="s">
        <v>2</v>
      </c>
      <c r="G5" s="67"/>
      <c r="H5" s="68"/>
      <c r="I5" s="69" t="s">
        <v>17</v>
      </c>
      <c r="J5" s="65" t="s">
        <v>18</v>
      </c>
      <c r="K5" s="66" t="s">
        <v>1</v>
      </c>
      <c r="L5" s="66" t="s">
        <v>2</v>
      </c>
      <c r="M5" s="278"/>
      <c r="N5" s="279"/>
      <c r="O5" s="69"/>
      <c r="P5" s="65" t="s">
        <v>61</v>
      </c>
      <c r="Q5" s="201" t="s">
        <v>1</v>
      </c>
      <c r="R5" s="201" t="s">
        <v>2</v>
      </c>
      <c r="S5" s="67"/>
      <c r="T5" s="68"/>
      <c r="U5" s="68"/>
      <c r="V5" s="71"/>
      <c r="W5" s="67"/>
      <c r="X5" s="67"/>
    </row>
    <row r="6" spans="2:24" ht="15">
      <c r="B6" s="63"/>
      <c r="C6" s="73" t="s">
        <v>4</v>
      </c>
      <c r="D6" s="1134">
        <f>ACCUEIL!$H$6</f>
        <v>10</v>
      </c>
      <c r="E6" s="1530">
        <f>CL($E$13,$I$13)+CL($I$16,$E$16)+CL($E$20,$I$20)+CL($E$24,$I$24)</f>
        <v>0</v>
      </c>
      <c r="F6" s="75">
        <f>$E$13-$I$13+$I$16-$E$16+$E$20-$I$20+$E$24-$I$24</f>
        <v>0</v>
      </c>
      <c r="G6" s="76"/>
      <c r="H6" s="21"/>
      <c r="I6" s="73" t="s">
        <v>9</v>
      </c>
      <c r="J6" s="1134" t="str">
        <f>ACCUEIL!$H$11</f>
        <v>4</v>
      </c>
      <c r="K6" s="1530">
        <f>CL($Q$13,$U$13)+CL($U$16,$Q$16)+CL($Q$20,$U$20)+CL($Q$24,$U$24)</f>
        <v>0</v>
      </c>
      <c r="L6" s="75">
        <f>$Q$13-$U$13+$U$16-$Q$16+$Q$20-$U$20+$Q$24-$U$24</f>
        <v>0</v>
      </c>
      <c r="M6" s="280"/>
      <c r="N6" s="22"/>
      <c r="O6" s="73" t="s">
        <v>43</v>
      </c>
      <c r="P6" s="1134">
        <f>ACCUEIL!$H$16</f>
        <v>18</v>
      </c>
      <c r="Q6" s="1530">
        <f>CL($E$15,$I$15)+CL($E$19,$I$19)+CL($Q$22,$U$22)</f>
        <v>0</v>
      </c>
      <c r="R6" s="75">
        <f>$E$15-$I$15+$E$19-$I$19+$Q$22-$U$22</f>
        <v>0</v>
      </c>
      <c r="S6" s="76"/>
      <c r="T6" s="21"/>
      <c r="U6" s="21"/>
      <c r="V6" s="28"/>
      <c r="W6" s="66"/>
      <c r="X6" s="75"/>
    </row>
    <row r="7" spans="2:24" ht="15">
      <c r="B7" s="63"/>
      <c r="C7" s="73" t="s">
        <v>5</v>
      </c>
      <c r="D7" s="1134">
        <f>ACCUEIL!$H$7</f>
        <v>12</v>
      </c>
      <c r="E7" s="1530">
        <f>CL($I$13,$E$13)+CL($E$17,$I$17)+CL(E21,I21)+CL(I25,E25)</f>
        <v>0</v>
      </c>
      <c r="F7" s="75">
        <f>$I$13-$E$13+$E$17-$I$17+E21-I21+I25-E25</f>
        <v>0</v>
      </c>
      <c r="G7" s="76"/>
      <c r="H7" s="21"/>
      <c r="I7" s="73" t="s">
        <v>10</v>
      </c>
      <c r="J7" s="1134">
        <f>ACCUEIL!$H$12</f>
        <v>11</v>
      </c>
      <c r="K7" s="1530">
        <f>CL($U$13,$Q$13)+CL($Q$17,$U$17)+CL($Q$21,$U$21)+CL($U$25,$Q$25)</f>
        <v>0</v>
      </c>
      <c r="L7" s="75">
        <f>$U$13-$Q$13+$Q$17-$U$17+$Q$21-$U$21+$U$25-$Q$25</f>
        <v>0</v>
      </c>
      <c r="M7" s="280"/>
      <c r="N7" s="22"/>
      <c r="O7" s="73" t="s">
        <v>44</v>
      </c>
      <c r="P7" s="1134" t="str">
        <f>ACCUEIL!$H$17</f>
        <v>9</v>
      </c>
      <c r="Q7" s="1530">
        <f>CL($I$15,$E$15)+CL($E$22,$I$22)+CL($Q$19,$U$19)</f>
        <v>0</v>
      </c>
      <c r="R7" s="75">
        <f>$I$15-$E$15+$E$22-$I$22+$Q$19-$U$19</f>
        <v>0</v>
      </c>
      <c r="S7" s="76"/>
      <c r="T7" s="21"/>
      <c r="U7" s="21"/>
      <c r="V7" s="28"/>
      <c r="W7" s="66"/>
      <c r="X7" s="75"/>
    </row>
    <row r="8" spans="2:24" ht="15">
      <c r="B8" s="63"/>
      <c r="C8" s="73" t="s">
        <v>6</v>
      </c>
      <c r="D8" s="1134">
        <f>ACCUEIL!$H$8</f>
        <v>16</v>
      </c>
      <c r="E8" s="1530">
        <f>CL($I$14,$E$14)+CL($I$18,$E$18)+CL(I21,E21)+CL($I$24,$E$24)</f>
        <v>0</v>
      </c>
      <c r="F8" s="75">
        <f>$I$14-$E$14+$I$18-$E$18+I21-E21+$I$24-$E$24</f>
        <v>0</v>
      </c>
      <c r="G8" s="76"/>
      <c r="H8" s="21"/>
      <c r="I8" s="73" t="s">
        <v>11</v>
      </c>
      <c r="J8" s="1134" t="str">
        <f>ACCUEIL!$H$13</f>
        <v>5</v>
      </c>
      <c r="K8" s="1530">
        <f>CL($Q$14,$U$14)+CL($U$18,$Q$18)+CL($U$21,$Q$21)+CL($U$24,$Q$24)</f>
        <v>0</v>
      </c>
      <c r="L8" s="75">
        <f>$Q$14-$U$14+$U$18-$Q$18+$U$21-$Q$21+$U$24-$Q$24</f>
        <v>0</v>
      </c>
      <c r="M8" s="280"/>
      <c r="N8" s="22"/>
      <c r="O8" s="73" t="s">
        <v>62</v>
      </c>
      <c r="P8" s="1134">
        <f>ACCUEIL!$H$18</f>
        <v>13</v>
      </c>
      <c r="Q8" s="1530">
        <f>CL($Q$15,$U$15)+CL($U$19,$Q$19)+CL($U$22,$Q$22)</f>
        <v>0</v>
      </c>
      <c r="R8" s="75">
        <f>$Q$15-$U$15+$U$19-$Q$19+$U$22-$Q$22</f>
        <v>0</v>
      </c>
      <c r="S8" s="76"/>
      <c r="T8" s="21"/>
      <c r="U8" s="21"/>
      <c r="V8" s="28"/>
      <c r="W8" s="66"/>
      <c r="X8" s="75"/>
    </row>
    <row r="9" spans="2:24" ht="15">
      <c r="B9" s="63"/>
      <c r="C9" s="73" t="s">
        <v>7</v>
      </c>
      <c r="D9" s="1134">
        <f>ACCUEIL!$H$9</f>
        <v>20</v>
      </c>
      <c r="E9" s="1530">
        <f>CL($E$14,$I$14)+CL($I$17,$E$17)+CL($I$20,$E$20)+CL($I$23,$E$23)</f>
        <v>0</v>
      </c>
      <c r="F9" s="75">
        <f>$E$14-$I$14+$I$17-$E$17+$I$20-$E$20+$I$23-$E$23</f>
        <v>0</v>
      </c>
      <c r="G9" s="76"/>
      <c r="H9" s="21"/>
      <c r="I9" s="73" t="s">
        <v>19</v>
      </c>
      <c r="J9" s="1134">
        <f>ACCUEIL!$H$14</f>
        <v>19</v>
      </c>
      <c r="K9" s="1530">
        <f>CL($U$14,$Q$14)+CL($U$17,$Q$17)+CL($U$20,$Q$20)+CL($Q$23,$U$23)</f>
        <v>0</v>
      </c>
      <c r="L9" s="75">
        <f>$U$14-$Q$14+$U$17-$Q$17+$U$20-$Q$20+$Q$23-$U$23</f>
        <v>0</v>
      </c>
      <c r="M9" s="280"/>
      <c r="N9" s="22"/>
      <c r="O9" s="73" t="s">
        <v>63</v>
      </c>
      <c r="P9" s="1134">
        <f>ACCUEIL!$H$19</f>
        <v>17</v>
      </c>
      <c r="Q9" s="1530">
        <f>CL($U$15,$Q$15)+CL($I$22,$E$22)+CL($I$19,$E$19)</f>
        <v>0</v>
      </c>
      <c r="R9" s="75">
        <f>$U$15-$Q$15+$I$22-$E$22+$I$19-$E$19</f>
        <v>0</v>
      </c>
      <c r="S9" s="76"/>
      <c r="T9" s="21"/>
      <c r="U9" s="21"/>
      <c r="V9" s="28"/>
      <c r="W9" s="66"/>
      <c r="X9" s="75"/>
    </row>
    <row r="10" spans="2:24" ht="15">
      <c r="B10" s="63"/>
      <c r="C10" s="73" t="s">
        <v>8</v>
      </c>
      <c r="D10" s="1134" t="str">
        <f>ACCUEIL!$H$10</f>
        <v>7</v>
      </c>
      <c r="E10" s="1530">
        <f>CL($E$16,$I$16)+CL($E$18,$I$18)+CL($E$23,$I$23)+CL(E25,I25)</f>
        <v>0</v>
      </c>
      <c r="F10" s="75">
        <f>$E$16-$I$16+$E$18-$I$18+$E$23-$I$23+E25-I25</f>
        <v>0</v>
      </c>
      <c r="G10" s="76"/>
      <c r="H10" s="21"/>
      <c r="I10" s="73" t="s">
        <v>20</v>
      </c>
      <c r="J10" s="1134" t="str">
        <f>ACCUEIL!$H$15</f>
        <v>6</v>
      </c>
      <c r="K10" s="1530">
        <f>CL($Q$16,$U$16)+CL($Q$18,$U$18)+CL($U$23,$Q$23)+CL($Q$25,$U$25)</f>
        <v>0</v>
      </c>
      <c r="L10" s="75">
        <f>$Q$16-$U$16+$Q$18-$U$18+$U$23-$Q$23+$Q$25-$U$25</f>
        <v>0</v>
      </c>
      <c r="M10" s="280"/>
      <c r="N10" s="22"/>
      <c r="O10" s="21"/>
      <c r="P10" s="369"/>
      <c r="Q10" s="201"/>
      <c r="R10" s="75"/>
      <c r="S10" s="76"/>
      <c r="T10" s="21"/>
      <c r="U10" s="21"/>
      <c r="V10" s="28"/>
      <c r="W10" s="66"/>
      <c r="X10" s="75"/>
    </row>
    <row r="11" spans="2:24" ht="15">
      <c r="B11" s="63"/>
      <c r="C11" s="21"/>
      <c r="D11" s="369"/>
      <c r="E11" s="201"/>
      <c r="F11" s="75"/>
      <c r="G11" s="76"/>
      <c r="H11" s="21"/>
      <c r="I11" s="21"/>
      <c r="J11" s="369"/>
      <c r="K11" s="201"/>
      <c r="L11" s="75"/>
      <c r="M11" s="280"/>
      <c r="N11" s="22"/>
      <c r="O11" s="21"/>
      <c r="P11" s="369"/>
      <c r="Q11" s="201"/>
      <c r="R11" s="75"/>
      <c r="S11" s="76"/>
      <c r="T11" s="21"/>
      <c r="U11" s="21"/>
      <c r="V11" s="28"/>
      <c r="W11" s="66"/>
      <c r="X11" s="75"/>
    </row>
    <row r="12" spans="2:24" ht="15">
      <c r="B12" s="84"/>
      <c r="C12" s="13"/>
      <c r="D12" s="454"/>
      <c r="E12" s="15"/>
      <c r="F12" s="13"/>
      <c r="G12" s="884" t="str">
        <f>ACCUEIL!$D$6</f>
        <v>VELODROME</v>
      </c>
      <c r="H12" s="13"/>
      <c r="I12" s="13"/>
      <c r="J12" s="377"/>
      <c r="K12" s="13"/>
      <c r="L12" s="86"/>
      <c r="M12" s="1006" t="s">
        <v>13</v>
      </c>
      <c r="N12" s="286"/>
      <c r="O12" s="13"/>
      <c r="P12" s="454"/>
      <c r="Q12" s="15"/>
      <c r="R12" s="13"/>
      <c r="S12" s="438" t="str">
        <f>ACCUEIL!$D$7</f>
        <v>PARC DE SPORT</v>
      </c>
      <c r="T12" s="13"/>
      <c r="U12" s="85"/>
      <c r="V12" s="13"/>
      <c r="W12" s="13"/>
      <c r="X12" s="86"/>
    </row>
    <row r="13" spans="2:24" ht="15" customHeight="1">
      <c r="B13" s="24"/>
      <c r="C13" s="43" t="s">
        <v>4</v>
      </c>
      <c r="D13" s="42">
        <f>D6</f>
        <v>10</v>
      </c>
      <c r="E13" s="723"/>
      <c r="F13" s="287"/>
      <c r="G13" s="287" t="s">
        <v>14</v>
      </c>
      <c r="H13" s="287"/>
      <c r="I13" s="723"/>
      <c r="J13" s="42">
        <f>D7</f>
        <v>12</v>
      </c>
      <c r="K13" s="43" t="s">
        <v>5</v>
      </c>
      <c r="L13" s="98"/>
      <c r="M13" s="958">
        <f>ACCUEIL!$B$6</f>
        <v>0.40277777777777801</v>
      </c>
      <c r="N13" s="24"/>
      <c r="O13" s="43" t="s">
        <v>9</v>
      </c>
      <c r="P13" s="42" t="str">
        <f>J6</f>
        <v>4</v>
      </c>
      <c r="Q13" s="723"/>
      <c r="R13" s="287"/>
      <c r="S13" s="287" t="s">
        <v>14</v>
      </c>
      <c r="T13" s="287"/>
      <c r="U13" s="723"/>
      <c r="V13" s="42">
        <f>J7</f>
        <v>11</v>
      </c>
      <c r="W13" s="43" t="s">
        <v>10</v>
      </c>
      <c r="X13" s="98"/>
    </row>
    <row r="14" spans="2:24" ht="15" customHeight="1">
      <c r="B14" s="24"/>
      <c r="C14" s="43" t="s">
        <v>7</v>
      </c>
      <c r="D14" s="42">
        <f>D9</f>
        <v>20</v>
      </c>
      <c r="E14" s="723"/>
      <c r="F14" s="287"/>
      <c r="G14" s="287" t="s">
        <v>14</v>
      </c>
      <c r="H14" s="287"/>
      <c r="I14" s="723"/>
      <c r="J14" s="42">
        <f>D8</f>
        <v>16</v>
      </c>
      <c r="K14" s="43" t="s">
        <v>6</v>
      </c>
      <c r="L14" s="98"/>
      <c r="M14" s="959">
        <f>M13+ACCUEIL!$B$7</f>
        <v>0.40972222222222199</v>
      </c>
      <c r="N14" s="24"/>
      <c r="O14" s="43" t="s">
        <v>11</v>
      </c>
      <c r="P14" s="42" t="str">
        <f>J8</f>
        <v>5</v>
      </c>
      <c r="Q14" s="723"/>
      <c r="R14" s="287"/>
      <c r="S14" s="287" t="s">
        <v>14</v>
      </c>
      <c r="T14" s="287"/>
      <c r="U14" s="723"/>
      <c r="V14" s="42">
        <f>J9</f>
        <v>19</v>
      </c>
      <c r="W14" s="43" t="s">
        <v>19</v>
      </c>
      <c r="X14" s="98"/>
    </row>
    <row r="15" spans="2:24" ht="15" customHeight="1">
      <c r="B15" s="24"/>
      <c r="C15" s="43" t="s">
        <v>43</v>
      </c>
      <c r="D15" s="42">
        <f>P6</f>
        <v>18</v>
      </c>
      <c r="E15" s="723"/>
      <c r="F15" s="287"/>
      <c r="G15" s="287" t="s">
        <v>14</v>
      </c>
      <c r="H15" s="287"/>
      <c r="I15" s="723"/>
      <c r="J15" s="42" t="str">
        <f>P7</f>
        <v>9</v>
      </c>
      <c r="K15" s="43" t="s">
        <v>44</v>
      </c>
      <c r="L15" s="98"/>
      <c r="M15" s="959">
        <f>M14+ACCUEIL!$B$7</f>
        <v>0.41666666666666602</v>
      </c>
      <c r="N15" s="24"/>
      <c r="O15" s="43" t="s">
        <v>62</v>
      </c>
      <c r="P15" s="42">
        <f>P8</f>
        <v>13</v>
      </c>
      <c r="Q15" s="723"/>
      <c r="R15" s="287"/>
      <c r="S15" s="287" t="s">
        <v>14</v>
      </c>
      <c r="T15" s="287"/>
      <c r="U15" s="723"/>
      <c r="V15" s="42">
        <f>P9</f>
        <v>17</v>
      </c>
      <c r="W15" s="43" t="s">
        <v>63</v>
      </c>
      <c r="X15" s="98"/>
    </row>
    <row r="16" spans="2:24" ht="15" customHeight="1">
      <c r="B16" s="24"/>
      <c r="C16" s="43" t="s">
        <v>8</v>
      </c>
      <c r="D16" s="42" t="str">
        <f>D10</f>
        <v>7</v>
      </c>
      <c r="E16" s="723"/>
      <c r="F16" s="287"/>
      <c r="G16" s="287" t="s">
        <v>14</v>
      </c>
      <c r="H16" s="287"/>
      <c r="I16" s="723"/>
      <c r="J16" s="42">
        <f>D6</f>
        <v>10</v>
      </c>
      <c r="K16" s="43" t="s">
        <v>4</v>
      </c>
      <c r="L16" s="98"/>
      <c r="M16" s="959">
        <f>M15+ACCUEIL!$B$7</f>
        <v>0.42361111111110999</v>
      </c>
      <c r="N16" s="24"/>
      <c r="O16" s="43" t="s">
        <v>20</v>
      </c>
      <c r="P16" s="42" t="str">
        <f>J10</f>
        <v>6</v>
      </c>
      <c r="Q16" s="723"/>
      <c r="R16" s="287"/>
      <c r="S16" s="287" t="s">
        <v>14</v>
      </c>
      <c r="T16" s="287"/>
      <c r="U16" s="723"/>
      <c r="V16" s="42" t="str">
        <f>J6</f>
        <v>4</v>
      </c>
      <c r="W16" s="43" t="s">
        <v>9</v>
      </c>
      <c r="X16" s="23"/>
    </row>
    <row r="17" spans="2:24" ht="15" customHeight="1">
      <c r="B17" s="24"/>
      <c r="C17" s="43" t="s">
        <v>5</v>
      </c>
      <c r="D17" s="42">
        <f>D7</f>
        <v>12</v>
      </c>
      <c r="E17" s="723"/>
      <c r="F17" s="287"/>
      <c r="G17" s="287" t="s">
        <v>14</v>
      </c>
      <c r="H17" s="287"/>
      <c r="I17" s="723"/>
      <c r="J17" s="42">
        <f>D9</f>
        <v>20</v>
      </c>
      <c r="K17" s="43" t="s">
        <v>7</v>
      </c>
      <c r="L17" s="98"/>
      <c r="M17" s="959">
        <f>M16+ACCUEIL!$B$7</f>
        <v>0.43055555555555403</v>
      </c>
      <c r="N17" s="24"/>
      <c r="O17" s="43" t="s">
        <v>10</v>
      </c>
      <c r="P17" s="42">
        <f>J7</f>
        <v>11</v>
      </c>
      <c r="Q17" s="723"/>
      <c r="R17" s="287"/>
      <c r="S17" s="287" t="s">
        <v>14</v>
      </c>
      <c r="T17" s="287"/>
      <c r="U17" s="723"/>
      <c r="V17" s="42">
        <f>J9</f>
        <v>19</v>
      </c>
      <c r="W17" s="43" t="s">
        <v>19</v>
      </c>
      <c r="X17" s="23"/>
    </row>
    <row r="18" spans="2:24" ht="15" customHeight="1">
      <c r="B18" s="24"/>
      <c r="C18" s="43" t="s">
        <v>8</v>
      </c>
      <c r="D18" s="42" t="str">
        <f>D10</f>
        <v>7</v>
      </c>
      <c r="E18" s="723"/>
      <c r="F18" s="287"/>
      <c r="G18" s="287" t="s">
        <v>14</v>
      </c>
      <c r="H18" s="287"/>
      <c r="I18" s="723"/>
      <c r="J18" s="42">
        <f>D8</f>
        <v>16</v>
      </c>
      <c r="K18" s="43" t="s">
        <v>6</v>
      </c>
      <c r="L18" s="98"/>
      <c r="M18" s="959">
        <f>M17+ACCUEIL!$B$7</f>
        <v>0.437499999999998</v>
      </c>
      <c r="N18" s="24"/>
      <c r="O18" s="43" t="s">
        <v>20</v>
      </c>
      <c r="P18" s="42" t="str">
        <f>J10</f>
        <v>6</v>
      </c>
      <c r="Q18" s="723"/>
      <c r="R18" s="287"/>
      <c r="S18" s="287" t="s">
        <v>14</v>
      </c>
      <c r="T18" s="287"/>
      <c r="U18" s="723"/>
      <c r="V18" s="42" t="str">
        <f>J8</f>
        <v>5</v>
      </c>
      <c r="W18" s="43" t="s">
        <v>11</v>
      </c>
      <c r="X18" s="23"/>
    </row>
    <row r="19" spans="2:24" ht="15" customHeight="1">
      <c r="B19" s="24"/>
      <c r="C19" s="43" t="s">
        <v>43</v>
      </c>
      <c r="D19" s="42">
        <f>P6</f>
        <v>18</v>
      </c>
      <c r="E19" s="723"/>
      <c r="F19" s="287"/>
      <c r="G19" s="287" t="s">
        <v>14</v>
      </c>
      <c r="H19" s="287"/>
      <c r="I19" s="723"/>
      <c r="J19" s="42">
        <f>P9</f>
        <v>17</v>
      </c>
      <c r="K19" s="43" t="s">
        <v>63</v>
      </c>
      <c r="L19" s="98"/>
      <c r="M19" s="959">
        <f>M18+ACCUEIL!$B$7</f>
        <v>0.44444444444444198</v>
      </c>
      <c r="N19" s="24"/>
      <c r="O19" s="94" t="s">
        <v>44</v>
      </c>
      <c r="P19" s="42" t="str">
        <f>P7</f>
        <v>9</v>
      </c>
      <c r="Q19" s="723"/>
      <c r="R19" s="287"/>
      <c r="S19" s="287" t="s">
        <v>14</v>
      </c>
      <c r="T19" s="287"/>
      <c r="U19" s="723"/>
      <c r="V19" s="42">
        <f>P8</f>
        <v>13</v>
      </c>
      <c r="W19" s="43" t="s">
        <v>62</v>
      </c>
      <c r="X19" s="23"/>
    </row>
    <row r="20" spans="2:24" ht="15" customHeight="1">
      <c r="B20" s="24"/>
      <c r="C20" s="43" t="s">
        <v>4</v>
      </c>
      <c r="D20" s="42">
        <f>D6</f>
        <v>10</v>
      </c>
      <c r="E20" s="723"/>
      <c r="F20" s="287"/>
      <c r="G20" s="287" t="s">
        <v>14</v>
      </c>
      <c r="H20" s="287"/>
      <c r="I20" s="723"/>
      <c r="J20" s="42">
        <f>D9</f>
        <v>20</v>
      </c>
      <c r="K20" s="43" t="s">
        <v>7</v>
      </c>
      <c r="L20" s="98"/>
      <c r="M20" s="959">
        <f>M19+ACCUEIL!$B$7</f>
        <v>0.45138888888888601</v>
      </c>
      <c r="N20" s="24"/>
      <c r="O20" s="43" t="s">
        <v>9</v>
      </c>
      <c r="P20" s="42" t="str">
        <f>J6</f>
        <v>4</v>
      </c>
      <c r="Q20" s="723"/>
      <c r="R20" s="287"/>
      <c r="S20" s="287" t="s">
        <v>14</v>
      </c>
      <c r="T20" s="287"/>
      <c r="U20" s="723"/>
      <c r="V20" s="42">
        <f>J9</f>
        <v>19</v>
      </c>
      <c r="W20" s="43" t="s">
        <v>19</v>
      </c>
      <c r="X20" s="23"/>
    </row>
    <row r="21" spans="2:24" ht="15" customHeight="1">
      <c r="B21" s="24"/>
      <c r="C21" s="43" t="s">
        <v>5</v>
      </c>
      <c r="D21" s="42">
        <f>D7</f>
        <v>12</v>
      </c>
      <c r="E21" s="723"/>
      <c r="F21" s="287"/>
      <c r="G21" s="287" t="s">
        <v>14</v>
      </c>
      <c r="H21" s="287"/>
      <c r="I21" s="723"/>
      <c r="J21" s="42">
        <f>D8</f>
        <v>16</v>
      </c>
      <c r="K21" s="43" t="s">
        <v>6</v>
      </c>
      <c r="L21" s="98"/>
      <c r="M21" s="959">
        <f>M20+ACCUEIL!$B$7</f>
        <v>0.45833333333332998</v>
      </c>
      <c r="N21" s="24"/>
      <c r="O21" s="43" t="s">
        <v>10</v>
      </c>
      <c r="P21" s="42">
        <f>J7</f>
        <v>11</v>
      </c>
      <c r="Q21" s="723"/>
      <c r="R21" s="287"/>
      <c r="S21" s="287" t="s">
        <v>14</v>
      </c>
      <c r="T21" s="287"/>
      <c r="U21" s="723"/>
      <c r="V21" s="42" t="str">
        <f>J8</f>
        <v>5</v>
      </c>
      <c r="W21" s="43" t="s">
        <v>11</v>
      </c>
      <c r="X21" s="23"/>
    </row>
    <row r="22" spans="2:24" ht="15" customHeight="1">
      <c r="B22" s="24"/>
      <c r="C22" s="43" t="s">
        <v>44</v>
      </c>
      <c r="D22" s="42" t="str">
        <f>P7</f>
        <v>9</v>
      </c>
      <c r="E22" s="723"/>
      <c r="F22" s="287"/>
      <c r="G22" s="287" t="s">
        <v>14</v>
      </c>
      <c r="H22" s="287"/>
      <c r="I22" s="723"/>
      <c r="J22" s="42">
        <f>P9</f>
        <v>17</v>
      </c>
      <c r="K22" s="43" t="s">
        <v>63</v>
      </c>
      <c r="L22" s="98"/>
      <c r="M22" s="959">
        <f>M21+ACCUEIL!$B$7</f>
        <v>0.46527777777777402</v>
      </c>
      <c r="N22" s="24"/>
      <c r="O22" s="43" t="s">
        <v>43</v>
      </c>
      <c r="P22" s="42">
        <f>P6</f>
        <v>18</v>
      </c>
      <c r="Q22" s="723"/>
      <c r="R22" s="287"/>
      <c r="S22" s="287" t="s">
        <v>14</v>
      </c>
      <c r="T22" s="287"/>
      <c r="U22" s="723"/>
      <c r="V22" s="42">
        <f>P8</f>
        <v>13</v>
      </c>
      <c r="W22" s="43" t="s">
        <v>62</v>
      </c>
      <c r="X22" s="23"/>
    </row>
    <row r="23" spans="2:24" ht="15" customHeight="1">
      <c r="B23" s="24"/>
      <c r="C23" s="43" t="s">
        <v>8</v>
      </c>
      <c r="D23" s="42" t="str">
        <f>D10</f>
        <v>7</v>
      </c>
      <c r="E23" s="723"/>
      <c r="F23" s="287"/>
      <c r="G23" s="287" t="s">
        <v>14</v>
      </c>
      <c r="H23" s="287"/>
      <c r="I23" s="723"/>
      <c r="J23" s="42">
        <f>D9</f>
        <v>20</v>
      </c>
      <c r="K23" s="43" t="s">
        <v>7</v>
      </c>
      <c r="L23" s="98"/>
      <c r="M23" s="959">
        <f>M22+ACCUEIL!$B$7</f>
        <v>0.47222222222221799</v>
      </c>
      <c r="N23" s="24"/>
      <c r="O23" s="43" t="s">
        <v>19</v>
      </c>
      <c r="P23" s="42">
        <f>J9</f>
        <v>19</v>
      </c>
      <c r="Q23" s="723"/>
      <c r="R23" s="287"/>
      <c r="S23" s="287" t="s">
        <v>14</v>
      </c>
      <c r="T23" s="287"/>
      <c r="U23" s="723"/>
      <c r="V23" s="42" t="str">
        <f>J10</f>
        <v>6</v>
      </c>
      <c r="W23" s="43" t="s">
        <v>20</v>
      </c>
      <c r="X23" s="23"/>
    </row>
    <row r="24" spans="2:24" ht="15" customHeight="1">
      <c r="B24" s="24"/>
      <c r="C24" s="43" t="s">
        <v>4</v>
      </c>
      <c r="D24" s="42">
        <f>D6</f>
        <v>10</v>
      </c>
      <c r="E24" s="723"/>
      <c r="F24" s="287"/>
      <c r="G24" s="287" t="s">
        <v>14</v>
      </c>
      <c r="H24" s="287"/>
      <c r="I24" s="723"/>
      <c r="J24" s="42">
        <f>D8</f>
        <v>16</v>
      </c>
      <c r="K24" s="43" t="s">
        <v>6</v>
      </c>
      <c r="L24" s="98"/>
      <c r="M24" s="959">
        <f>M23+ACCUEIL!$B$7</f>
        <v>0.47916666666666202</v>
      </c>
      <c r="N24" s="24"/>
      <c r="O24" s="43" t="s">
        <v>9</v>
      </c>
      <c r="P24" s="42" t="str">
        <f>J6</f>
        <v>4</v>
      </c>
      <c r="Q24" s="723"/>
      <c r="R24" s="287"/>
      <c r="S24" s="287" t="s">
        <v>14</v>
      </c>
      <c r="T24" s="287"/>
      <c r="U24" s="723"/>
      <c r="V24" s="42" t="str">
        <f>J8</f>
        <v>5</v>
      </c>
      <c r="W24" s="43" t="s">
        <v>11</v>
      </c>
      <c r="X24" s="23"/>
    </row>
    <row r="25" spans="2:24" ht="15" customHeight="1">
      <c r="B25" s="24"/>
      <c r="C25" s="43" t="s">
        <v>8</v>
      </c>
      <c r="D25" s="42" t="str">
        <f>D10</f>
        <v>7</v>
      </c>
      <c r="E25" s="723"/>
      <c r="F25" s="287"/>
      <c r="G25" s="287" t="s">
        <v>14</v>
      </c>
      <c r="H25" s="287"/>
      <c r="I25" s="723"/>
      <c r="J25" s="42">
        <f>D7</f>
        <v>12</v>
      </c>
      <c r="K25" s="43" t="s">
        <v>5</v>
      </c>
      <c r="L25" s="98"/>
      <c r="M25" s="959">
        <f>M24+ACCUEIL!$B$7</f>
        <v>0.486111111111106</v>
      </c>
      <c r="N25" s="24"/>
      <c r="O25" s="43" t="s">
        <v>20</v>
      </c>
      <c r="P25" s="42" t="str">
        <f>J10</f>
        <v>6</v>
      </c>
      <c r="Q25" s="723"/>
      <c r="R25" s="287"/>
      <c r="S25" s="287" t="s">
        <v>14</v>
      </c>
      <c r="T25" s="287"/>
      <c r="U25" s="723"/>
      <c r="V25" s="42">
        <f>J7</f>
        <v>11</v>
      </c>
      <c r="W25" s="43" t="s">
        <v>10</v>
      </c>
      <c r="X25" s="23"/>
    </row>
    <row r="26" spans="2:24">
      <c r="B26" s="180"/>
      <c r="C26" s="215"/>
      <c r="D26" s="55"/>
      <c r="E26" s="55"/>
      <c r="F26" s="55"/>
      <c r="G26" s="55"/>
      <c r="H26" s="55"/>
      <c r="I26" s="215"/>
      <c r="J26" s="55"/>
      <c r="K26" s="215"/>
      <c r="L26" s="288"/>
      <c r="M26" s="280"/>
      <c r="N26" s="180"/>
      <c r="O26" s="108"/>
      <c r="P26" s="109"/>
      <c r="Q26" s="110"/>
      <c r="R26" s="111"/>
      <c r="S26" s="112"/>
      <c r="T26" s="111"/>
      <c r="U26" s="289"/>
      <c r="V26" s="109"/>
      <c r="W26" s="108"/>
      <c r="X26" s="59"/>
    </row>
    <row r="27" spans="2:24">
      <c r="B27" s="60"/>
      <c r="C27" s="63"/>
      <c r="I27" s="63"/>
      <c r="M27" s="280"/>
      <c r="N27" s="60"/>
      <c r="O27" s="63"/>
    </row>
    <row r="28" spans="2:24">
      <c r="B28" s="60"/>
      <c r="C28" s="197"/>
      <c r="D28" s="122" t="str">
        <f>D5</f>
        <v>POULE A</v>
      </c>
      <c r="E28" s="123" t="s">
        <v>1</v>
      </c>
      <c r="F28" s="123" t="s">
        <v>2</v>
      </c>
      <c r="G28" s="76"/>
      <c r="H28" s="76"/>
      <c r="I28" s="197"/>
      <c r="J28" s="122" t="str">
        <f>J5</f>
        <v>POULE B</v>
      </c>
      <c r="K28" s="123" t="s">
        <v>1</v>
      </c>
      <c r="L28" s="123" t="s">
        <v>2</v>
      </c>
      <c r="M28" s="280"/>
      <c r="N28" s="176"/>
      <c r="O28" s="197"/>
      <c r="P28" s="122" t="str">
        <f>P5</f>
        <v>POULE C</v>
      </c>
      <c r="Q28" s="123" t="s">
        <v>1</v>
      </c>
      <c r="R28" s="123" t="s">
        <v>2</v>
      </c>
      <c r="S28" s="76"/>
      <c r="T28" s="76"/>
      <c r="U28" s="176"/>
      <c r="V28" s="200"/>
      <c r="W28" s="76"/>
      <c r="X28" s="76"/>
    </row>
    <row r="29" spans="2:24" ht="15">
      <c r="B29" s="60"/>
      <c r="C29" s="43">
        <v>1</v>
      </c>
      <c r="D29" s="1133"/>
      <c r="E29" s="706"/>
      <c r="F29" s="913"/>
      <c r="G29" s="147"/>
      <c r="H29" s="147"/>
      <c r="I29" s="43">
        <v>1</v>
      </c>
      <c r="J29" s="1133"/>
      <c r="K29" s="706"/>
      <c r="L29" s="913"/>
      <c r="M29" s="280"/>
      <c r="N29" s="290"/>
      <c r="O29" s="43">
        <v>1</v>
      </c>
      <c r="P29" s="1133"/>
      <c r="Q29" s="706"/>
      <c r="R29" s="913"/>
      <c r="S29" s="147"/>
      <c r="T29" s="147"/>
      <c r="U29" s="290"/>
      <c r="V29" s="126"/>
      <c r="W29" s="126"/>
      <c r="X29" s="149"/>
    </row>
    <row r="30" spans="2:24" ht="15">
      <c r="B30" s="60"/>
      <c r="C30" s="43">
        <v>2</v>
      </c>
      <c r="D30" s="1133"/>
      <c r="E30" s="706"/>
      <c r="F30" s="913"/>
      <c r="G30" s="147"/>
      <c r="H30" s="147"/>
      <c r="I30" s="43">
        <v>2</v>
      </c>
      <c r="J30" s="1133"/>
      <c r="K30" s="706"/>
      <c r="L30" s="913"/>
      <c r="M30" s="280"/>
      <c r="N30" s="290"/>
      <c r="O30" s="43">
        <v>2</v>
      </c>
      <c r="P30" s="1133"/>
      <c r="Q30" s="706"/>
      <c r="R30" s="913"/>
      <c r="S30" s="147"/>
      <c r="T30" s="147"/>
      <c r="U30" s="290"/>
      <c r="V30" s="126"/>
      <c r="W30" s="126"/>
      <c r="X30" s="149"/>
    </row>
    <row r="31" spans="2:24" ht="15">
      <c r="B31" s="60"/>
      <c r="C31" s="43">
        <v>3</v>
      </c>
      <c r="D31" s="1133"/>
      <c r="E31" s="706"/>
      <c r="F31" s="913"/>
      <c r="G31" s="147"/>
      <c r="H31" s="147"/>
      <c r="I31" s="43">
        <v>3</v>
      </c>
      <c r="J31" s="1133"/>
      <c r="K31" s="706"/>
      <c r="L31" s="913"/>
      <c r="M31" s="280"/>
      <c r="N31" s="290"/>
      <c r="O31" s="43">
        <v>3</v>
      </c>
      <c r="P31" s="1133"/>
      <c r="Q31" s="706"/>
      <c r="R31" s="913"/>
      <c r="S31" s="147"/>
      <c r="T31" s="147"/>
      <c r="U31" s="290"/>
      <c r="V31" s="126"/>
      <c r="W31" s="126"/>
      <c r="X31" s="149"/>
    </row>
    <row r="32" spans="2:24" ht="15">
      <c r="B32" s="60"/>
      <c r="C32" s="43">
        <v>4</v>
      </c>
      <c r="D32" s="1133"/>
      <c r="E32" s="706"/>
      <c r="F32" s="913"/>
      <c r="G32" s="147"/>
      <c r="H32" s="147"/>
      <c r="I32" s="43">
        <v>4</v>
      </c>
      <c r="J32" s="1133"/>
      <c r="K32" s="706"/>
      <c r="L32" s="913"/>
      <c r="M32" s="280"/>
      <c r="N32" s="290"/>
      <c r="O32" s="43">
        <v>4</v>
      </c>
      <c r="P32" s="1133"/>
      <c r="Q32" s="706"/>
      <c r="R32" s="913"/>
      <c r="S32" s="147"/>
      <c r="T32" s="147"/>
      <c r="U32" s="290"/>
      <c r="V32" s="126"/>
      <c r="W32" s="126"/>
      <c r="X32" s="149"/>
    </row>
    <row r="33" spans="2:35" ht="15">
      <c r="B33" s="60"/>
      <c r="C33" s="43">
        <v>5</v>
      </c>
      <c r="D33" s="1133"/>
      <c r="E33" s="706"/>
      <c r="F33" s="913"/>
      <c r="G33" s="130"/>
      <c r="H33" s="130"/>
      <c r="I33" s="94">
        <v>5</v>
      </c>
      <c r="J33" s="1133"/>
      <c r="K33" s="706"/>
      <c r="L33" s="913"/>
      <c r="M33" s="280"/>
      <c r="N33" s="225"/>
      <c r="O33" s="130"/>
      <c r="P33" s="889"/>
      <c r="Q33" s="889"/>
      <c r="R33" s="889"/>
      <c r="S33" s="130"/>
      <c r="T33" s="130"/>
      <c r="U33" s="130"/>
      <c r="V33" s="126"/>
      <c r="W33" s="126"/>
      <c r="X33" s="149"/>
    </row>
    <row r="34" spans="2:35" ht="5.25" customHeight="1">
      <c r="B34" s="60"/>
      <c r="C34" s="104"/>
      <c r="D34" s="28"/>
      <c r="E34" s="28"/>
      <c r="F34" s="28"/>
      <c r="G34" s="130"/>
      <c r="H34" s="130"/>
      <c r="I34" s="130"/>
      <c r="J34" s="28"/>
      <c r="K34" s="28"/>
      <c r="L34" s="516"/>
      <c r="M34" s="280"/>
      <c r="N34" s="225"/>
      <c r="O34" s="130"/>
      <c r="P34" s="889"/>
      <c r="Q34" s="889"/>
      <c r="R34" s="889"/>
      <c r="S34" s="130"/>
      <c r="T34" s="130"/>
      <c r="U34" s="130"/>
      <c r="V34" s="126"/>
      <c r="W34" s="126"/>
      <c r="X34" s="149"/>
    </row>
    <row r="35" spans="2:35" ht="5.25" customHeight="1">
      <c r="B35" s="60"/>
      <c r="C35" s="104"/>
      <c r="D35" s="582"/>
      <c r="E35" s="582"/>
      <c r="F35" s="582"/>
      <c r="G35" s="638"/>
      <c r="H35" s="638"/>
      <c r="I35" s="638"/>
      <c r="J35" s="639"/>
      <c r="K35" s="582"/>
      <c r="L35" s="639"/>
      <c r="M35" s="640"/>
      <c r="N35" s="641"/>
      <c r="O35" s="638"/>
      <c r="P35" s="638"/>
      <c r="Q35" s="638"/>
      <c r="R35" s="638"/>
      <c r="S35" s="638"/>
      <c r="T35" s="638"/>
      <c r="U35" s="638"/>
      <c r="V35" s="642"/>
      <c r="W35" s="126"/>
      <c r="X35" s="149"/>
    </row>
    <row r="36" spans="2:35" ht="5.25" customHeight="1">
      <c r="B36" s="60"/>
      <c r="C36" s="104"/>
      <c r="D36" s="126"/>
      <c r="E36" s="126"/>
      <c r="F36" s="126"/>
      <c r="G36" s="130"/>
      <c r="H36" s="130"/>
      <c r="I36" s="130"/>
      <c r="J36" s="126"/>
      <c r="K36" s="126"/>
      <c r="L36" s="137"/>
      <c r="M36" s="280"/>
      <c r="N36" s="225"/>
      <c r="O36" s="130"/>
      <c r="P36" s="126"/>
      <c r="Q36" s="126"/>
      <c r="R36" s="126"/>
      <c r="S36" s="130"/>
      <c r="T36" s="130"/>
      <c r="U36" s="130"/>
      <c r="V36" s="126"/>
      <c r="W36" s="126"/>
      <c r="X36" s="149"/>
    </row>
    <row r="37" spans="2:35">
      <c r="B37" s="60"/>
      <c r="C37" s="140"/>
      <c r="D37" s="292" t="s">
        <v>65</v>
      </c>
      <c r="E37" s="293"/>
      <c r="F37" s="293" t="s">
        <v>66</v>
      </c>
      <c r="G37" s="293"/>
      <c r="H37" s="293"/>
      <c r="I37" s="209"/>
      <c r="J37" s="293"/>
      <c r="K37" s="136"/>
      <c r="L37" s="137"/>
      <c r="M37" s="280"/>
      <c r="N37" s="225"/>
      <c r="O37" s="197"/>
      <c r="P37" s="65" t="s">
        <v>40</v>
      </c>
      <c r="Q37" s="291" t="s">
        <v>1</v>
      </c>
      <c r="R37" s="291" t="s">
        <v>2</v>
      </c>
      <c r="T37" s="223"/>
      <c r="U37" s="197"/>
      <c r="V37" s="65" t="s">
        <v>41</v>
      </c>
      <c r="W37" s="123" t="s">
        <v>1</v>
      </c>
      <c r="X37" s="191" t="s">
        <v>2</v>
      </c>
      <c r="Z37" s="197"/>
      <c r="AA37" s="839" t="s">
        <v>3</v>
      </c>
      <c r="AB37" s="291" t="s">
        <v>1</v>
      </c>
      <c r="AC37" s="291" t="s">
        <v>2</v>
      </c>
      <c r="AE37" s="223"/>
      <c r="AF37" s="197"/>
      <c r="AG37" s="839" t="s">
        <v>3</v>
      </c>
      <c r="AH37" s="123" t="s">
        <v>1</v>
      </c>
      <c r="AI37" s="191" t="s">
        <v>2</v>
      </c>
    </row>
    <row r="38" spans="2:35">
      <c r="B38" s="60"/>
      <c r="C38" s="123" t="s">
        <v>21</v>
      </c>
      <c r="D38" s="140" t="s">
        <v>21</v>
      </c>
      <c r="E38" s="293"/>
      <c r="F38" s="293"/>
      <c r="G38" s="241"/>
      <c r="H38" s="191" t="s">
        <v>22</v>
      </c>
      <c r="I38" s="309"/>
      <c r="J38" s="168" t="s">
        <v>22</v>
      </c>
      <c r="K38" s="136"/>
      <c r="L38" s="137"/>
      <c r="M38" s="280"/>
      <c r="N38" s="225"/>
      <c r="O38" s="123" t="s">
        <v>19</v>
      </c>
      <c r="P38" s="74" t="s">
        <v>19</v>
      </c>
      <c r="Q38" s="1531">
        <f>CL($Q$49,$U$49)+CL($Q$58,$U$58)</f>
        <v>0</v>
      </c>
      <c r="R38" s="243">
        <f>$Q$49-$U$49+$Q$58-$U$58</f>
        <v>0</v>
      </c>
      <c r="S38" s="236"/>
      <c r="T38" s="223"/>
      <c r="U38" s="123" t="s">
        <v>62</v>
      </c>
      <c r="V38" s="74" t="s">
        <v>62</v>
      </c>
      <c r="W38" s="1531">
        <f>CL($E$49,$I$49)+CL($Q$61,$U$61)</f>
        <v>0</v>
      </c>
      <c r="X38" s="243">
        <f>$E$49-$I$49+$Q$61-$U$61</f>
        <v>0</v>
      </c>
      <c r="Z38" s="123" t="s">
        <v>19</v>
      </c>
      <c r="AA38" s="1329" t="s">
        <v>19</v>
      </c>
      <c r="AB38" s="1338">
        <v>0</v>
      </c>
      <c r="AC38" s="1339">
        <v>0</v>
      </c>
      <c r="AD38" s="236"/>
      <c r="AE38" s="223"/>
      <c r="AF38" s="123" t="s">
        <v>62</v>
      </c>
      <c r="AG38" s="1329" t="s">
        <v>62</v>
      </c>
      <c r="AH38" s="1338">
        <v>0</v>
      </c>
      <c r="AI38" s="1339">
        <v>0</v>
      </c>
    </row>
    <row r="39" spans="2:35">
      <c r="B39" s="60"/>
      <c r="C39" s="123" t="s">
        <v>23</v>
      </c>
      <c r="D39" s="140" t="s">
        <v>23</v>
      </c>
      <c r="E39" s="293"/>
      <c r="F39" s="293"/>
      <c r="G39" s="241"/>
      <c r="H39" s="191" t="s">
        <v>24</v>
      </c>
      <c r="I39" s="309"/>
      <c r="J39" s="168" t="s">
        <v>24</v>
      </c>
      <c r="K39" s="136"/>
      <c r="L39" s="137"/>
      <c r="M39" s="280"/>
      <c r="N39" s="225"/>
      <c r="O39" s="123" t="s">
        <v>20</v>
      </c>
      <c r="P39" s="74" t="s">
        <v>20</v>
      </c>
      <c r="Q39" s="1531">
        <f>CL($U$49,$Q$49)+CL($Q$64,$U$64)</f>
        <v>0</v>
      </c>
      <c r="R39" s="243">
        <f>$U$49-$Q$49+$Q$64-$U$64</f>
        <v>0</v>
      </c>
      <c r="S39" s="236"/>
      <c r="T39" s="223"/>
      <c r="U39" s="123" t="s">
        <v>63</v>
      </c>
      <c r="V39" s="74" t="s">
        <v>63</v>
      </c>
      <c r="W39" s="1531">
        <f>CL($I$49,$E$49)+CL($Q$67,$U$67)</f>
        <v>0</v>
      </c>
      <c r="X39" s="243">
        <f>$I$49-$E$49+$Q$67-$U$67</f>
        <v>0</v>
      </c>
      <c r="Z39" s="123" t="s">
        <v>20</v>
      </c>
      <c r="AA39" s="1329" t="s">
        <v>20</v>
      </c>
      <c r="AB39" s="1338">
        <v>0</v>
      </c>
      <c r="AC39" s="1339">
        <v>0</v>
      </c>
      <c r="AD39" s="236"/>
      <c r="AE39" s="223"/>
      <c r="AF39" s="123" t="s">
        <v>63</v>
      </c>
      <c r="AG39" s="1329" t="s">
        <v>63</v>
      </c>
      <c r="AH39" s="1338">
        <v>0</v>
      </c>
      <c r="AI39" s="1339">
        <v>0</v>
      </c>
    </row>
    <row r="40" spans="2:35">
      <c r="B40" s="60"/>
      <c r="C40" s="123" t="s">
        <v>25</v>
      </c>
      <c r="D40" s="140" t="s">
        <v>25</v>
      </c>
      <c r="E40" s="293"/>
      <c r="F40" s="293"/>
      <c r="G40" s="241"/>
      <c r="H40" s="191" t="s">
        <v>26</v>
      </c>
      <c r="I40" s="309"/>
      <c r="J40" s="168" t="s">
        <v>26</v>
      </c>
      <c r="K40" s="136"/>
      <c r="L40" s="137"/>
      <c r="M40" s="280"/>
      <c r="N40" s="225"/>
      <c r="O40" s="123" t="s">
        <v>43</v>
      </c>
      <c r="P40" s="74" t="s">
        <v>43</v>
      </c>
      <c r="Q40" s="1531">
        <f>CL($U$58,$Q$58)+CL($U$64,$Q$64)</f>
        <v>0</v>
      </c>
      <c r="R40" s="243">
        <f>$U$58-$Q$58+$U$64-$Q$64</f>
        <v>0</v>
      </c>
      <c r="S40" s="236"/>
      <c r="T40" s="223"/>
      <c r="U40" s="123" t="s">
        <v>86</v>
      </c>
      <c r="V40" s="74" t="s">
        <v>86</v>
      </c>
      <c r="W40" s="1531">
        <f>CL($U$61,$Q$61)+CL($U$67,$Q$67)</f>
        <v>0</v>
      </c>
      <c r="X40" s="243">
        <f>$U$61-$Q$61+$U$67-$Q$67</f>
        <v>0</v>
      </c>
      <c r="Z40" s="123" t="s">
        <v>43</v>
      </c>
      <c r="AA40" s="1329" t="s">
        <v>43</v>
      </c>
      <c r="AB40" s="1338">
        <v>0</v>
      </c>
      <c r="AC40" s="1339">
        <v>0</v>
      </c>
      <c r="AD40" s="236"/>
      <c r="AE40" s="223"/>
      <c r="AF40" s="123" t="s">
        <v>86</v>
      </c>
      <c r="AG40" s="1329" t="s">
        <v>86</v>
      </c>
      <c r="AH40" s="1338">
        <v>0</v>
      </c>
      <c r="AI40" s="1339">
        <v>0</v>
      </c>
    </row>
    <row r="41" spans="2:35">
      <c r="B41" s="60"/>
      <c r="C41" s="123" t="s">
        <v>28</v>
      </c>
      <c r="D41" s="140" t="s">
        <v>28</v>
      </c>
      <c r="E41" s="293"/>
      <c r="F41" s="293"/>
      <c r="G41" s="241"/>
      <c r="H41" s="191" t="s">
        <v>28</v>
      </c>
      <c r="I41" s="309"/>
      <c r="J41" s="168" t="s">
        <v>28</v>
      </c>
      <c r="K41" s="136"/>
      <c r="L41" s="137"/>
      <c r="M41" s="280"/>
      <c r="N41" s="225"/>
      <c r="O41" s="76"/>
      <c r="P41" s="126"/>
      <c r="Q41" s="295"/>
      <c r="R41" s="245"/>
      <c r="S41" s="236"/>
      <c r="U41" s="76"/>
      <c r="V41" s="126"/>
      <c r="W41" s="246"/>
      <c r="X41" s="296"/>
    </row>
    <row r="42" spans="2:35">
      <c r="B42" s="60"/>
      <c r="L42" s="137"/>
      <c r="M42" s="280"/>
      <c r="N42" s="225"/>
      <c r="O42" s="76"/>
      <c r="P42" s="126"/>
      <c r="Q42" s="244"/>
      <c r="R42" s="245"/>
      <c r="S42" s="236"/>
      <c r="U42" s="76"/>
      <c r="V42" s="126"/>
      <c r="W42" s="246"/>
      <c r="X42" s="296"/>
    </row>
    <row r="43" spans="2:35">
      <c r="B43" s="183"/>
      <c r="C43" s="249"/>
      <c r="D43" s="85"/>
      <c r="E43" s="15"/>
      <c r="F43" s="85"/>
      <c r="G43" s="325" t="str">
        <f>ACCUEIL!D6</f>
        <v>VELODROME</v>
      </c>
      <c r="H43" s="85"/>
      <c r="I43" s="13"/>
      <c r="J43" s="85"/>
      <c r="K43" s="13"/>
      <c r="L43" s="86"/>
      <c r="M43" s="280"/>
      <c r="N43" s="183"/>
      <c r="O43" s="249"/>
      <c r="P43" s="85"/>
      <c r="Q43" s="15"/>
      <c r="R43" s="85"/>
      <c r="S43" s="968" t="str">
        <f>ACCUEIL!D7</f>
        <v>PARC DE SPORT</v>
      </c>
      <c r="T43" s="85"/>
      <c r="U43" s="85"/>
      <c r="V43" s="85"/>
      <c r="W43" s="249"/>
      <c r="X43" s="16"/>
    </row>
    <row r="44" spans="2:35">
      <c r="B44" s="24"/>
      <c r="D44" s="40"/>
      <c r="F44" s="40"/>
      <c r="G44" s="152" t="s">
        <v>68</v>
      </c>
      <c r="H44" s="40"/>
      <c r="I44" s="22"/>
      <c r="J44" s="40"/>
      <c r="K44" s="22"/>
      <c r="L44" s="153"/>
      <c r="M44" s="280"/>
      <c r="N44" s="24"/>
      <c r="P44" s="40"/>
      <c r="R44" s="40"/>
      <c r="S44" s="152" t="s">
        <v>3</v>
      </c>
      <c r="T44" s="40"/>
      <c r="U44" s="40"/>
      <c r="V44" s="40"/>
      <c r="X44" s="23"/>
    </row>
    <row r="45" spans="2:35" ht="15" customHeight="1">
      <c r="B45" s="24"/>
      <c r="C45" s="123" t="s">
        <v>21</v>
      </c>
      <c r="D45" s="164" t="str">
        <f>D38</f>
        <v>1A</v>
      </c>
      <c r="E45" s="723">
        <v>1</v>
      </c>
      <c r="F45" s="160"/>
      <c r="G45" s="161" t="s">
        <v>14</v>
      </c>
      <c r="H45" s="160"/>
      <c r="I45" s="723">
        <v>1</v>
      </c>
      <c r="J45" s="164" t="str">
        <f>J38</f>
        <v>1B</v>
      </c>
      <c r="K45" s="123" t="s">
        <v>22</v>
      </c>
      <c r="L45" s="331">
        <v>1</v>
      </c>
      <c r="M45" s="952">
        <f>ACCUEIL!$B$9</f>
        <v>0.58333333333333304</v>
      </c>
      <c r="N45" s="331">
        <v>2</v>
      </c>
      <c r="O45" s="1325" t="s">
        <v>25</v>
      </c>
      <c r="P45" s="1348" t="str">
        <f>D40</f>
        <v>3A</v>
      </c>
      <c r="Q45" s="1347"/>
      <c r="R45" s="1327"/>
      <c r="S45" s="1326" t="s">
        <v>14</v>
      </c>
      <c r="T45" s="1327"/>
      <c r="U45" s="1347"/>
      <c r="V45" s="1348" t="str">
        <f>J40</f>
        <v>3B</v>
      </c>
      <c r="W45" s="1325" t="s">
        <v>26</v>
      </c>
      <c r="X45" s="23"/>
    </row>
    <row r="46" spans="2:35" s="873" customFormat="1" ht="15" hidden="1" customHeight="1">
      <c r="B46" s="24"/>
      <c r="C46" s="690"/>
      <c r="D46" s="1244" t="s">
        <v>182</v>
      </c>
      <c r="E46" s="1243"/>
      <c r="F46" s="1178"/>
      <c r="G46" s="1179" t="s">
        <v>14</v>
      </c>
      <c r="H46" s="1198"/>
      <c r="I46" s="718"/>
      <c r="J46" s="1244" t="s">
        <v>182</v>
      </c>
      <c r="K46" s="1038"/>
      <c r="L46" s="331"/>
      <c r="M46" s="952"/>
      <c r="N46" s="1328"/>
      <c r="O46" s="1335"/>
      <c r="P46" s="1345" t="s">
        <v>182</v>
      </c>
      <c r="Q46" s="1337"/>
      <c r="R46" s="1341"/>
      <c r="S46" s="1342" t="s">
        <v>14</v>
      </c>
      <c r="T46" s="1343"/>
      <c r="U46" s="1336"/>
      <c r="V46" s="1345" t="s">
        <v>182</v>
      </c>
      <c r="W46" s="1340"/>
      <c r="X46" s="23"/>
    </row>
    <row r="47" spans="2:35" ht="15" customHeight="1">
      <c r="B47" s="24"/>
      <c r="C47" s="123" t="s">
        <v>23</v>
      </c>
      <c r="D47" s="164" t="str">
        <f>D39</f>
        <v>2A</v>
      </c>
      <c r="E47" s="723"/>
      <c r="F47" s="160"/>
      <c r="G47" s="161" t="s">
        <v>14</v>
      </c>
      <c r="H47" s="160"/>
      <c r="I47" s="723"/>
      <c r="J47" s="164" t="str">
        <f>J39</f>
        <v>2B</v>
      </c>
      <c r="K47" s="123" t="s">
        <v>24</v>
      </c>
      <c r="L47" s="331">
        <v>3</v>
      </c>
      <c r="M47" s="957">
        <f>M45+ACCUEIL!$B$10</f>
        <v>0.59027777777777701</v>
      </c>
      <c r="N47" s="331">
        <v>4</v>
      </c>
      <c r="O47" s="1349" t="s">
        <v>28</v>
      </c>
      <c r="P47" s="1352" t="str">
        <f>D41</f>
        <v>4B</v>
      </c>
      <c r="Q47" s="1344"/>
      <c r="R47" s="1353"/>
      <c r="S47" s="1354" t="s">
        <v>14</v>
      </c>
      <c r="T47" s="1353"/>
      <c r="U47" s="1344"/>
      <c r="V47" s="1352" t="str">
        <f>J41</f>
        <v>4B</v>
      </c>
      <c r="W47" s="1349" t="s">
        <v>28</v>
      </c>
      <c r="X47" s="23"/>
    </row>
    <row r="48" spans="2:35" s="873" customFormat="1" ht="15" hidden="1" customHeight="1">
      <c r="B48" s="24"/>
      <c r="C48" s="690"/>
      <c r="D48" s="1244" t="s">
        <v>182</v>
      </c>
      <c r="E48" s="1243"/>
      <c r="F48" s="1178"/>
      <c r="G48" s="1179" t="s">
        <v>14</v>
      </c>
      <c r="H48" s="1198"/>
      <c r="I48" s="718"/>
      <c r="J48" s="1244" t="s">
        <v>182</v>
      </c>
      <c r="K48" s="1038"/>
      <c r="L48" s="1323"/>
      <c r="M48" s="957"/>
      <c r="N48" s="1324"/>
      <c r="O48" s="1335"/>
      <c r="P48" s="1345" t="s">
        <v>182</v>
      </c>
      <c r="Q48" s="1337"/>
      <c r="R48" s="1341"/>
      <c r="S48" s="1342" t="s">
        <v>14</v>
      </c>
      <c r="T48" s="1343"/>
      <c r="U48" s="1336"/>
      <c r="V48" s="1345" t="s">
        <v>182</v>
      </c>
      <c r="W48" s="1340"/>
      <c r="X48" s="23"/>
    </row>
    <row r="49" spans="2:24" ht="15" customHeight="1">
      <c r="B49" s="24"/>
      <c r="C49" s="43" t="s">
        <v>62</v>
      </c>
      <c r="D49" s="94" t="str">
        <f>V38</f>
        <v>M</v>
      </c>
      <c r="E49" s="723"/>
      <c r="F49" s="254"/>
      <c r="G49" s="305" t="s">
        <v>14</v>
      </c>
      <c r="H49" s="254"/>
      <c r="I49" s="723"/>
      <c r="J49" s="94" t="str">
        <f>V39</f>
        <v>N</v>
      </c>
      <c r="K49" s="43" t="s">
        <v>63</v>
      </c>
      <c r="L49" s="163"/>
      <c r="M49" s="957">
        <f>M47+ACCUEIL!$B$10</f>
        <v>0.59722222222222099</v>
      </c>
      <c r="N49" s="24"/>
      <c r="O49" s="43" t="s">
        <v>19</v>
      </c>
      <c r="P49" s="94" t="str">
        <f>P38</f>
        <v>I</v>
      </c>
      <c r="Q49" s="723"/>
      <c r="R49" s="254"/>
      <c r="S49" s="305" t="s">
        <v>14</v>
      </c>
      <c r="T49" s="254"/>
      <c r="U49" s="723"/>
      <c r="V49" s="94" t="str">
        <f>P39</f>
        <v>J</v>
      </c>
      <c r="W49" s="43" t="s">
        <v>20</v>
      </c>
      <c r="X49" s="23"/>
    </row>
    <row r="50" spans="2:24">
      <c r="B50" s="24"/>
      <c r="C50" s="123">
        <v>5</v>
      </c>
      <c r="D50" s="307" t="s">
        <v>48</v>
      </c>
      <c r="E50" s="307"/>
      <c r="F50" s="307"/>
      <c r="G50" s="307"/>
      <c r="H50" s="307"/>
      <c r="I50" s="307"/>
      <c r="J50" s="307" t="s">
        <v>50</v>
      </c>
      <c r="K50" s="267"/>
      <c r="L50" s="23"/>
      <c r="M50" s="957"/>
      <c r="N50" s="24"/>
      <c r="O50" s="123">
        <v>6</v>
      </c>
      <c r="P50" s="307" t="s">
        <v>49</v>
      </c>
      <c r="Q50" s="307"/>
      <c r="R50" s="307"/>
      <c r="S50" s="307"/>
      <c r="T50" s="307"/>
      <c r="U50" s="307"/>
      <c r="V50" s="307" t="s">
        <v>87</v>
      </c>
      <c r="W50" s="267"/>
      <c r="X50" s="23"/>
    </row>
    <row r="51" spans="2:24" ht="15" customHeight="1">
      <c r="B51" s="24"/>
      <c r="C51" s="309"/>
      <c r="D51" s="386">
        <f>GL(I45,E45,D45,J45,I46,E46)</f>
        <v>0</v>
      </c>
      <c r="E51" s="723"/>
      <c r="F51" s="160"/>
      <c r="G51" s="161" t="s">
        <v>14</v>
      </c>
      <c r="H51" s="160"/>
      <c r="I51" s="723"/>
      <c r="J51" s="386">
        <f>GL(U45,Q45,P45,V45,U46,Q46)</f>
        <v>0</v>
      </c>
      <c r="K51" s="136"/>
      <c r="L51" s="23"/>
      <c r="M51" s="957">
        <f>M49+ACCUEIL!$B$10</f>
        <v>0.60416666666666496</v>
      </c>
      <c r="N51" s="311"/>
      <c r="O51" s="332"/>
      <c r="P51" s="386">
        <f>GL(I47,E47,D47,J47,I48,E48)</f>
        <v>0</v>
      </c>
      <c r="Q51" s="723"/>
      <c r="R51" s="160"/>
      <c r="S51" s="161" t="s">
        <v>14</v>
      </c>
      <c r="T51" s="160"/>
      <c r="U51" s="723"/>
      <c r="V51" s="386">
        <f>GL(U47,Q47,P47,V47,U48,Q48)</f>
        <v>0</v>
      </c>
      <c r="W51" s="136"/>
      <c r="X51" s="23"/>
    </row>
    <row r="52" spans="2:24" s="873" customFormat="1" ht="15" hidden="1" customHeight="1">
      <c r="B52" s="24"/>
      <c r="C52" s="690"/>
      <c r="D52" s="1244" t="s">
        <v>182</v>
      </c>
      <c r="E52" s="1243"/>
      <c r="F52" s="1178"/>
      <c r="G52" s="1179" t="s">
        <v>14</v>
      </c>
      <c r="H52" s="1198"/>
      <c r="I52" s="718"/>
      <c r="J52" s="1244" t="s">
        <v>182</v>
      </c>
      <c r="K52" s="1038"/>
      <c r="L52" s="23"/>
      <c r="M52" s="957"/>
      <c r="N52" s="311"/>
      <c r="O52" s="1335"/>
      <c r="P52" s="1345" t="s">
        <v>182</v>
      </c>
      <c r="Q52" s="1337"/>
      <c r="R52" s="1341"/>
      <c r="S52" s="1342" t="s">
        <v>14</v>
      </c>
      <c r="T52" s="1343"/>
      <c r="U52" s="1336"/>
      <c r="V52" s="1345" t="s">
        <v>182</v>
      </c>
      <c r="W52" s="1340"/>
      <c r="X52" s="23"/>
    </row>
    <row r="53" spans="2:24">
      <c r="B53" s="24"/>
      <c r="C53" s="174"/>
      <c r="G53" s="152" t="s">
        <v>30</v>
      </c>
      <c r="K53" s="98"/>
      <c r="L53" s="23"/>
      <c r="M53" s="957"/>
      <c r="N53" s="24"/>
      <c r="O53" s="333"/>
      <c r="S53" s="60"/>
      <c r="W53" s="98"/>
      <c r="X53" s="23"/>
    </row>
    <row r="54" spans="2:24">
      <c r="B54" s="24"/>
      <c r="C54" s="123">
        <v>7</v>
      </c>
      <c r="D54" s="307" t="s">
        <v>77</v>
      </c>
      <c r="E54" s="307"/>
      <c r="F54" s="307"/>
      <c r="G54" s="307"/>
      <c r="H54" s="307"/>
      <c r="I54" s="307"/>
      <c r="J54" s="307" t="s">
        <v>78</v>
      </c>
      <c r="K54" s="267"/>
      <c r="L54" s="23"/>
      <c r="M54" s="957"/>
      <c r="N54" s="24"/>
      <c r="O54" s="43">
        <v>8</v>
      </c>
      <c r="P54" s="307" t="s">
        <v>80</v>
      </c>
      <c r="Q54" s="307"/>
      <c r="R54" s="307"/>
      <c r="S54" s="307"/>
      <c r="T54" s="307"/>
      <c r="U54" s="307"/>
      <c r="V54" s="307" t="s">
        <v>81</v>
      </c>
      <c r="W54" s="267"/>
      <c r="X54" s="23"/>
    </row>
    <row r="55" spans="2:24" ht="15" customHeight="1">
      <c r="B55" s="24"/>
      <c r="C55" s="314"/>
      <c r="D55" s="1351"/>
      <c r="E55" s="723"/>
      <c r="F55" s="160"/>
      <c r="G55" s="161" t="s">
        <v>14</v>
      </c>
      <c r="H55" s="160"/>
      <c r="I55" s="723"/>
      <c r="J55" s="1333"/>
      <c r="K55" s="136"/>
      <c r="L55" s="23"/>
      <c r="M55" s="957">
        <f>M51+ACCUEIL!$B$10</f>
        <v>0.61111111111110905</v>
      </c>
      <c r="N55" s="24"/>
      <c r="O55" s="95"/>
      <c r="P55" s="1334"/>
      <c r="Q55" s="723"/>
      <c r="R55" s="160"/>
      <c r="S55" s="161" t="s">
        <v>14</v>
      </c>
      <c r="T55" s="160"/>
      <c r="U55" s="723"/>
      <c r="V55" s="1334"/>
      <c r="W55" s="136"/>
      <c r="X55" s="23"/>
    </row>
    <row r="56" spans="2:24" s="873" customFormat="1" ht="15" hidden="1" customHeight="1">
      <c r="B56" s="24"/>
      <c r="C56" s="690"/>
      <c r="D56" s="1244" t="s">
        <v>182</v>
      </c>
      <c r="E56" s="1243"/>
      <c r="F56" s="1178"/>
      <c r="G56" s="1179" t="s">
        <v>14</v>
      </c>
      <c r="H56" s="1198"/>
      <c r="I56" s="718"/>
      <c r="J56" s="1244" t="s">
        <v>182</v>
      </c>
      <c r="K56" s="1038"/>
      <c r="L56" s="23"/>
      <c r="M56" s="957"/>
      <c r="N56" s="24"/>
      <c r="O56" s="1335"/>
      <c r="P56" s="1345" t="s">
        <v>182</v>
      </c>
      <c r="Q56" s="1337"/>
      <c r="R56" s="1341"/>
      <c r="S56" s="1342" t="s">
        <v>14</v>
      </c>
      <c r="T56" s="1343"/>
      <c r="U56" s="1336"/>
      <c r="V56" s="1345" t="s">
        <v>182</v>
      </c>
      <c r="W56" s="1340"/>
      <c r="X56" s="23"/>
    </row>
    <row r="57" spans="2:24">
      <c r="B57" s="24"/>
      <c r="C57" s="43">
        <v>9</v>
      </c>
      <c r="D57" s="307" t="s">
        <v>90</v>
      </c>
      <c r="E57" s="258"/>
      <c r="F57" s="258"/>
      <c r="G57" s="258"/>
      <c r="H57" s="258"/>
      <c r="I57" s="258"/>
      <c r="J57" s="307" t="s">
        <v>91</v>
      </c>
      <c r="K57" s="267"/>
      <c r="L57" s="23"/>
      <c r="M57" s="972"/>
      <c r="N57" s="24"/>
      <c r="O57" s="334"/>
      <c r="P57" s="318"/>
      <c r="Q57" s="318"/>
      <c r="R57" s="318"/>
      <c r="S57" s="335"/>
      <c r="T57" s="318"/>
      <c r="U57" s="318"/>
      <c r="V57" s="318"/>
      <c r="W57" s="336"/>
      <c r="X57" s="23"/>
    </row>
    <row r="58" spans="2:24" ht="15" customHeight="1">
      <c r="B58" s="24"/>
      <c r="C58" s="43"/>
      <c r="D58" s="386">
        <f>GL(I51,E51,D51,J51,I52,E52)</f>
        <v>0</v>
      </c>
      <c r="E58" s="723"/>
      <c r="F58" s="160"/>
      <c r="G58" s="161" t="s">
        <v>14</v>
      </c>
      <c r="H58" s="160"/>
      <c r="I58" s="723"/>
      <c r="J58" s="386">
        <f>GL(U51,Q51,P51,V51,U52,Q52)</f>
        <v>0</v>
      </c>
      <c r="K58" s="136"/>
      <c r="L58" s="23"/>
      <c r="M58" s="957">
        <f>M55+ACCUEIL!$B$10</f>
        <v>0.61805555555555303</v>
      </c>
      <c r="N58" s="24"/>
      <c r="O58" s="43" t="s">
        <v>19</v>
      </c>
      <c r="P58" s="94" t="str">
        <f>P38</f>
        <v>I</v>
      </c>
      <c r="Q58" s="723"/>
      <c r="R58" s="254"/>
      <c r="S58" s="305" t="s">
        <v>14</v>
      </c>
      <c r="T58" s="254"/>
      <c r="U58" s="723"/>
      <c r="V58" s="94" t="str">
        <f>P40</f>
        <v>K</v>
      </c>
      <c r="W58" s="43" t="s">
        <v>43</v>
      </c>
      <c r="X58" s="23"/>
    </row>
    <row r="59" spans="2:24" s="873" customFormat="1" ht="15" hidden="1" customHeight="1">
      <c r="B59" s="24"/>
      <c r="C59" s="690"/>
      <c r="D59" s="1244" t="s">
        <v>182</v>
      </c>
      <c r="E59" s="1243"/>
      <c r="F59" s="1178"/>
      <c r="G59" s="1179" t="s">
        <v>14</v>
      </c>
      <c r="H59" s="1198"/>
      <c r="I59" s="718"/>
      <c r="J59" s="1345" t="s">
        <v>182</v>
      </c>
      <c r="K59" s="1038"/>
      <c r="L59" s="23"/>
      <c r="M59" s="957"/>
      <c r="N59" s="24"/>
      <c r="O59" s="1355"/>
      <c r="P59" s="1350"/>
      <c r="Q59" s="1346"/>
      <c r="R59" s="1356"/>
      <c r="S59" s="1357"/>
      <c r="T59" s="1356"/>
      <c r="U59" s="1346"/>
      <c r="V59" s="1350"/>
      <c r="W59" s="1358"/>
      <c r="X59" s="23"/>
    </row>
    <row r="60" spans="2:24">
      <c r="B60" s="24"/>
      <c r="C60" s="123">
        <v>10</v>
      </c>
      <c r="D60" s="307" t="s">
        <v>88</v>
      </c>
      <c r="E60" s="307"/>
      <c r="F60" s="307"/>
      <c r="G60" s="307"/>
      <c r="H60" s="307"/>
      <c r="I60" s="307"/>
      <c r="J60" s="307" t="s">
        <v>89</v>
      </c>
      <c r="K60" s="267"/>
      <c r="L60" s="23"/>
      <c r="M60" s="972"/>
      <c r="N60" s="24"/>
      <c r="O60" s="334"/>
      <c r="P60" s="318"/>
      <c r="Q60" s="318"/>
      <c r="R60" s="318"/>
      <c r="S60" s="335"/>
      <c r="T60" s="318"/>
      <c r="U60" s="318"/>
      <c r="V60" s="318"/>
      <c r="W60" s="336"/>
      <c r="X60" s="23"/>
    </row>
    <row r="61" spans="2:24" ht="15" customHeight="1">
      <c r="B61" s="24"/>
      <c r="C61" s="314"/>
      <c r="D61" s="386">
        <f>GL(E51,I51,D51,J51,E52,I52)</f>
        <v>0</v>
      </c>
      <c r="E61" s="723"/>
      <c r="F61" s="160"/>
      <c r="G61" s="161" t="s">
        <v>14</v>
      </c>
      <c r="H61" s="160"/>
      <c r="I61" s="723"/>
      <c r="J61" s="386">
        <f>GL(Q51,U51,P51,V51,Q52,U52)</f>
        <v>0</v>
      </c>
      <c r="K61" s="136"/>
      <c r="L61" s="23"/>
      <c r="M61" s="957">
        <f>M58+ACCUEIL!$B$10</f>
        <v>0.624999999999997</v>
      </c>
      <c r="N61" s="24"/>
      <c r="O61" s="43" t="s">
        <v>62</v>
      </c>
      <c r="P61" s="94" t="str">
        <f>V38</f>
        <v>M</v>
      </c>
      <c r="Q61" s="723"/>
      <c r="R61" s="254"/>
      <c r="S61" s="305" t="s">
        <v>14</v>
      </c>
      <c r="T61" s="254"/>
      <c r="U61" s="723"/>
      <c r="V61" s="94" t="str">
        <f>V40</f>
        <v>O</v>
      </c>
      <c r="W61" s="43" t="s">
        <v>86</v>
      </c>
      <c r="X61" s="23"/>
    </row>
    <row r="62" spans="2:24" s="873" customFormat="1" ht="15" hidden="1" customHeight="1">
      <c r="B62" s="24"/>
      <c r="C62" s="690"/>
      <c r="D62" s="1244" t="s">
        <v>182</v>
      </c>
      <c r="E62" s="1243"/>
      <c r="F62" s="1178"/>
      <c r="G62" s="1179" t="s">
        <v>14</v>
      </c>
      <c r="H62" s="1198"/>
      <c r="I62" s="718"/>
      <c r="J62" s="1345" t="s">
        <v>182</v>
      </c>
      <c r="K62" s="1038"/>
      <c r="L62" s="23"/>
      <c r="M62" s="957"/>
      <c r="N62" s="24"/>
      <c r="O62" s="1355"/>
      <c r="P62" s="1350"/>
      <c r="Q62" s="1346"/>
      <c r="R62" s="1356"/>
      <c r="S62" s="1357"/>
      <c r="T62" s="1356"/>
      <c r="U62" s="1346"/>
      <c r="V62" s="1350"/>
      <c r="W62" s="1358"/>
      <c r="X62" s="23"/>
    </row>
    <row r="63" spans="2:24">
      <c r="B63" s="24"/>
      <c r="C63" s="123">
        <v>11</v>
      </c>
      <c r="D63" s="257" t="s">
        <v>92</v>
      </c>
      <c r="E63" s="134"/>
      <c r="F63" s="258"/>
      <c r="G63" s="258"/>
      <c r="H63" s="258"/>
      <c r="I63" s="134"/>
      <c r="J63" s="259" t="s">
        <v>94</v>
      </c>
      <c r="K63" s="267"/>
      <c r="L63" s="23"/>
      <c r="M63" s="957"/>
      <c r="N63" s="24"/>
      <c r="O63" s="319"/>
      <c r="P63" s="308"/>
      <c r="Q63" s="320"/>
      <c r="R63" s="321"/>
      <c r="S63" s="322"/>
      <c r="T63" s="321"/>
      <c r="U63" s="320"/>
      <c r="V63" s="308"/>
      <c r="W63" s="323"/>
      <c r="X63" s="23"/>
    </row>
    <row r="64" spans="2:24" ht="15" customHeight="1">
      <c r="B64" s="24"/>
      <c r="C64" s="123"/>
      <c r="D64" s="374">
        <f>GL(I55,E55,D55,J55,I56,E56)</f>
        <v>0</v>
      </c>
      <c r="E64" s="723"/>
      <c r="F64" s="213"/>
      <c r="G64" s="305" t="s">
        <v>14</v>
      </c>
      <c r="H64" s="213"/>
      <c r="I64" s="723"/>
      <c r="J64" s="374">
        <f>GL(U55,Q55,P55,V55,U56,Q56)</f>
        <v>0</v>
      </c>
      <c r="K64" s="267"/>
      <c r="L64" s="23"/>
      <c r="M64" s="957">
        <f>M61+ACCUEIL!$B$10</f>
        <v>0.63194444444444098</v>
      </c>
      <c r="N64" s="24"/>
      <c r="O64" s="43" t="s">
        <v>20</v>
      </c>
      <c r="P64" s="94" t="str">
        <f>P39</f>
        <v>J</v>
      </c>
      <c r="Q64" s="723"/>
      <c r="R64" s="254"/>
      <c r="S64" s="305" t="s">
        <v>14</v>
      </c>
      <c r="T64" s="254"/>
      <c r="U64" s="723"/>
      <c r="V64" s="94" t="str">
        <f>P40</f>
        <v>K</v>
      </c>
      <c r="W64" s="43" t="s">
        <v>43</v>
      </c>
      <c r="X64" s="23"/>
    </row>
    <row r="65" spans="2:24" s="873" customFormat="1" ht="15" hidden="1" customHeight="1">
      <c r="B65" s="24"/>
      <c r="C65" s="690"/>
      <c r="D65" s="1244" t="s">
        <v>182</v>
      </c>
      <c r="E65" s="1243"/>
      <c r="F65" s="1178"/>
      <c r="G65" s="1179" t="s">
        <v>14</v>
      </c>
      <c r="H65" s="1198"/>
      <c r="I65" s="718"/>
      <c r="J65" s="1345" t="s">
        <v>182</v>
      </c>
      <c r="K65" s="1038"/>
      <c r="L65" s="23"/>
      <c r="M65" s="957"/>
      <c r="N65" s="24"/>
      <c r="O65" s="1355"/>
      <c r="P65" s="1350"/>
      <c r="Q65" s="1346"/>
      <c r="R65" s="1356"/>
      <c r="S65" s="1357"/>
      <c r="T65" s="1356"/>
      <c r="U65" s="1346"/>
      <c r="V65" s="1350"/>
      <c r="W65" s="1358"/>
      <c r="X65" s="23"/>
    </row>
    <row r="66" spans="2:24">
      <c r="B66" s="24"/>
      <c r="C66" s="324"/>
      <c r="D66" s="15"/>
      <c r="F66" s="15"/>
      <c r="G66" s="325" t="s">
        <v>37</v>
      </c>
      <c r="H66" s="15"/>
      <c r="I66" s="249"/>
      <c r="J66" s="15"/>
      <c r="K66" s="338"/>
      <c r="L66" s="23"/>
      <c r="M66" s="957"/>
      <c r="N66" s="24"/>
      <c r="O66" s="319"/>
      <c r="P66" s="308"/>
      <c r="Q66" s="320"/>
      <c r="R66" s="321"/>
      <c r="S66" s="322"/>
      <c r="T66" s="321"/>
      <c r="U66" s="320"/>
      <c r="V66" s="308"/>
      <c r="W66" s="323"/>
      <c r="X66" s="23"/>
    </row>
    <row r="67" spans="2:24" ht="15" customHeight="1">
      <c r="B67" s="24"/>
      <c r="C67" s="43" t="s">
        <v>9</v>
      </c>
      <c r="D67" s="386">
        <f>GL(E55,I55,D55,J55,E56,I56)</f>
        <v>0</v>
      </c>
      <c r="E67" s="723"/>
      <c r="F67" s="160"/>
      <c r="G67" s="161" t="s">
        <v>14</v>
      </c>
      <c r="H67" s="160"/>
      <c r="I67" s="723"/>
      <c r="J67" s="386">
        <f>GL(Q55,U55,P55,V55,Q56,U56)</f>
        <v>0</v>
      </c>
      <c r="K67" s="136"/>
      <c r="L67" s="23"/>
      <c r="M67" s="957">
        <f>M58+ACCUEIL!$B$10</f>
        <v>0.624999999999997</v>
      </c>
      <c r="N67" s="24"/>
      <c r="O67" s="43" t="s">
        <v>63</v>
      </c>
      <c r="P67" s="1330" t="str">
        <f>V39</f>
        <v>N</v>
      </c>
      <c r="Q67" s="723"/>
      <c r="R67" s="254"/>
      <c r="S67" s="305" t="s">
        <v>14</v>
      </c>
      <c r="T67" s="254"/>
      <c r="U67" s="723"/>
      <c r="V67" s="94" t="str">
        <f>V40</f>
        <v>O</v>
      </c>
      <c r="W67" s="43" t="s">
        <v>86</v>
      </c>
      <c r="X67" s="23"/>
    </row>
    <row r="68" spans="2:24" ht="15" hidden="1" customHeight="1">
      <c r="B68" s="24"/>
      <c r="C68" s="690"/>
      <c r="D68" s="1244" t="s">
        <v>182</v>
      </c>
      <c r="E68" s="1243"/>
      <c r="F68" s="1178"/>
      <c r="G68" s="1179" t="s">
        <v>14</v>
      </c>
      <c r="H68" s="1198"/>
      <c r="I68" s="718"/>
      <c r="J68" s="1244" t="s">
        <v>182</v>
      </c>
      <c r="K68" s="1038"/>
      <c r="L68" s="23"/>
      <c r="M68" s="957"/>
      <c r="N68" s="24"/>
      <c r="X68" s="23"/>
    </row>
    <row r="69" spans="2:24">
      <c r="B69" s="24"/>
      <c r="L69" s="23"/>
      <c r="M69" s="975"/>
      <c r="N69" s="24"/>
      <c r="X69" s="23"/>
    </row>
    <row r="70" spans="2:24">
      <c r="B70" s="180"/>
      <c r="C70" s="215"/>
      <c r="D70" s="55"/>
      <c r="E70" s="55"/>
      <c r="F70" s="55"/>
      <c r="G70" s="55"/>
      <c r="H70" s="55"/>
      <c r="I70" s="215"/>
      <c r="J70" s="55"/>
      <c r="K70" s="215"/>
      <c r="L70" s="59"/>
      <c r="M70" s="957"/>
      <c r="N70" s="180"/>
      <c r="O70" s="215"/>
      <c r="P70" s="55"/>
      <c r="Q70" s="55"/>
      <c r="R70" s="55"/>
      <c r="S70" s="55"/>
      <c r="T70" s="55"/>
      <c r="U70" s="55"/>
      <c r="V70" s="55"/>
      <c r="W70" s="215"/>
      <c r="X70" s="59"/>
    </row>
    <row r="71" spans="2:24">
      <c r="B71" s="60"/>
      <c r="J71" s="182" t="s">
        <v>38</v>
      </c>
      <c r="M71" s="957">
        <f>M67+ACCUEIL!$B$10</f>
        <v>0.63194444444444098</v>
      </c>
    </row>
    <row r="72" spans="2:24">
      <c r="B72" s="84"/>
      <c r="C72" s="249"/>
      <c r="D72" s="15"/>
      <c r="E72" s="15"/>
      <c r="F72" s="15"/>
      <c r="G72" s="15"/>
      <c r="H72" s="15"/>
      <c r="I72" s="249"/>
      <c r="J72" s="15" t="s">
        <v>39</v>
      </c>
      <c r="K72" s="249"/>
      <c r="L72" s="15"/>
      <c r="M72" s="328"/>
      <c r="N72" s="15"/>
      <c r="O72" s="249"/>
      <c r="P72" s="15"/>
      <c r="Q72" s="15"/>
      <c r="R72" s="15"/>
      <c r="S72" s="15"/>
      <c r="T72" s="15"/>
      <c r="U72" s="15"/>
      <c r="V72" s="15"/>
      <c r="W72" s="249"/>
      <c r="X72" s="24"/>
    </row>
    <row r="73" spans="2:24" ht="15">
      <c r="B73" s="151"/>
      <c r="C73" s="43">
        <v>1</v>
      </c>
      <c r="D73" s="1332">
        <f>GL(E67,I67,D67,J67,E68,I68)</f>
        <v>0</v>
      </c>
      <c r="I73" s="43">
        <v>5</v>
      </c>
      <c r="J73" s="1332">
        <f>GL(E61,I61,D61,J61,E62,I62)</f>
        <v>0</v>
      </c>
      <c r="M73" s="280"/>
      <c r="O73" s="43">
        <v>9</v>
      </c>
      <c r="P73" s="1331" t="str">
        <f t="shared" ref="P73:P75" si="0">AA38</f>
        <v>I</v>
      </c>
      <c r="U73" s="191">
        <v>12</v>
      </c>
      <c r="V73" s="1331" t="str">
        <f t="shared" ref="V73:V75" si="1">AG38</f>
        <v>M</v>
      </c>
      <c r="X73" s="24"/>
    </row>
    <row r="74" spans="2:24" ht="15">
      <c r="B74" s="151"/>
      <c r="C74" s="43">
        <v>2</v>
      </c>
      <c r="D74" s="1332">
        <f>GL(I67,E67,D67,J67,I68,E68)</f>
        <v>0</v>
      </c>
      <c r="I74" s="43">
        <v>6</v>
      </c>
      <c r="J74" s="1332">
        <f>GL(I61,E61,D61,J61,I62,E62)</f>
        <v>0</v>
      </c>
      <c r="M74" s="280"/>
      <c r="O74" s="123">
        <v>10</v>
      </c>
      <c r="P74" s="1331" t="str">
        <f t="shared" si="0"/>
        <v>J</v>
      </c>
      <c r="U74" s="191">
        <v>13</v>
      </c>
      <c r="V74" s="1331" t="str">
        <f t="shared" si="1"/>
        <v>N</v>
      </c>
      <c r="X74" s="24"/>
    </row>
    <row r="75" spans="2:24" ht="15">
      <c r="B75" s="24"/>
      <c r="C75" s="43">
        <v>3</v>
      </c>
      <c r="D75" s="1332">
        <f>GL(E64,I64,D64,J64,E65,I65)</f>
        <v>0</v>
      </c>
      <c r="I75" s="43">
        <v>7</v>
      </c>
      <c r="J75" s="1332">
        <f>GL(E58,I58,D58,J58,E59,I59)</f>
        <v>0</v>
      </c>
      <c r="M75" s="280"/>
      <c r="O75" s="123">
        <v>11</v>
      </c>
      <c r="P75" s="1331" t="str">
        <f t="shared" si="0"/>
        <v>K</v>
      </c>
      <c r="U75" s="191">
        <v>14</v>
      </c>
      <c r="V75" s="1331" t="str">
        <f t="shared" si="1"/>
        <v>O</v>
      </c>
      <c r="X75" s="24"/>
    </row>
    <row r="76" spans="2:24" ht="15">
      <c r="B76" s="24"/>
      <c r="C76" s="43">
        <v>4</v>
      </c>
      <c r="D76" s="1332">
        <f>GL(I64,E64,D64,J64,I65,E65)</f>
        <v>0</v>
      </c>
      <c r="I76" s="43">
        <v>8</v>
      </c>
      <c r="J76" s="1332">
        <f>GL(I58,E58,D58,J58,I59,E59)</f>
        <v>0</v>
      </c>
      <c r="M76" s="280"/>
      <c r="X76" s="24"/>
    </row>
    <row r="77" spans="2:24">
      <c r="B77" s="329"/>
      <c r="C77" s="215"/>
      <c r="D77" s="55"/>
      <c r="E77" s="55"/>
      <c r="F77" s="55"/>
      <c r="G77" s="55"/>
      <c r="H77" s="55"/>
      <c r="I77" s="215"/>
      <c r="J77" s="55"/>
      <c r="K77" s="215"/>
      <c r="L77" s="55"/>
      <c r="M77" s="330"/>
      <c r="N77" s="55"/>
      <c r="O77" s="215"/>
      <c r="P77" s="55"/>
      <c r="Q77" s="55"/>
      <c r="R77" s="55"/>
      <c r="S77" s="55"/>
      <c r="T77" s="55"/>
      <c r="U77" s="55"/>
      <c r="V77" s="55"/>
      <c r="W77" s="215"/>
      <c r="X77" s="24"/>
    </row>
    <row r="80" spans="2:24">
      <c r="C80"/>
      <c r="I80"/>
      <c r="K80"/>
    </row>
    <row r="81" spans="3:11">
      <c r="C81"/>
      <c r="I81"/>
      <c r="K81"/>
    </row>
  </sheetData>
  <sheetProtection password="C9F9" sheet="1" objects="1" scenarios="1" formatCells="0" formatColumns="0" formatRows="0"/>
  <sortState caseSensitive="1" ref="AG38:AI40">
    <sortCondition descending="1" ref="AH38:AH40"/>
    <sortCondition descending="1" ref="AI38:AI40"/>
  </sortState>
  <customSheetViews>
    <customSheetView guid="{31278E9C-6E4E-4A43-ADE8-A201F36887EE}" scale="130" showPageBreaks="1" fitToPage="1" printArea="1" view="pageBreakPreview">
      <selection activeCell="J8" sqref="J8"/>
      <pageMargins left="0" right="0" top="0" bottom="0" header="0.78740157480314965" footer="0"/>
      <printOptions horizontalCentered="1" verticalCentered="1"/>
      <pageSetup paperSize="9" fitToHeight="2" orientation="landscape" horizontalDpi="4294967293" verticalDpi="300" r:id="rId1"/>
      <headerFooter alignWithMargins="0">
        <oddHeader>&amp;C&amp;20&amp;KFF0000TOURNOI VETERAN</oddHeader>
      </headerFooter>
    </customSheetView>
  </customSheetViews>
  <phoneticPr fontId="9" type="noConversion"/>
  <conditionalFormatting sqref="E13:E25">
    <cfRule type="notContainsBlanks" dxfId="847" priority="157">
      <formula>LEN(TRIM(E13))&gt;0</formula>
    </cfRule>
  </conditionalFormatting>
  <conditionalFormatting sqref="I13:I25">
    <cfRule type="notContainsBlanks" dxfId="846" priority="156">
      <formula>LEN(TRIM(I13))&gt;0</formula>
    </cfRule>
  </conditionalFormatting>
  <conditionalFormatting sqref="Q13:Q25">
    <cfRule type="notContainsBlanks" dxfId="845" priority="155">
      <formula>LEN(TRIM(Q13))&gt;0</formula>
    </cfRule>
  </conditionalFormatting>
  <conditionalFormatting sqref="U13:U25">
    <cfRule type="notContainsBlanks" dxfId="844" priority="154">
      <formula>LEN(TRIM(U13))&gt;0</formula>
    </cfRule>
  </conditionalFormatting>
  <conditionalFormatting sqref="E45 E47 E49">
    <cfRule type="notContainsBlanks" dxfId="843" priority="153">
      <formula>LEN(TRIM(E45))&gt;0</formula>
    </cfRule>
  </conditionalFormatting>
  <conditionalFormatting sqref="I45 I47 I49">
    <cfRule type="notContainsBlanks" dxfId="842" priority="152">
      <formula>LEN(TRIM(I45))&gt;0</formula>
    </cfRule>
  </conditionalFormatting>
  <conditionalFormatting sqref="Q45 Q49 Q47">
    <cfRule type="notContainsBlanks" dxfId="841" priority="151">
      <formula>LEN(TRIM(Q45))&gt;0</formula>
    </cfRule>
  </conditionalFormatting>
  <conditionalFormatting sqref="U45 U49 U47">
    <cfRule type="notContainsBlanks" dxfId="840" priority="150">
      <formula>LEN(TRIM(U45))&gt;0</formula>
    </cfRule>
  </conditionalFormatting>
  <conditionalFormatting sqref="U51">
    <cfRule type="notContainsBlanks" dxfId="839" priority="149">
      <formula>LEN(TRIM(U51))&gt;0</formula>
    </cfRule>
  </conditionalFormatting>
  <conditionalFormatting sqref="Q51">
    <cfRule type="notContainsBlanks" dxfId="838" priority="148">
      <formula>LEN(TRIM(Q51))&gt;0</formula>
    </cfRule>
  </conditionalFormatting>
  <conditionalFormatting sqref="I51">
    <cfRule type="notContainsBlanks" dxfId="837" priority="147">
      <formula>LEN(TRIM(I51))&gt;0</formula>
    </cfRule>
  </conditionalFormatting>
  <conditionalFormatting sqref="E51">
    <cfRule type="notContainsBlanks" dxfId="836" priority="146">
      <formula>LEN(TRIM(E51))&gt;0</formula>
    </cfRule>
  </conditionalFormatting>
  <conditionalFormatting sqref="E55">
    <cfRule type="notContainsBlanks" dxfId="835" priority="145">
      <formula>LEN(TRIM(E55))&gt;0</formula>
    </cfRule>
  </conditionalFormatting>
  <conditionalFormatting sqref="I55">
    <cfRule type="notContainsBlanks" dxfId="834" priority="144">
      <formula>LEN(TRIM(I55))&gt;0</formula>
    </cfRule>
  </conditionalFormatting>
  <conditionalFormatting sqref="Q55">
    <cfRule type="notContainsBlanks" dxfId="833" priority="143">
      <formula>LEN(TRIM(Q55))&gt;0</formula>
    </cfRule>
  </conditionalFormatting>
  <conditionalFormatting sqref="U55">
    <cfRule type="notContainsBlanks" dxfId="832" priority="142">
      <formula>LEN(TRIM(U55))&gt;0</formula>
    </cfRule>
  </conditionalFormatting>
  <conditionalFormatting sqref="U58">
    <cfRule type="notContainsBlanks" dxfId="831" priority="141">
      <formula>LEN(TRIM(U58))&gt;0</formula>
    </cfRule>
  </conditionalFormatting>
  <conditionalFormatting sqref="Q58">
    <cfRule type="notContainsBlanks" dxfId="830" priority="140">
      <formula>LEN(TRIM(Q58))&gt;0</formula>
    </cfRule>
  </conditionalFormatting>
  <conditionalFormatting sqref="I58">
    <cfRule type="notContainsBlanks" dxfId="829" priority="139">
      <formula>LEN(TRIM(I58))&gt;0</formula>
    </cfRule>
  </conditionalFormatting>
  <conditionalFormatting sqref="E58">
    <cfRule type="notContainsBlanks" dxfId="828" priority="138">
      <formula>LEN(TRIM(E58))&gt;0</formula>
    </cfRule>
  </conditionalFormatting>
  <conditionalFormatting sqref="E61">
    <cfRule type="notContainsBlanks" dxfId="827" priority="137">
      <formula>LEN(TRIM(E61))&gt;0</formula>
    </cfRule>
  </conditionalFormatting>
  <conditionalFormatting sqref="I61">
    <cfRule type="notContainsBlanks" dxfId="826" priority="136">
      <formula>LEN(TRIM(I61))&gt;0</formula>
    </cfRule>
  </conditionalFormatting>
  <conditionalFormatting sqref="Q61">
    <cfRule type="notContainsBlanks" dxfId="825" priority="135">
      <formula>LEN(TRIM(Q61))&gt;0</formula>
    </cfRule>
  </conditionalFormatting>
  <conditionalFormatting sqref="U61">
    <cfRule type="notContainsBlanks" dxfId="824" priority="134">
      <formula>LEN(TRIM(U61))&gt;0</formula>
    </cfRule>
  </conditionalFormatting>
  <conditionalFormatting sqref="U64">
    <cfRule type="notContainsBlanks" dxfId="823" priority="133">
      <formula>LEN(TRIM(U64))&gt;0</formula>
    </cfRule>
  </conditionalFormatting>
  <conditionalFormatting sqref="Q64">
    <cfRule type="notContainsBlanks" dxfId="822" priority="132">
      <formula>LEN(TRIM(Q64))&gt;0</formula>
    </cfRule>
  </conditionalFormatting>
  <conditionalFormatting sqref="I64">
    <cfRule type="notContainsBlanks" dxfId="821" priority="131">
      <formula>LEN(TRIM(I64))&gt;0</formula>
    </cfRule>
  </conditionalFormatting>
  <conditionalFormatting sqref="E64">
    <cfRule type="notContainsBlanks" dxfId="820" priority="130">
      <formula>LEN(TRIM(E64))&gt;0</formula>
    </cfRule>
  </conditionalFormatting>
  <conditionalFormatting sqref="E67">
    <cfRule type="notContainsBlanks" dxfId="819" priority="129">
      <formula>LEN(TRIM(E67))&gt;0</formula>
    </cfRule>
  </conditionalFormatting>
  <conditionalFormatting sqref="I67">
    <cfRule type="notContainsBlanks" dxfId="818" priority="128">
      <formula>LEN(TRIM(I67))&gt;0</formula>
    </cfRule>
  </conditionalFormatting>
  <conditionalFormatting sqref="Q67">
    <cfRule type="notContainsBlanks" dxfId="817" priority="127">
      <formula>LEN(TRIM(Q67))&gt;0</formula>
    </cfRule>
  </conditionalFormatting>
  <conditionalFormatting sqref="U67">
    <cfRule type="notContainsBlanks" dxfId="816" priority="126">
      <formula>LEN(TRIM(U67))&gt;0</formula>
    </cfRule>
  </conditionalFormatting>
  <conditionalFormatting sqref="E46">
    <cfRule type="notContainsBlanks" dxfId="815" priority="125">
      <formula>LEN(TRIM(E46))&gt;0</formula>
    </cfRule>
  </conditionalFormatting>
  <conditionalFormatting sqref="I46">
    <cfRule type="notContainsBlanks" dxfId="814" priority="124">
      <formula>LEN(TRIM(I46))&gt;0</formula>
    </cfRule>
  </conditionalFormatting>
  <conditionalFormatting sqref="D46">
    <cfRule type="expression" dxfId="813" priority="122">
      <formula>NOT($E45=$I$45)</formula>
    </cfRule>
  </conditionalFormatting>
  <conditionalFormatting sqref="J46">
    <cfRule type="expression" dxfId="812" priority="118">
      <formula>NOT($E45=$I$45)</formula>
    </cfRule>
  </conditionalFormatting>
  <conditionalFormatting sqref="E48">
    <cfRule type="notContainsBlanks" dxfId="811" priority="117">
      <formula>LEN(TRIM(E48))&gt;0</formula>
    </cfRule>
  </conditionalFormatting>
  <conditionalFormatting sqref="I48">
    <cfRule type="notContainsBlanks" dxfId="810" priority="116">
      <formula>LEN(TRIM(I48))&gt;0</formula>
    </cfRule>
  </conditionalFormatting>
  <conditionalFormatting sqref="D48">
    <cfRule type="expression" dxfId="809" priority="114">
      <formula>NOT($E47=$I$47)</formula>
    </cfRule>
  </conditionalFormatting>
  <conditionalFormatting sqref="J48">
    <cfRule type="expression" dxfId="808" priority="112">
      <formula>NOT($E47=$I$47)</formula>
    </cfRule>
  </conditionalFormatting>
  <conditionalFormatting sqref="E52">
    <cfRule type="notContainsBlanks" dxfId="807" priority="75">
      <formula>LEN(TRIM(E52))&gt;0</formula>
    </cfRule>
  </conditionalFormatting>
  <conditionalFormatting sqref="I52">
    <cfRule type="notContainsBlanks" dxfId="806" priority="74">
      <formula>LEN(TRIM(I52))&gt;0</formula>
    </cfRule>
  </conditionalFormatting>
  <conditionalFormatting sqref="D52">
    <cfRule type="expression" dxfId="805" priority="73">
      <formula>NOT($E51=$I$51)</formula>
    </cfRule>
  </conditionalFormatting>
  <conditionalFormatting sqref="J52">
    <cfRule type="expression" dxfId="804" priority="51">
      <formula>NOT($E51=$I$51)</formula>
    </cfRule>
  </conditionalFormatting>
  <conditionalFormatting sqref="E56">
    <cfRule type="notContainsBlanks" dxfId="803" priority="50">
      <formula>LEN(TRIM(E56))&gt;0</formula>
    </cfRule>
  </conditionalFormatting>
  <conditionalFormatting sqref="I56">
    <cfRule type="notContainsBlanks" dxfId="802" priority="49">
      <formula>LEN(TRIM(I56))&gt;0</formula>
    </cfRule>
  </conditionalFormatting>
  <conditionalFormatting sqref="D56">
    <cfRule type="expression" dxfId="801" priority="48">
      <formula>NOT($E55=$I$55)</formula>
    </cfRule>
  </conditionalFormatting>
  <conditionalFormatting sqref="J56">
    <cfRule type="expression" dxfId="800" priority="47">
      <formula>NOT($E55=$I$55)</formula>
    </cfRule>
  </conditionalFormatting>
  <conditionalFormatting sqref="E59">
    <cfRule type="notContainsBlanks" dxfId="799" priority="46">
      <formula>LEN(TRIM(E59))&gt;0</formula>
    </cfRule>
  </conditionalFormatting>
  <conditionalFormatting sqref="I59">
    <cfRule type="notContainsBlanks" dxfId="798" priority="45">
      <formula>LEN(TRIM(I59))&gt;0</formula>
    </cfRule>
  </conditionalFormatting>
  <conditionalFormatting sqref="D59">
    <cfRule type="expression" dxfId="797" priority="44">
      <formula>NOT($E58=$I$58)</formula>
    </cfRule>
  </conditionalFormatting>
  <conditionalFormatting sqref="E62">
    <cfRule type="notContainsBlanks" dxfId="796" priority="42">
      <formula>LEN(TRIM(E62))&gt;0</formula>
    </cfRule>
  </conditionalFormatting>
  <conditionalFormatting sqref="I62">
    <cfRule type="notContainsBlanks" dxfId="795" priority="41">
      <formula>LEN(TRIM(I62))&gt;0</formula>
    </cfRule>
  </conditionalFormatting>
  <conditionalFormatting sqref="D62">
    <cfRule type="expression" dxfId="794" priority="40">
      <formula>NOT($E61=$I$61)</formula>
    </cfRule>
  </conditionalFormatting>
  <conditionalFormatting sqref="E65">
    <cfRule type="notContainsBlanks" dxfId="793" priority="38">
      <formula>LEN(TRIM(E65))&gt;0</formula>
    </cfRule>
  </conditionalFormatting>
  <conditionalFormatting sqref="I65">
    <cfRule type="notContainsBlanks" dxfId="792" priority="37">
      <formula>LEN(TRIM(I65))&gt;0</formula>
    </cfRule>
  </conditionalFormatting>
  <conditionalFormatting sqref="D65">
    <cfRule type="expression" dxfId="791" priority="36">
      <formula>NOT($E64=$I$64)</formula>
    </cfRule>
  </conditionalFormatting>
  <conditionalFormatting sqref="E68">
    <cfRule type="notContainsBlanks" dxfId="790" priority="34">
      <formula>LEN(TRIM(E68))&gt;0</formula>
    </cfRule>
  </conditionalFormatting>
  <conditionalFormatting sqref="I68">
    <cfRule type="notContainsBlanks" dxfId="789" priority="33">
      <formula>LEN(TRIM(I68))&gt;0</formula>
    </cfRule>
  </conditionalFormatting>
  <conditionalFormatting sqref="D68">
    <cfRule type="expression" dxfId="788" priority="32">
      <formula>NOT($E67=$I$67)</formula>
    </cfRule>
  </conditionalFormatting>
  <conditionalFormatting sqref="J68">
    <cfRule type="expression" dxfId="787" priority="30">
      <formula>NOT($E67=$I$67)</formula>
    </cfRule>
  </conditionalFormatting>
  <conditionalFormatting sqref="J65">
    <cfRule type="expression" dxfId="786" priority="29">
      <formula>NOT($E64=$I$64)</formula>
    </cfRule>
  </conditionalFormatting>
  <conditionalFormatting sqref="J62">
    <cfRule type="expression" dxfId="785" priority="28">
      <formula>NOT($E61=$I$61)</formula>
    </cfRule>
  </conditionalFormatting>
  <conditionalFormatting sqref="J59">
    <cfRule type="expression" dxfId="784" priority="27">
      <formula>NOT($E58=$I$58)</formula>
    </cfRule>
  </conditionalFormatting>
  <conditionalFormatting sqref="Q52">
    <cfRule type="notContainsBlanks" dxfId="783" priority="26">
      <formula>LEN(TRIM(Q52))&gt;0</formula>
    </cfRule>
  </conditionalFormatting>
  <conditionalFormatting sqref="U52">
    <cfRule type="notContainsBlanks" dxfId="782" priority="25">
      <formula>LEN(TRIM(U52))&gt;0</formula>
    </cfRule>
  </conditionalFormatting>
  <conditionalFormatting sqref="P52">
    <cfRule type="expression" dxfId="781" priority="24">
      <formula>NOT($U51=$Q$51)</formula>
    </cfRule>
  </conditionalFormatting>
  <conditionalFormatting sqref="V52">
    <cfRule type="expression" dxfId="780" priority="23">
      <formula>NOT($Q51=$U$51)</formula>
    </cfRule>
  </conditionalFormatting>
  <conditionalFormatting sqref="Q56">
    <cfRule type="notContainsBlanks" dxfId="779" priority="22">
      <formula>LEN(TRIM(Q56))&gt;0</formula>
    </cfRule>
  </conditionalFormatting>
  <conditionalFormatting sqref="U56">
    <cfRule type="notContainsBlanks" dxfId="778" priority="21">
      <formula>LEN(TRIM(U56))&gt;0</formula>
    </cfRule>
  </conditionalFormatting>
  <conditionalFormatting sqref="P56">
    <cfRule type="expression" dxfId="777" priority="20">
      <formula>NOT($Q55=$U$55)</formula>
    </cfRule>
  </conditionalFormatting>
  <conditionalFormatting sqref="V56">
    <cfRule type="expression" dxfId="776" priority="19">
      <formula>NOT($Q55=$U$55)</formula>
    </cfRule>
  </conditionalFormatting>
  <conditionalFormatting sqref="Q59">
    <cfRule type="notContainsBlanks" dxfId="775" priority="16">
      <formula>LEN(TRIM(Q59))&gt;0</formula>
    </cfRule>
  </conditionalFormatting>
  <conditionalFormatting sqref="U59">
    <cfRule type="notContainsBlanks" dxfId="774" priority="15">
      <formula>LEN(TRIM(U59))&gt;0</formula>
    </cfRule>
  </conditionalFormatting>
  <conditionalFormatting sqref="Q62">
    <cfRule type="notContainsBlanks" dxfId="773" priority="14">
      <formula>LEN(TRIM(Q62))&gt;0</formula>
    </cfRule>
  </conditionalFormatting>
  <conditionalFormatting sqref="U62">
    <cfRule type="notContainsBlanks" dxfId="772" priority="13">
      <formula>LEN(TRIM(U62))&gt;0</formula>
    </cfRule>
  </conditionalFormatting>
  <conditionalFormatting sqref="Q65">
    <cfRule type="notContainsBlanks" dxfId="771" priority="12">
      <formula>LEN(TRIM(Q65))&gt;0</formula>
    </cfRule>
  </conditionalFormatting>
  <conditionalFormatting sqref="U65">
    <cfRule type="notContainsBlanks" dxfId="770" priority="11">
      <formula>LEN(TRIM(U65))&gt;0</formula>
    </cfRule>
  </conditionalFormatting>
  <conditionalFormatting sqref="Q48">
    <cfRule type="notContainsBlanks" dxfId="769" priority="10">
      <formula>LEN(TRIM(Q48))&gt;0</formula>
    </cfRule>
  </conditionalFormatting>
  <conditionalFormatting sqref="U48">
    <cfRule type="notContainsBlanks" dxfId="768" priority="9">
      <formula>LEN(TRIM(U48))&gt;0</formula>
    </cfRule>
  </conditionalFormatting>
  <conditionalFormatting sqref="P48">
    <cfRule type="expression" dxfId="767" priority="8">
      <formula>NOT($U47=$Q$47)</formula>
    </cfRule>
  </conditionalFormatting>
  <conditionalFormatting sqref="Q46">
    <cfRule type="notContainsBlanks" dxfId="766" priority="6">
      <formula>LEN(TRIM(Q46))&gt;0</formula>
    </cfRule>
  </conditionalFormatting>
  <conditionalFormatting sqref="U46">
    <cfRule type="notContainsBlanks" dxfId="765" priority="5">
      <formula>LEN(TRIM(U46))&gt;0</formula>
    </cfRule>
  </conditionalFormatting>
  <conditionalFormatting sqref="P46">
    <cfRule type="expression" dxfId="764" priority="4">
      <formula>NOT($U45=$Q$45)</formula>
    </cfRule>
  </conditionalFormatting>
  <conditionalFormatting sqref="V46">
    <cfRule type="expression" dxfId="763" priority="2">
      <formula>NOT($U45=$Q$45)</formula>
    </cfRule>
  </conditionalFormatting>
  <conditionalFormatting sqref="V48">
    <cfRule type="expression" dxfId="762" priority="1">
      <formula>NOT($U47=$Q$47)</formula>
    </cfRule>
  </conditionalFormatting>
  <printOptions horizontalCentered="1" verticalCentered="1"/>
  <pageMargins left="0" right="0" top="1.1811023622047245" bottom="0" header="0.39370078740157483" footer="0"/>
  <pageSetup paperSize="9" scale="87" fitToHeight="2" orientation="landscape" horizontalDpi="4294967293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4" max="24" man="1"/>
  </rowBreaks>
  <ignoredErrors>
    <ignoredError sqref="F64:H64" unlocked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6" name="Button 1">
              <controlPr defaultSize="0" print="0" autoFill="0" autoPict="0" macro="[0]!CLASSER14">
                <anchor moveWithCells="1" sizeWithCells="1">
                  <from>
                    <xdr:col>21</xdr:col>
                    <xdr:colOff>228600</xdr:colOff>
                    <xdr:row>5</xdr:row>
                    <xdr:rowOff>95250</xdr:rowOff>
                  </from>
                  <to>
                    <xdr:col>21</xdr:col>
                    <xdr:colOff>485775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4" r:id="rId7" name="Button 2">
              <controlPr defaultSize="0" print="0" autoFill="0" autoPict="0" macro="[0]!EFFACE14">
                <anchor moveWithCells="1" sizeWithCells="1">
                  <from>
                    <xdr:col>21</xdr:col>
                    <xdr:colOff>542925</xdr:colOff>
                    <xdr:row>7</xdr:row>
                    <xdr:rowOff>152400</xdr:rowOff>
                  </from>
                  <to>
                    <xdr:col>21</xdr:col>
                    <xdr:colOff>1028700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5" r:id="rId8" name="Button 3">
              <controlPr defaultSize="0" print="0" autoFill="0" autoPict="0" macro="[0]!CLASSER14C">
                <anchor moveWithCells="1" sizeWithCells="1">
                  <from>
                    <xdr:col>15</xdr:col>
                    <xdr:colOff>123825</xdr:colOff>
                    <xdr:row>40</xdr:row>
                    <xdr:rowOff>57150</xdr:rowOff>
                  </from>
                  <to>
                    <xdr:col>15</xdr:col>
                    <xdr:colOff>1362075</xdr:colOff>
                    <xdr:row>41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796" r:id="rId9" name="Button 4">
              <controlPr defaultSize="0" print="0" autoFill="0" autoPict="0" macro="[0]!RAZ14C">
                <anchor moveWithCells="1" sizeWithCells="1">
                  <from>
                    <xdr:col>21</xdr:col>
                    <xdr:colOff>228600</xdr:colOff>
                    <xdr:row>40</xdr:row>
                    <xdr:rowOff>76200</xdr:rowOff>
                  </from>
                  <to>
                    <xdr:col>21</xdr:col>
                    <xdr:colOff>904875</xdr:colOff>
                    <xdr:row>41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1" r:id="rId10" name="Button 9">
              <controlPr defaultSize="0" print="0" autoFill="0" autoPict="0" macro="[0]!IMP14TE" altText="Aperçu Impression">
                <anchor moveWithCells="1" sizeWithCells="1">
                  <from>
                    <xdr:col>21</xdr:col>
                    <xdr:colOff>209550</xdr:colOff>
                    <xdr:row>3</xdr:row>
                    <xdr:rowOff>28575</xdr:rowOff>
                  </from>
                  <to>
                    <xdr:col>21</xdr:col>
                    <xdr:colOff>1476375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3802" r:id="rId11" name="Button 10">
              <controlPr defaultSize="0" print="0" autoFill="0" autoPict="0" macro="[0]!IMP14TF" altText="Aperçu Impression">
                <anchor moveWithCells="1" sizeWithCells="1">
                  <from>
                    <xdr:col>12</xdr:col>
                    <xdr:colOff>0</xdr:colOff>
                    <xdr:row>36</xdr:row>
                    <xdr:rowOff>28575</xdr:rowOff>
                  </from>
                  <to>
                    <xdr:col>13</xdr:col>
                    <xdr:colOff>0</xdr:colOff>
                    <xdr:row>38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8"/>
  </sheetPr>
  <dimension ref="A1:AJ87"/>
  <sheetViews>
    <sheetView showGridLines="0" showRowColHeaders="0" showRuler="0" view="pageBreakPreview" topLeftCell="A30" zoomScale="110" zoomScaleNormal="100" zoomScaleSheetLayoutView="110" workbookViewId="0">
      <selection activeCell="X39" sqref="X39:X41"/>
    </sheetView>
  </sheetViews>
  <sheetFormatPr baseColWidth="10" defaultColWidth="11.5703125" defaultRowHeight="12.75"/>
  <cols>
    <col min="1" max="1" width="1.85546875" customWidth="1"/>
    <col min="2" max="2" width="2.42578125" customWidth="1"/>
    <col min="3" max="4" width="1.85546875" customWidth="1"/>
    <col min="5" max="5" width="21.85546875" customWidth="1"/>
    <col min="6" max="6" width="2.85546875" bestFit="1" customWidth="1"/>
    <col min="7" max="9" width="1.85546875" customWidth="1"/>
    <col min="10" max="10" width="2.85546875" customWidth="1"/>
    <col min="11" max="11" width="21.85546875" customWidth="1"/>
    <col min="12" max="12" width="2.85546875" bestFit="1" customWidth="1"/>
    <col min="13" max="13" width="1.85546875" customWidth="1"/>
    <col min="14" max="14" width="11.5703125" customWidth="1"/>
    <col min="15" max="15" width="1.85546875" customWidth="1"/>
    <col min="16" max="16" width="2.7109375" customWidth="1"/>
    <col min="17" max="17" width="21.85546875" customWidth="1"/>
    <col min="18" max="18" width="2.85546875" bestFit="1" customWidth="1"/>
    <col min="19" max="21" width="1.85546875" customWidth="1"/>
    <col min="22" max="22" width="2.28515625" customWidth="1"/>
    <col min="23" max="23" width="21.85546875" customWidth="1"/>
    <col min="24" max="24" width="2.85546875" bestFit="1" customWidth="1"/>
    <col min="25" max="25" width="1.85546875" customWidth="1"/>
    <col min="26" max="26" width="2.140625" customWidth="1"/>
    <col min="27" max="27" width="12" customWidth="1"/>
    <col min="29" max="33" width="2.140625" customWidth="1"/>
    <col min="35" max="36" width="2.140625" customWidth="1"/>
  </cols>
  <sheetData>
    <row r="1" spans="3:26" ht="4.5" customHeight="1">
      <c r="E1" s="854"/>
      <c r="F1" s="1492"/>
      <c r="G1" s="1492"/>
      <c r="H1" s="1492"/>
      <c r="I1" s="1492"/>
      <c r="J1" s="1492"/>
      <c r="K1" s="1496"/>
      <c r="L1" s="1496"/>
      <c r="M1" s="1496"/>
      <c r="N1" s="1494"/>
      <c r="O1" s="1494"/>
      <c r="P1" s="1494"/>
      <c r="Q1" s="1494"/>
      <c r="R1" s="1494"/>
      <c r="S1" s="1494"/>
      <c r="W1" s="591"/>
    </row>
    <row r="2" spans="3:26" ht="4.5" customHeight="1">
      <c r="E2" s="855"/>
      <c r="F2" s="1493"/>
      <c r="G2" s="1493"/>
      <c r="H2" s="1493"/>
      <c r="I2" s="1493"/>
      <c r="J2" s="1493"/>
      <c r="K2" s="1495"/>
      <c r="L2" s="1495"/>
      <c r="M2" s="1495"/>
      <c r="N2" s="1495"/>
      <c r="O2" s="1495"/>
      <c r="P2" s="1495"/>
      <c r="Q2" s="1495"/>
      <c r="R2" s="1495"/>
      <c r="S2" s="1495"/>
      <c r="W2" s="592"/>
    </row>
    <row r="3" spans="3:26" ht="4.5" customHeight="1">
      <c r="W3" s="592"/>
    </row>
    <row r="4" spans="3:26" ht="12.75" customHeight="1">
      <c r="D4" s="64"/>
      <c r="E4" s="65" t="s">
        <v>16</v>
      </c>
      <c r="F4" s="339" t="s">
        <v>1</v>
      </c>
      <c r="G4" s="339" t="s">
        <v>2</v>
      </c>
      <c r="H4" s="67"/>
      <c r="I4" s="68"/>
      <c r="J4" s="69" t="s">
        <v>17</v>
      </c>
      <c r="K4" s="65" t="s">
        <v>18</v>
      </c>
      <c r="L4" s="339" t="s">
        <v>1</v>
      </c>
      <c r="M4" s="339" t="s">
        <v>2</v>
      </c>
      <c r="N4" s="340"/>
      <c r="O4" s="283"/>
      <c r="P4" s="69"/>
      <c r="Q4" s="65" t="s">
        <v>61</v>
      </c>
      <c r="R4" s="339" t="s">
        <v>1</v>
      </c>
      <c r="S4" s="339" t="s">
        <v>2</v>
      </c>
      <c r="T4" s="67"/>
      <c r="U4" s="68"/>
      <c r="Z4" s="22"/>
    </row>
    <row r="5" spans="3:26" ht="24.95" customHeight="1">
      <c r="D5" s="73" t="s">
        <v>4</v>
      </c>
      <c r="E5" s="1138">
        <f>ACCUEIL!$H$6</f>
        <v>10</v>
      </c>
      <c r="F5" s="1525">
        <f>CL($F$13,$J$13)+CL($J$16,$F$16)+CL($F$20,$J$20)+CL($F$24,$J$24)</f>
        <v>0</v>
      </c>
      <c r="G5" s="341">
        <f>$F$13-$J$13+$J$16-$F$16+$F$20-$J$20+$F$24-$J$24</f>
        <v>0</v>
      </c>
      <c r="H5" s="76"/>
      <c r="I5" s="21"/>
      <c r="J5" s="73" t="s">
        <v>9</v>
      </c>
      <c r="K5" s="1138" t="str">
        <f>ACCUEIL!$H$11</f>
        <v>4</v>
      </c>
      <c r="L5" s="1525">
        <f>CL($F$15,$J$15)+CL($V$17,$R$17)+CL($F$22,$J$22)+CL($F$26,$J$26)</f>
        <v>0</v>
      </c>
      <c r="M5" s="341">
        <f>$F$15-$J$15+$V$17-$R$17+$F$22-$J$22+$F$26-$J$26</f>
        <v>0</v>
      </c>
      <c r="N5" s="77"/>
      <c r="O5" s="22"/>
      <c r="P5" s="73" t="s">
        <v>43</v>
      </c>
      <c r="Q5" s="1138">
        <f>ACCUEIL!$H$16</f>
        <v>18</v>
      </c>
      <c r="R5" s="1525">
        <f>CL($R$13,$V$13)+CL($V$16,$R$16)+CL($R$21,$V$21)+CL($R$25,$V$25)</f>
        <v>0</v>
      </c>
      <c r="S5" s="341">
        <f>$R$13-$V$13+$V$16-$R$16+$R$21-$V$21+$R$25-$V$25</f>
        <v>0</v>
      </c>
      <c r="T5" s="76"/>
      <c r="U5" s="21"/>
      <c r="Z5" s="22"/>
    </row>
    <row r="6" spans="3:26" ht="24.95" customHeight="1">
      <c r="D6" s="73" t="s">
        <v>5</v>
      </c>
      <c r="E6" s="1138">
        <f>ACCUEIL!$H$7</f>
        <v>12</v>
      </c>
      <c r="F6" s="1525">
        <f>CL($J$13,$F$13)+CL($F$17,$J$17)+CL($F$21,$J$21)+CL($J$27,$F$27)</f>
        <v>0</v>
      </c>
      <c r="G6" s="341">
        <f>$J$13-$F$13+$F$17-$J$17+$F$21-$J$21+$J$27-$F$27</f>
        <v>0</v>
      </c>
      <c r="H6" s="76"/>
      <c r="I6" s="21"/>
      <c r="J6" s="73" t="s">
        <v>10</v>
      </c>
      <c r="K6" s="1138">
        <f>ACCUEIL!$H$12</f>
        <v>11</v>
      </c>
      <c r="L6" s="1525">
        <f>CL($J$15,$F$15)+CL($F$19,$J$19)+CL($R$23,$V$23)+CL($V$27,$R$27)</f>
        <v>0</v>
      </c>
      <c r="M6" s="341">
        <f>$J$15-$F$15+$F$19-$J$19+$R$23-$V$23+$V$27-$R$27</f>
        <v>0</v>
      </c>
      <c r="N6" s="77"/>
      <c r="O6" s="22"/>
      <c r="P6" s="73" t="s">
        <v>44</v>
      </c>
      <c r="Q6" s="1138" t="str">
        <f>ACCUEIL!$H$17</f>
        <v>9</v>
      </c>
      <c r="R6" s="1525">
        <f>CL($V$13,$R$13)+CL($R$18,$V$18)+CL($R$22,$V$22)+CL($V$26,$R$26)</f>
        <v>0</v>
      </c>
      <c r="S6" s="341">
        <f>$V$13-$R$13+$R$18-$V$18+$R$22-$V$22+$V$26-$R$26</f>
        <v>0</v>
      </c>
      <c r="T6" s="76"/>
      <c r="U6" s="21"/>
      <c r="Z6" s="22"/>
    </row>
    <row r="7" spans="3:26" ht="24.95" customHeight="1">
      <c r="D7" s="73" t="s">
        <v>6</v>
      </c>
      <c r="E7" s="1138">
        <f>ACCUEIL!$H$8</f>
        <v>16</v>
      </c>
      <c r="F7" s="1525">
        <f>CL($J$14,$F$14)+CL($J$18,$F$18)+CL($J$21,$F$21)+CL($J$24,$F$24)</f>
        <v>0</v>
      </c>
      <c r="G7" s="341">
        <f>$J$14-$F$14+$J$18-$F$18+$J$21-$F$21+$J$24-$F$24</f>
        <v>0</v>
      </c>
      <c r="H7" s="76"/>
      <c r="I7" s="21"/>
      <c r="J7" s="73" t="s">
        <v>11</v>
      </c>
      <c r="K7" s="1138" t="str">
        <f>ACCUEIL!$H$13</f>
        <v>5</v>
      </c>
      <c r="L7" s="1525">
        <f>CL($R$15,$V$15)+CL($V$20,$R$20)+CL($V$23,$R$23)+CL($J$26,$F$26)</f>
        <v>0</v>
      </c>
      <c r="M7" s="341">
        <f>$R$15-$V$15+$V$20-$R$20+$V$23-$R$23+$J$26-$F$26</f>
        <v>0</v>
      </c>
      <c r="N7" s="77"/>
      <c r="O7" s="22"/>
      <c r="P7" s="73" t="s">
        <v>62</v>
      </c>
      <c r="Q7" s="1138">
        <f>ACCUEIL!$H$18</f>
        <v>13</v>
      </c>
      <c r="R7" s="1525">
        <f>CL($R$14,$V$14)+CL($V$19,$R$19)+CL($V$22,$R$22)+CL($V$25,$R$25)</f>
        <v>0</v>
      </c>
      <c r="S7" s="341">
        <f>$R$14-$V$14+$V$19-$R$19+$V$22-$R$22+$V$25-$R$25</f>
        <v>0</v>
      </c>
      <c r="T7" s="76"/>
      <c r="U7" s="21"/>
      <c r="Z7" s="22"/>
    </row>
    <row r="8" spans="3:26" ht="24.95" customHeight="1">
      <c r="D8" s="73" t="s">
        <v>7</v>
      </c>
      <c r="E8" s="1138">
        <f>ACCUEIL!$H$9</f>
        <v>20</v>
      </c>
      <c r="F8" s="1525">
        <f>CL($F$14,$J$14)+CL($J$17,$F$17)+CL($J$20,$F$20)+CL($J$23,$F$23)</f>
        <v>0</v>
      </c>
      <c r="G8" s="341">
        <f>$F$14-$J$14+$J$17-$F$17+$J$20-$F$20+$J$23-$F$23</f>
        <v>0</v>
      </c>
      <c r="H8" s="76"/>
      <c r="I8" s="21"/>
      <c r="J8" s="73" t="s">
        <v>19</v>
      </c>
      <c r="K8" s="1138">
        <f>ACCUEIL!$H$14</f>
        <v>19</v>
      </c>
      <c r="L8" s="1525">
        <f>CL($V$15,$R$15)+CL($J$19,$F$19)+CL($J$22,$F$22)+CL($F$25,$J$25)</f>
        <v>0</v>
      </c>
      <c r="M8" s="341">
        <f>$V$15-$R$15+$J$19-$F$19+$J$22-$F$22+$F$25-$J$25</f>
        <v>0</v>
      </c>
      <c r="N8" s="77"/>
      <c r="O8" s="22"/>
      <c r="P8" s="73" t="s">
        <v>63</v>
      </c>
      <c r="Q8" s="1138">
        <f>ACCUEIL!$H$19</f>
        <v>17</v>
      </c>
      <c r="R8" s="1525">
        <f>CL($V$14,$R$14)+CL($V$18,$R$18)+CL($V$21,$R$21)+CL($V$24,$R$24)</f>
        <v>0</v>
      </c>
      <c r="S8" s="341">
        <f>$V$14-$R$14+$V$18-$R$18+$V$21-$R$21+$V$24-$R$24</f>
        <v>0</v>
      </c>
      <c r="T8" s="76"/>
      <c r="U8" s="21"/>
      <c r="Z8" s="22"/>
    </row>
    <row r="9" spans="3:26" ht="24.95" customHeight="1">
      <c r="D9" s="73" t="s">
        <v>8</v>
      </c>
      <c r="E9" s="1138" t="str">
        <f>ACCUEIL!$H$10</f>
        <v>7</v>
      </c>
      <c r="F9" s="1525">
        <f>CL($F$16,$J$16)+CL($F$18,$J$18)+CL($F$23,$J$23)+CL($F$27,$J$27)</f>
        <v>0</v>
      </c>
      <c r="G9" s="341">
        <f>$F$16-$J$16+$F$18-$J$18+$F$23-$J$23+$F$27-$J$27</f>
        <v>0</v>
      </c>
      <c r="H9" s="76"/>
      <c r="I9" s="21"/>
      <c r="J9" s="73" t="s">
        <v>20</v>
      </c>
      <c r="K9" s="1138" t="str">
        <f>ACCUEIL!$H$15</f>
        <v>6</v>
      </c>
      <c r="L9" s="1525">
        <f>CL($R$17,$V$17)+CL($R$20,$V$20)+CL($J$25,$F$25)+CL($R$27,$V$27)</f>
        <v>0</v>
      </c>
      <c r="M9" s="341">
        <f>$R$17-$V$17+$R$20-$V$20+$J$25-$F$25+$R$27-$V$27</f>
        <v>0</v>
      </c>
      <c r="N9" s="77"/>
      <c r="O9" s="22"/>
      <c r="P9" s="73" t="s">
        <v>86</v>
      </c>
      <c r="Q9" s="1138">
        <f>ACCUEIL!$H$20</f>
        <v>8</v>
      </c>
      <c r="R9" s="1525">
        <f>CL($R$16,$V$16)+CL($R$19,$V$19)+CL($R$24,$V$24)+CL($R$26,$V$26)</f>
        <v>0</v>
      </c>
      <c r="S9" s="341">
        <f>$R$16-$V$16+$R$19-$V$19+$R$24-$V$24+$R$26-$V$26</f>
        <v>0</v>
      </c>
      <c r="T9" s="76"/>
      <c r="U9" s="21"/>
      <c r="Z9" s="22"/>
    </row>
    <row r="10" spans="3:26">
      <c r="D10" s="21"/>
      <c r="E10" s="28"/>
      <c r="F10" s="201"/>
      <c r="G10" s="75"/>
      <c r="H10" s="76"/>
      <c r="I10" s="21"/>
      <c r="J10" s="21"/>
      <c r="K10" s="28"/>
      <c r="L10" s="201"/>
      <c r="M10" s="75"/>
      <c r="N10" s="77"/>
      <c r="O10" s="22"/>
      <c r="P10" s="21"/>
      <c r="Q10" s="28"/>
      <c r="R10" s="201"/>
      <c r="S10" s="75"/>
      <c r="T10" s="76"/>
      <c r="U10" s="21"/>
      <c r="V10" s="21"/>
      <c r="W10" s="28"/>
      <c r="X10" s="201"/>
      <c r="Y10" s="75"/>
      <c r="Z10" s="22"/>
    </row>
    <row r="11" spans="3:26">
      <c r="D11" s="21"/>
      <c r="E11" s="28"/>
      <c r="F11" s="201"/>
      <c r="G11" s="75"/>
      <c r="H11" s="76"/>
      <c r="I11" s="21"/>
      <c r="J11" s="21"/>
      <c r="K11" s="28"/>
      <c r="L11" s="201"/>
      <c r="M11" s="75"/>
      <c r="N11" s="77"/>
      <c r="O11" s="22"/>
      <c r="P11" s="21"/>
      <c r="Q11" s="28"/>
      <c r="R11" s="201"/>
      <c r="S11" s="75"/>
      <c r="T11" s="76"/>
      <c r="U11" s="21"/>
      <c r="V11" s="21"/>
      <c r="W11" s="28"/>
      <c r="X11" s="201"/>
      <c r="Y11" s="75"/>
      <c r="Z11" s="22"/>
    </row>
    <row r="12" spans="3:26">
      <c r="C12" s="84"/>
      <c r="D12" s="85"/>
      <c r="E12" s="85"/>
      <c r="F12" s="15"/>
      <c r="G12" s="13"/>
      <c r="H12" s="884" t="str">
        <f>ACCUEIL!$D$6</f>
        <v>VELODROME</v>
      </c>
      <c r="I12" s="13"/>
      <c r="J12" s="13"/>
      <c r="K12" s="13"/>
      <c r="L12" s="85"/>
      <c r="M12" s="86"/>
      <c r="N12" s="343" t="s">
        <v>13</v>
      </c>
      <c r="O12" s="286"/>
      <c r="P12" s="85"/>
      <c r="Q12" s="85"/>
      <c r="R12" s="15"/>
      <c r="S12" s="13"/>
      <c r="T12" s="949" t="str">
        <f>ACCUEIL!$D$7</f>
        <v>PARC DE SPORT</v>
      </c>
      <c r="U12" s="13"/>
      <c r="V12" s="85"/>
      <c r="W12" s="13"/>
      <c r="X12" s="13"/>
      <c r="Y12" s="86"/>
      <c r="Z12" s="40"/>
    </row>
    <row r="13" spans="3:26" ht="30" customHeight="1">
      <c r="C13" s="24"/>
      <c r="D13" s="43" t="s">
        <v>4</v>
      </c>
      <c r="E13" s="94">
        <f>E5</f>
        <v>10</v>
      </c>
      <c r="F13" s="723"/>
      <c r="G13" s="97"/>
      <c r="H13" s="97" t="s">
        <v>14</v>
      </c>
      <c r="I13" s="97"/>
      <c r="J13" s="723"/>
      <c r="K13" s="94">
        <f>E6</f>
        <v>12</v>
      </c>
      <c r="L13" s="43" t="s">
        <v>5</v>
      </c>
      <c r="M13" s="98"/>
      <c r="N13" s="958">
        <f>ACCUEIL!$B$6</f>
        <v>0.40277777777777801</v>
      </c>
      <c r="O13" s="24"/>
      <c r="P13" s="43" t="s">
        <v>43</v>
      </c>
      <c r="Q13" s="94">
        <f>Q5</f>
        <v>18</v>
      </c>
      <c r="R13" s="723"/>
      <c r="S13" s="97"/>
      <c r="T13" s="97" t="s">
        <v>14</v>
      </c>
      <c r="U13" s="97"/>
      <c r="V13" s="723"/>
      <c r="W13" s="94" t="str">
        <f>Q6</f>
        <v>9</v>
      </c>
      <c r="X13" s="43" t="s">
        <v>44</v>
      </c>
      <c r="Y13" s="98"/>
    </row>
    <row r="14" spans="3:26" ht="30" customHeight="1">
      <c r="C14" s="24"/>
      <c r="D14" s="43" t="s">
        <v>7</v>
      </c>
      <c r="E14" s="94">
        <f>E8</f>
        <v>20</v>
      </c>
      <c r="F14" s="723"/>
      <c r="G14" s="97"/>
      <c r="H14" s="97" t="s">
        <v>14</v>
      </c>
      <c r="I14" s="97"/>
      <c r="J14" s="723"/>
      <c r="K14" s="94">
        <f>E7</f>
        <v>16</v>
      </c>
      <c r="L14" s="43" t="s">
        <v>6</v>
      </c>
      <c r="M14" s="98"/>
      <c r="N14" s="958">
        <f>N13+ACCUEIL!$B$7</f>
        <v>0.40972222222222199</v>
      </c>
      <c r="O14" s="24"/>
      <c r="P14" s="43" t="s">
        <v>62</v>
      </c>
      <c r="Q14" s="94">
        <f>Q7</f>
        <v>13</v>
      </c>
      <c r="R14" s="723"/>
      <c r="S14" s="97"/>
      <c r="T14" s="97" t="s">
        <v>14</v>
      </c>
      <c r="U14" s="97"/>
      <c r="V14" s="723"/>
      <c r="W14" s="94">
        <f>Q8</f>
        <v>17</v>
      </c>
      <c r="X14" s="43" t="s">
        <v>63</v>
      </c>
      <c r="Y14" s="98"/>
    </row>
    <row r="15" spans="3:26" ht="30" customHeight="1">
      <c r="C15" s="24"/>
      <c r="D15" s="43" t="s">
        <v>9</v>
      </c>
      <c r="E15" s="94" t="str">
        <f>K5</f>
        <v>4</v>
      </c>
      <c r="F15" s="723"/>
      <c r="G15" s="97"/>
      <c r="H15" s="97" t="s">
        <v>14</v>
      </c>
      <c r="I15" s="97"/>
      <c r="J15" s="723"/>
      <c r="K15" s="94">
        <f>K6</f>
        <v>11</v>
      </c>
      <c r="L15" s="43" t="s">
        <v>10</v>
      </c>
      <c r="M15" s="98"/>
      <c r="N15" s="958">
        <f>N14+ACCUEIL!$B$7</f>
        <v>0.41666666666666602</v>
      </c>
      <c r="O15" s="24"/>
      <c r="P15" s="43" t="s">
        <v>11</v>
      </c>
      <c r="Q15" s="94" t="str">
        <f>K7</f>
        <v>5</v>
      </c>
      <c r="R15" s="723"/>
      <c r="S15" s="97"/>
      <c r="T15" s="97" t="s">
        <v>14</v>
      </c>
      <c r="U15" s="97"/>
      <c r="V15" s="723"/>
      <c r="W15" s="94">
        <f>K8</f>
        <v>19</v>
      </c>
      <c r="X15" s="43" t="s">
        <v>19</v>
      </c>
      <c r="Y15" s="98"/>
    </row>
    <row r="16" spans="3:26" ht="30" customHeight="1">
      <c r="C16" s="24"/>
      <c r="D16" s="43" t="s">
        <v>8</v>
      </c>
      <c r="E16" s="94" t="str">
        <f>E9</f>
        <v>7</v>
      </c>
      <c r="F16" s="723"/>
      <c r="G16" s="97"/>
      <c r="H16" s="97" t="s">
        <v>14</v>
      </c>
      <c r="I16" s="97"/>
      <c r="J16" s="723"/>
      <c r="K16" s="94">
        <f>E5</f>
        <v>10</v>
      </c>
      <c r="L16" s="43" t="s">
        <v>4</v>
      </c>
      <c r="M16" s="98"/>
      <c r="N16" s="958">
        <f>N15+ACCUEIL!$B$7</f>
        <v>0.42361111111110999</v>
      </c>
      <c r="O16" s="24"/>
      <c r="P16" s="43" t="s">
        <v>86</v>
      </c>
      <c r="Q16" s="94">
        <f>Q9</f>
        <v>8</v>
      </c>
      <c r="R16" s="723"/>
      <c r="S16" s="97"/>
      <c r="T16" s="97" t="s">
        <v>14</v>
      </c>
      <c r="U16" s="97"/>
      <c r="V16" s="723"/>
      <c r="W16" s="94">
        <f>Q5</f>
        <v>18</v>
      </c>
      <c r="X16" s="43" t="s">
        <v>43</v>
      </c>
      <c r="Y16" s="23"/>
    </row>
    <row r="17" spans="3:25" ht="30" customHeight="1">
      <c r="C17" s="24"/>
      <c r="D17" s="43" t="s">
        <v>5</v>
      </c>
      <c r="E17" s="94">
        <f>E6</f>
        <v>12</v>
      </c>
      <c r="F17" s="723"/>
      <c r="G17" s="97"/>
      <c r="H17" s="97" t="s">
        <v>14</v>
      </c>
      <c r="I17" s="97"/>
      <c r="J17" s="723"/>
      <c r="K17" s="94">
        <f>E8</f>
        <v>20</v>
      </c>
      <c r="L17" s="43" t="s">
        <v>7</v>
      </c>
      <c r="M17" s="98"/>
      <c r="N17" s="958">
        <f>N16+ACCUEIL!$B$7</f>
        <v>0.43055555555555403</v>
      </c>
      <c r="O17" s="24"/>
      <c r="P17" s="43" t="s">
        <v>20</v>
      </c>
      <c r="Q17" s="94" t="str">
        <f>K9</f>
        <v>6</v>
      </c>
      <c r="R17" s="723"/>
      <c r="S17" s="97"/>
      <c r="T17" s="97" t="s">
        <v>14</v>
      </c>
      <c r="U17" s="97"/>
      <c r="V17" s="723"/>
      <c r="W17" s="94" t="str">
        <f>K5</f>
        <v>4</v>
      </c>
      <c r="X17" s="43" t="s">
        <v>9</v>
      </c>
      <c r="Y17" s="23"/>
    </row>
    <row r="18" spans="3:25" ht="30" customHeight="1">
      <c r="C18" s="24"/>
      <c r="D18" s="43" t="s">
        <v>8</v>
      </c>
      <c r="E18" s="94" t="str">
        <f>E9</f>
        <v>7</v>
      </c>
      <c r="F18" s="723"/>
      <c r="G18" s="97"/>
      <c r="H18" s="97" t="s">
        <v>14</v>
      </c>
      <c r="I18" s="97"/>
      <c r="J18" s="723"/>
      <c r="K18" s="94">
        <f>E7</f>
        <v>16</v>
      </c>
      <c r="L18" s="43" t="s">
        <v>6</v>
      </c>
      <c r="M18" s="98"/>
      <c r="N18" s="958">
        <f>N17+ACCUEIL!$B$7</f>
        <v>0.437499999999998</v>
      </c>
      <c r="O18" s="24"/>
      <c r="P18" s="43" t="s">
        <v>44</v>
      </c>
      <c r="Q18" s="94" t="str">
        <f>Q6</f>
        <v>9</v>
      </c>
      <c r="R18" s="723"/>
      <c r="S18" s="97"/>
      <c r="T18" s="97" t="s">
        <v>14</v>
      </c>
      <c r="U18" s="97"/>
      <c r="V18" s="723"/>
      <c r="W18" s="94">
        <f>Q8</f>
        <v>17</v>
      </c>
      <c r="X18" s="43" t="s">
        <v>63</v>
      </c>
      <c r="Y18" s="23"/>
    </row>
    <row r="19" spans="3:25" ht="30" customHeight="1">
      <c r="C19" s="24"/>
      <c r="D19" s="43" t="s">
        <v>10</v>
      </c>
      <c r="E19" s="94">
        <f>K6</f>
        <v>11</v>
      </c>
      <c r="F19" s="723"/>
      <c r="G19" s="97"/>
      <c r="H19" s="97" t="s">
        <v>14</v>
      </c>
      <c r="I19" s="97"/>
      <c r="J19" s="723"/>
      <c r="K19" s="94">
        <f>K8</f>
        <v>19</v>
      </c>
      <c r="L19" s="43" t="s">
        <v>19</v>
      </c>
      <c r="M19" s="98"/>
      <c r="N19" s="958">
        <f>N18+ACCUEIL!$B$7</f>
        <v>0.44444444444444198</v>
      </c>
      <c r="O19" s="24"/>
      <c r="P19" s="43" t="s">
        <v>86</v>
      </c>
      <c r="Q19" s="94">
        <f>Q9</f>
        <v>8</v>
      </c>
      <c r="R19" s="723"/>
      <c r="S19" s="97"/>
      <c r="T19" s="97" t="s">
        <v>14</v>
      </c>
      <c r="U19" s="97"/>
      <c r="V19" s="723"/>
      <c r="W19" s="94">
        <f>Q7</f>
        <v>13</v>
      </c>
      <c r="X19" s="43" t="s">
        <v>62</v>
      </c>
      <c r="Y19" s="23"/>
    </row>
    <row r="20" spans="3:25" ht="30" customHeight="1">
      <c r="C20" s="24"/>
      <c r="D20" s="43" t="s">
        <v>4</v>
      </c>
      <c r="E20" s="94">
        <f>E5</f>
        <v>10</v>
      </c>
      <c r="F20" s="723"/>
      <c r="G20" s="97"/>
      <c r="H20" s="97" t="s">
        <v>14</v>
      </c>
      <c r="I20" s="97"/>
      <c r="J20" s="723"/>
      <c r="K20" s="94">
        <f>E8</f>
        <v>20</v>
      </c>
      <c r="L20" s="43" t="s">
        <v>7</v>
      </c>
      <c r="M20" s="98"/>
      <c r="N20" s="958">
        <f>N19+ACCUEIL!$B$7</f>
        <v>0.45138888888888601</v>
      </c>
      <c r="O20" s="24"/>
      <c r="P20" s="43" t="s">
        <v>20</v>
      </c>
      <c r="Q20" s="94" t="str">
        <f>K9</f>
        <v>6</v>
      </c>
      <c r="R20" s="723"/>
      <c r="S20" s="97"/>
      <c r="T20" s="97" t="s">
        <v>14</v>
      </c>
      <c r="U20" s="97"/>
      <c r="V20" s="723"/>
      <c r="W20" s="94" t="str">
        <f>K7</f>
        <v>5</v>
      </c>
      <c r="X20" s="43" t="s">
        <v>11</v>
      </c>
      <c r="Y20" s="23"/>
    </row>
    <row r="21" spans="3:25" ht="30" customHeight="1">
      <c r="C21" s="24"/>
      <c r="D21" s="43" t="s">
        <v>5</v>
      </c>
      <c r="E21" s="94">
        <f>E6</f>
        <v>12</v>
      </c>
      <c r="F21" s="723"/>
      <c r="G21" s="97"/>
      <c r="H21" s="97" t="s">
        <v>14</v>
      </c>
      <c r="I21" s="97"/>
      <c r="J21" s="723"/>
      <c r="K21" s="94">
        <f>E7</f>
        <v>16</v>
      </c>
      <c r="L21" s="43" t="s">
        <v>6</v>
      </c>
      <c r="M21" s="98"/>
      <c r="N21" s="958">
        <f>N20+ACCUEIL!$B$7</f>
        <v>0.45833333333332998</v>
      </c>
      <c r="O21" s="24"/>
      <c r="P21" s="43" t="s">
        <v>43</v>
      </c>
      <c r="Q21" s="94">
        <f>Q5</f>
        <v>18</v>
      </c>
      <c r="R21" s="723"/>
      <c r="S21" s="97"/>
      <c r="T21" s="97" t="s">
        <v>14</v>
      </c>
      <c r="U21" s="97"/>
      <c r="V21" s="723"/>
      <c r="W21" s="94">
        <f>Q8</f>
        <v>17</v>
      </c>
      <c r="X21" s="43" t="s">
        <v>63</v>
      </c>
      <c r="Y21" s="23"/>
    </row>
    <row r="22" spans="3:25" ht="30" customHeight="1">
      <c r="C22" s="24"/>
      <c r="D22" s="43" t="s">
        <v>9</v>
      </c>
      <c r="E22" s="94" t="str">
        <f>K5</f>
        <v>4</v>
      </c>
      <c r="F22" s="723"/>
      <c r="G22" s="97"/>
      <c r="H22" s="97" t="s">
        <v>14</v>
      </c>
      <c r="I22" s="97"/>
      <c r="J22" s="723"/>
      <c r="K22" s="94">
        <f>K8</f>
        <v>19</v>
      </c>
      <c r="L22" s="43" t="s">
        <v>19</v>
      </c>
      <c r="M22" s="98"/>
      <c r="N22" s="958">
        <f>N21+ACCUEIL!$B$7</f>
        <v>0.46527777777777402</v>
      </c>
      <c r="O22" s="24"/>
      <c r="P22" s="173" t="s">
        <v>44</v>
      </c>
      <c r="Q22" s="94" t="str">
        <f>Q6</f>
        <v>9</v>
      </c>
      <c r="R22" s="723"/>
      <c r="S22" s="97"/>
      <c r="T22" s="97" t="s">
        <v>14</v>
      </c>
      <c r="U22" s="97"/>
      <c r="V22" s="723"/>
      <c r="W22" s="94">
        <f>Q7</f>
        <v>13</v>
      </c>
      <c r="X22" s="43" t="s">
        <v>62</v>
      </c>
      <c r="Y22" s="23"/>
    </row>
    <row r="23" spans="3:25" ht="30" customHeight="1">
      <c r="C23" s="24"/>
      <c r="D23" s="43" t="s">
        <v>8</v>
      </c>
      <c r="E23" s="94" t="str">
        <f>E9</f>
        <v>7</v>
      </c>
      <c r="F23" s="723"/>
      <c r="G23" s="97"/>
      <c r="H23" s="97" t="s">
        <v>14</v>
      </c>
      <c r="I23" s="97"/>
      <c r="J23" s="723"/>
      <c r="K23" s="94">
        <f>E8</f>
        <v>20</v>
      </c>
      <c r="L23" s="43" t="s">
        <v>7</v>
      </c>
      <c r="M23" s="98"/>
      <c r="N23" s="958">
        <f>N22+ACCUEIL!$B$7</f>
        <v>0.47222222222221799</v>
      </c>
      <c r="O23" s="24"/>
      <c r="P23" s="43" t="s">
        <v>10</v>
      </c>
      <c r="Q23" s="94">
        <f>K6</f>
        <v>11</v>
      </c>
      <c r="R23" s="723"/>
      <c r="S23" s="97"/>
      <c r="T23" s="97" t="s">
        <v>14</v>
      </c>
      <c r="U23" s="97"/>
      <c r="V23" s="723"/>
      <c r="W23" s="94" t="str">
        <f>K7</f>
        <v>5</v>
      </c>
      <c r="X23" s="43" t="s">
        <v>11</v>
      </c>
      <c r="Y23" s="23"/>
    </row>
    <row r="24" spans="3:25" ht="30" customHeight="1">
      <c r="C24" s="24"/>
      <c r="D24" s="43" t="s">
        <v>4</v>
      </c>
      <c r="E24" s="94">
        <f>E5</f>
        <v>10</v>
      </c>
      <c r="F24" s="723"/>
      <c r="G24" s="97"/>
      <c r="H24" s="97" t="s">
        <v>14</v>
      </c>
      <c r="I24" s="97"/>
      <c r="J24" s="723"/>
      <c r="K24" s="94">
        <f>E7</f>
        <v>16</v>
      </c>
      <c r="L24" s="43" t="s">
        <v>6</v>
      </c>
      <c r="M24" s="98"/>
      <c r="N24" s="958">
        <f>N23+ACCUEIL!$B$7</f>
        <v>0.47916666666666202</v>
      </c>
      <c r="O24" s="24"/>
      <c r="P24" s="43" t="s">
        <v>86</v>
      </c>
      <c r="Q24" s="94">
        <f>Q9</f>
        <v>8</v>
      </c>
      <c r="R24" s="723"/>
      <c r="S24" s="97"/>
      <c r="T24" s="97" t="s">
        <v>14</v>
      </c>
      <c r="U24" s="97"/>
      <c r="V24" s="723"/>
      <c r="W24" s="94">
        <f>Q8</f>
        <v>17</v>
      </c>
      <c r="X24" s="43" t="s">
        <v>63</v>
      </c>
      <c r="Y24" s="23"/>
    </row>
    <row r="25" spans="3:25" ht="30" customHeight="1">
      <c r="C25" s="24"/>
      <c r="D25" s="43" t="s">
        <v>19</v>
      </c>
      <c r="E25" s="94">
        <f>K8</f>
        <v>19</v>
      </c>
      <c r="F25" s="723"/>
      <c r="G25" s="97"/>
      <c r="H25" s="97" t="s">
        <v>14</v>
      </c>
      <c r="I25" s="97"/>
      <c r="J25" s="723"/>
      <c r="K25" s="94" t="str">
        <f>K9</f>
        <v>6</v>
      </c>
      <c r="L25" s="43" t="s">
        <v>20</v>
      </c>
      <c r="M25" s="98"/>
      <c r="N25" s="958">
        <f>N24+ACCUEIL!$B$7</f>
        <v>0.486111111111106</v>
      </c>
      <c r="O25" s="24"/>
      <c r="P25" s="43" t="s">
        <v>43</v>
      </c>
      <c r="Q25" s="94">
        <f>Q5</f>
        <v>18</v>
      </c>
      <c r="R25" s="723"/>
      <c r="S25" s="97"/>
      <c r="T25" s="97" t="s">
        <v>14</v>
      </c>
      <c r="U25" s="97"/>
      <c r="V25" s="723"/>
      <c r="W25" s="94">
        <f>Q7</f>
        <v>13</v>
      </c>
      <c r="X25" s="43" t="s">
        <v>62</v>
      </c>
      <c r="Y25" s="23"/>
    </row>
    <row r="26" spans="3:25" ht="30" customHeight="1">
      <c r="C26" s="24"/>
      <c r="D26" s="43" t="s">
        <v>9</v>
      </c>
      <c r="E26" s="94" t="str">
        <f>K5</f>
        <v>4</v>
      </c>
      <c r="F26" s="723"/>
      <c r="G26" s="97"/>
      <c r="H26" s="97" t="s">
        <v>14</v>
      </c>
      <c r="I26" s="97"/>
      <c r="J26" s="723"/>
      <c r="K26" s="94" t="str">
        <f>K7</f>
        <v>5</v>
      </c>
      <c r="L26" s="43" t="s">
        <v>11</v>
      </c>
      <c r="M26" s="98"/>
      <c r="N26" s="958">
        <f>N25+ACCUEIL!$B$7</f>
        <v>0.49305555555554997</v>
      </c>
      <c r="O26" s="24"/>
      <c r="P26" s="43" t="s">
        <v>86</v>
      </c>
      <c r="Q26" s="94">
        <f>Q9</f>
        <v>8</v>
      </c>
      <c r="R26" s="723"/>
      <c r="S26" s="97"/>
      <c r="T26" s="97" t="s">
        <v>14</v>
      </c>
      <c r="U26" s="97"/>
      <c r="V26" s="723"/>
      <c r="W26" s="94" t="str">
        <f>Q6</f>
        <v>9</v>
      </c>
      <c r="X26" s="43" t="s">
        <v>44</v>
      </c>
      <c r="Y26" s="23"/>
    </row>
    <row r="27" spans="3:25" ht="30" customHeight="1">
      <c r="C27" s="180"/>
      <c r="D27" s="43" t="s">
        <v>8</v>
      </c>
      <c r="E27" s="94" t="str">
        <f>E9</f>
        <v>7</v>
      </c>
      <c r="F27" s="723"/>
      <c r="G27" s="97"/>
      <c r="H27" s="97" t="s">
        <v>14</v>
      </c>
      <c r="I27" s="97"/>
      <c r="J27" s="723"/>
      <c r="K27" s="94">
        <f>E6</f>
        <v>12</v>
      </c>
      <c r="L27" s="43" t="s">
        <v>5</v>
      </c>
      <c r="M27" s="288"/>
      <c r="N27" s="958">
        <f>N26+ACCUEIL!$B$7</f>
        <v>0.499999999999994</v>
      </c>
      <c r="O27" s="180"/>
      <c r="P27" s="43" t="s">
        <v>20</v>
      </c>
      <c r="Q27" s="94" t="str">
        <f>K9</f>
        <v>6</v>
      </c>
      <c r="R27" s="723"/>
      <c r="S27" s="97"/>
      <c r="T27" s="97" t="s">
        <v>14</v>
      </c>
      <c r="U27" s="97"/>
      <c r="V27" s="723"/>
      <c r="W27" s="94">
        <f>K6</f>
        <v>11</v>
      </c>
      <c r="X27" s="43" t="s">
        <v>10</v>
      </c>
      <c r="Y27" s="59"/>
    </row>
    <row r="28" spans="3:25" ht="30" customHeight="1">
      <c r="C28" s="147"/>
      <c r="D28" s="104"/>
      <c r="E28" s="130"/>
      <c r="F28" s="595"/>
      <c r="G28" s="664"/>
      <c r="H28" s="664"/>
      <c r="I28" s="664"/>
      <c r="J28" s="475"/>
      <c r="K28" s="130"/>
      <c r="L28" s="104"/>
      <c r="M28" s="130"/>
      <c r="N28" s="344"/>
      <c r="O28" s="147"/>
      <c r="P28" s="104"/>
      <c r="Q28" s="130"/>
      <c r="R28" s="595"/>
      <c r="S28" s="664"/>
      <c r="T28" s="664"/>
      <c r="U28" s="664"/>
      <c r="V28" s="662"/>
      <c r="W28" s="130"/>
      <c r="X28" s="104"/>
      <c r="Y28" s="147"/>
    </row>
    <row r="29" spans="3:25" ht="12.75" customHeight="1">
      <c r="C29" s="147"/>
      <c r="D29" s="64"/>
      <c r="E29" s="65" t="s">
        <v>16</v>
      </c>
      <c r="F29" s="339" t="s">
        <v>1</v>
      </c>
      <c r="G29" s="339" t="s">
        <v>2</v>
      </c>
      <c r="H29" s="664"/>
      <c r="I29" s="664"/>
      <c r="J29" s="69" t="s">
        <v>17</v>
      </c>
      <c r="K29" s="65" t="s">
        <v>18</v>
      </c>
      <c r="L29" s="339" t="s">
        <v>1</v>
      </c>
      <c r="M29" s="339" t="s">
        <v>2</v>
      </c>
      <c r="N29" s="344"/>
      <c r="O29" s="147"/>
      <c r="P29" s="69"/>
      <c r="Q29" s="65" t="s">
        <v>61</v>
      </c>
      <c r="R29" s="339" t="s">
        <v>1</v>
      </c>
      <c r="S29" s="339" t="s">
        <v>2</v>
      </c>
      <c r="T29" s="664"/>
      <c r="U29" s="664"/>
      <c r="V29" s="662"/>
      <c r="W29" s="130"/>
      <c r="X29" s="104"/>
      <c r="Y29" s="147"/>
    </row>
    <row r="30" spans="3:25" ht="30" customHeight="1">
      <c r="C30" s="147"/>
      <c r="D30" s="73" t="s">
        <v>4</v>
      </c>
      <c r="E30" s="1148"/>
      <c r="F30" s="707"/>
      <c r="G30" s="870"/>
      <c r="H30" s="664"/>
      <c r="I30" s="664"/>
      <c r="J30" s="73" t="s">
        <v>9</v>
      </c>
      <c r="K30" s="1148"/>
      <c r="L30" s="707"/>
      <c r="M30" s="870"/>
      <c r="N30" s="344"/>
      <c r="O30" s="147"/>
      <c r="P30" s="73" t="s">
        <v>43</v>
      </c>
      <c r="Q30" s="1148"/>
      <c r="R30" s="707"/>
      <c r="S30" s="870"/>
      <c r="T30" s="664"/>
      <c r="U30" s="664"/>
      <c r="V30" s="662"/>
      <c r="W30" s="130"/>
      <c r="X30" s="104"/>
      <c r="Y30" s="147"/>
    </row>
    <row r="31" spans="3:25" ht="30" customHeight="1">
      <c r="C31" s="147"/>
      <c r="D31" s="73" t="s">
        <v>5</v>
      </c>
      <c r="E31" s="1148"/>
      <c r="F31" s="707"/>
      <c r="G31" s="870"/>
      <c r="H31" s="664"/>
      <c r="I31" s="664"/>
      <c r="J31" s="73" t="s">
        <v>10</v>
      </c>
      <c r="K31" s="1148"/>
      <c r="L31" s="707"/>
      <c r="M31" s="870"/>
      <c r="N31" s="344"/>
      <c r="O31" s="147"/>
      <c r="P31" s="73" t="s">
        <v>44</v>
      </c>
      <c r="Q31" s="1148"/>
      <c r="R31" s="707"/>
      <c r="S31" s="870"/>
      <c r="T31" s="664"/>
      <c r="U31" s="664"/>
      <c r="V31" s="662"/>
      <c r="W31" s="130"/>
      <c r="X31" s="104"/>
      <c r="Y31" s="147"/>
    </row>
    <row r="32" spans="3:25" ht="30" customHeight="1">
      <c r="C32" s="147"/>
      <c r="D32" s="73" t="s">
        <v>6</v>
      </c>
      <c r="E32" s="1148"/>
      <c r="F32" s="707"/>
      <c r="G32" s="870"/>
      <c r="H32" s="664"/>
      <c r="I32" s="664"/>
      <c r="J32" s="73" t="s">
        <v>11</v>
      </c>
      <c r="K32" s="1148"/>
      <c r="L32" s="707"/>
      <c r="M32" s="870"/>
      <c r="N32" s="344"/>
      <c r="O32" s="147"/>
      <c r="P32" s="73" t="s">
        <v>62</v>
      </c>
      <c r="Q32" s="1148"/>
      <c r="R32" s="707"/>
      <c r="S32" s="870"/>
      <c r="T32" s="664"/>
      <c r="U32" s="664"/>
      <c r="V32" s="662"/>
      <c r="W32" s="130"/>
      <c r="X32" s="104"/>
      <c r="Y32" s="147"/>
    </row>
    <row r="33" spans="1:36" ht="30" customHeight="1">
      <c r="C33" s="147"/>
      <c r="D33" s="73" t="s">
        <v>7</v>
      </c>
      <c r="E33" s="1148"/>
      <c r="F33" s="707"/>
      <c r="G33" s="870"/>
      <c r="H33" s="664"/>
      <c r="I33" s="664"/>
      <c r="J33" s="73" t="s">
        <v>19</v>
      </c>
      <c r="K33" s="1148"/>
      <c r="L33" s="707"/>
      <c r="M33" s="870"/>
      <c r="N33" s="344"/>
      <c r="O33" s="147"/>
      <c r="P33" s="73" t="s">
        <v>63</v>
      </c>
      <c r="Q33" s="1148"/>
      <c r="R33" s="707"/>
      <c r="S33" s="870"/>
      <c r="T33" s="664"/>
      <c r="U33" s="664"/>
      <c r="V33" s="662"/>
      <c r="W33" s="130"/>
      <c r="X33" s="104"/>
      <c r="Y33" s="147"/>
    </row>
    <row r="34" spans="1:36" ht="30" customHeight="1">
      <c r="C34" s="147"/>
      <c r="D34" s="73" t="s">
        <v>8</v>
      </c>
      <c r="E34" s="1148"/>
      <c r="F34" s="707"/>
      <c r="G34" s="870"/>
      <c r="H34" s="664"/>
      <c r="I34" s="664"/>
      <c r="J34" s="73" t="s">
        <v>20</v>
      </c>
      <c r="K34" s="1148"/>
      <c r="L34" s="707"/>
      <c r="M34" s="870"/>
      <c r="N34" s="344"/>
      <c r="O34" s="147"/>
      <c r="P34" s="73" t="s">
        <v>86</v>
      </c>
      <c r="Q34" s="1148"/>
      <c r="R34" s="707"/>
      <c r="S34" s="870"/>
      <c r="T34" s="664"/>
      <c r="U34" s="664"/>
      <c r="V34" s="662"/>
      <c r="W34" s="130"/>
      <c r="X34" s="104"/>
      <c r="Y34" s="147"/>
    </row>
    <row r="35" spans="1:36" ht="12.75" customHeight="1">
      <c r="C35" s="147"/>
      <c r="D35" s="104"/>
      <c r="E35" s="130"/>
      <c r="F35" s="595"/>
      <c r="G35" s="664"/>
      <c r="H35" s="664"/>
      <c r="I35" s="664"/>
      <c r="J35" s="475"/>
      <c r="K35" s="130"/>
      <c r="L35" s="104"/>
      <c r="M35" s="130"/>
      <c r="N35" s="344"/>
      <c r="O35" s="147"/>
      <c r="P35" s="104"/>
      <c r="Q35" s="130"/>
      <c r="R35" s="595"/>
      <c r="S35" s="664"/>
      <c r="T35" s="664"/>
      <c r="U35" s="664"/>
      <c r="V35" s="662"/>
      <c r="W35" s="130"/>
      <c r="X35" s="104"/>
      <c r="Y35" s="147"/>
    </row>
    <row r="36" spans="1:36">
      <c r="C36" s="60"/>
      <c r="D36" s="290"/>
      <c r="E36" s="126"/>
      <c r="F36" s="126"/>
      <c r="G36" s="126"/>
      <c r="H36" s="130"/>
      <c r="I36" s="130"/>
      <c r="J36" s="130"/>
      <c r="K36" s="126"/>
      <c r="L36" s="126"/>
      <c r="M36" s="137"/>
      <c r="N36" s="61"/>
      <c r="O36" s="225"/>
      <c r="P36" s="130"/>
      <c r="Q36" s="126"/>
      <c r="R36" s="126"/>
      <c r="S36" s="126"/>
      <c r="T36" s="130"/>
      <c r="U36" s="130"/>
      <c r="V36" s="130"/>
      <c r="W36" s="126"/>
      <c r="X36" s="149"/>
      <c r="Y36" s="149"/>
      <c r="Z36" s="147"/>
    </row>
    <row r="37" spans="1:36" ht="15">
      <c r="C37" s="147"/>
      <c r="D37" s="405"/>
      <c r="E37" s="406"/>
      <c r="F37" s="407"/>
      <c r="G37" s="407"/>
      <c r="H37" s="408" t="s">
        <v>97</v>
      </c>
      <c r="I37" s="407"/>
      <c r="J37" s="409"/>
      <c r="K37" s="406"/>
      <c r="L37" s="410"/>
      <c r="M37" s="342"/>
      <c r="N37" s="283"/>
      <c r="O37" s="342"/>
      <c r="P37" s="229"/>
      <c r="Q37" s="411"/>
      <c r="R37" s="229"/>
      <c r="S37" s="412"/>
      <c r="T37" s="413" t="s">
        <v>47</v>
      </c>
      <c r="U37" s="414"/>
      <c r="V37" s="229"/>
      <c r="W37" s="411"/>
      <c r="X37" s="229"/>
      <c r="Y37" s="229"/>
      <c r="Z37" s="149"/>
    </row>
    <row r="38" spans="1:36" ht="24.95" customHeight="1">
      <c r="C38" s="147"/>
      <c r="D38" s="415"/>
      <c r="E38" s="402"/>
      <c r="F38" s="416"/>
      <c r="G38" s="416"/>
      <c r="H38" s="417" t="s">
        <v>66</v>
      </c>
      <c r="I38" s="416"/>
      <c r="J38" s="418"/>
      <c r="K38" s="419"/>
      <c r="L38" s="420"/>
      <c r="M38" s="342"/>
      <c r="N38" s="413"/>
      <c r="O38" s="342"/>
      <c r="P38" s="421"/>
      <c r="Q38" s="810" t="s">
        <v>16</v>
      </c>
      <c r="R38" s="142" t="s">
        <v>1</v>
      </c>
      <c r="S38" s="142" t="s">
        <v>2</v>
      </c>
      <c r="T38" s="414"/>
      <c r="U38" s="414"/>
      <c r="V38" s="423" t="s">
        <v>17</v>
      </c>
      <c r="W38" s="810" t="s">
        <v>18</v>
      </c>
      <c r="X38" s="142" t="s">
        <v>1</v>
      </c>
      <c r="Y38" s="142" t="s">
        <v>2</v>
      </c>
      <c r="Z38" s="171"/>
      <c r="AA38" s="421"/>
      <c r="AB38" s="810" t="s">
        <v>16</v>
      </c>
      <c r="AC38" s="142" t="s">
        <v>1</v>
      </c>
      <c r="AD38" s="142" t="s">
        <v>2</v>
      </c>
      <c r="AE38" s="414"/>
      <c r="AF38" s="414"/>
      <c r="AG38" s="423" t="s">
        <v>17</v>
      </c>
      <c r="AH38" s="810" t="s">
        <v>18</v>
      </c>
      <c r="AI38" s="142" t="s">
        <v>1</v>
      </c>
      <c r="AJ38" s="142" t="s">
        <v>2</v>
      </c>
    </row>
    <row r="39" spans="1:36" ht="24.95" customHeight="1">
      <c r="C39" s="147"/>
      <c r="D39" s="142" t="s">
        <v>21</v>
      </c>
      <c r="E39" s="424" t="s">
        <v>21</v>
      </c>
      <c r="F39" s="293"/>
      <c r="G39" s="293"/>
      <c r="H39" s="241"/>
      <c r="I39" s="142" t="s">
        <v>22</v>
      </c>
      <c r="J39" s="233"/>
      <c r="K39" s="425" t="s">
        <v>22</v>
      </c>
      <c r="L39" s="162"/>
      <c r="M39" s="342"/>
      <c r="N39" s="413"/>
      <c r="O39" s="342"/>
      <c r="P39" s="138" t="s">
        <v>4</v>
      </c>
      <c r="Q39" s="386" t="s">
        <v>126</v>
      </c>
      <c r="R39" s="1532">
        <f>CL($F$52,$J$52)+CL($R$60,$V$60)+CL($R$69,$V$69)</f>
        <v>0</v>
      </c>
      <c r="S39" s="426">
        <f>$F$52-$J$52+$R$60-$V$60+$R$69-$V$69</f>
        <v>0</v>
      </c>
      <c r="T39" s="414"/>
      <c r="U39" s="414"/>
      <c r="V39" s="138" t="s">
        <v>8</v>
      </c>
      <c r="W39" s="374" t="s">
        <v>130</v>
      </c>
      <c r="X39" s="1532">
        <f>CL($R$54,$V$54)+CL($R$66,$V$66)</f>
        <v>0</v>
      </c>
      <c r="Y39" s="426">
        <f>$R$54-$V$54+$R$66-$V$66</f>
        <v>0</v>
      </c>
      <c r="Z39" s="171"/>
      <c r="AA39" s="138" t="s">
        <v>4</v>
      </c>
      <c r="AB39" s="866"/>
      <c r="AC39" s="510"/>
      <c r="AD39" s="840"/>
      <c r="AE39" s="414"/>
      <c r="AF39" s="414"/>
      <c r="AG39" s="138" t="s">
        <v>8</v>
      </c>
      <c r="AH39" s="866"/>
      <c r="AI39" s="510"/>
      <c r="AJ39" s="840"/>
    </row>
    <row r="40" spans="1:36" ht="24.95" customHeight="1">
      <c r="C40" s="147"/>
      <c r="D40" s="142" t="s">
        <v>23</v>
      </c>
      <c r="E40" s="424" t="s">
        <v>23</v>
      </c>
      <c r="F40" s="293"/>
      <c r="G40" s="293"/>
      <c r="H40" s="241"/>
      <c r="I40" s="142" t="s">
        <v>24</v>
      </c>
      <c r="J40" s="233"/>
      <c r="K40" s="425" t="s">
        <v>24</v>
      </c>
      <c r="L40" s="162"/>
      <c r="M40" s="342"/>
      <c r="N40" s="413"/>
      <c r="O40" s="342"/>
      <c r="P40" s="138" t="s">
        <v>5</v>
      </c>
      <c r="Q40" s="386" t="s">
        <v>127</v>
      </c>
      <c r="R40" s="1532">
        <f>CL($J$52,$F$52)+CL($R$63,$V$63)+CL($F$69,$J$69)</f>
        <v>0</v>
      </c>
      <c r="S40" s="426">
        <f>$J$52-$F$52+$R$63-$V$63+$F$69-$J$69</f>
        <v>0</v>
      </c>
      <c r="T40" s="414"/>
      <c r="U40" s="414"/>
      <c r="V40" s="138" t="s">
        <v>9</v>
      </c>
      <c r="W40" s="374" t="s">
        <v>131</v>
      </c>
      <c r="X40" s="1532">
        <f>CL($V$54,$R$54)+CL($R$71,$V$71)</f>
        <v>0</v>
      </c>
      <c r="Y40" s="426">
        <f>$V$54-$R$54+$R$71-$V$71</f>
        <v>0</v>
      </c>
      <c r="Z40" s="171"/>
      <c r="AA40" s="138" t="s">
        <v>5</v>
      </c>
      <c r="AB40" s="866"/>
      <c r="AC40" s="510"/>
      <c r="AD40" s="840"/>
      <c r="AE40" s="414"/>
      <c r="AF40" s="414"/>
      <c r="AG40" s="138" t="s">
        <v>9</v>
      </c>
      <c r="AH40" s="866"/>
      <c r="AI40" s="510"/>
      <c r="AJ40" s="840"/>
    </row>
    <row r="41" spans="1:36" ht="24.95" customHeight="1">
      <c r="C41" s="147"/>
      <c r="D41" s="142" t="s">
        <v>25</v>
      </c>
      <c r="E41" s="424" t="s">
        <v>25</v>
      </c>
      <c r="F41" s="293"/>
      <c r="G41" s="293"/>
      <c r="H41" s="241"/>
      <c r="I41" s="142" t="s">
        <v>26</v>
      </c>
      <c r="J41" s="233"/>
      <c r="K41" s="425" t="s">
        <v>26</v>
      </c>
      <c r="L41" s="162"/>
      <c r="M41" s="342"/>
      <c r="N41" s="427"/>
      <c r="O41" s="342"/>
      <c r="P41" s="138" t="s">
        <v>6</v>
      </c>
      <c r="Q41" s="386" t="s">
        <v>128</v>
      </c>
      <c r="R41" s="1533">
        <f>CL($R$52,$V$52)+CL($V$60,$R$60)+CL($J$69,$F$69)</f>
        <v>0</v>
      </c>
      <c r="S41" s="426">
        <f>$R$52-$V$52+$V$60-$R$60+$J$69-$F$69</f>
        <v>0</v>
      </c>
      <c r="T41" s="414"/>
      <c r="U41" s="414"/>
      <c r="V41" s="841" t="s">
        <v>10</v>
      </c>
      <c r="W41" s="842" t="s">
        <v>132</v>
      </c>
      <c r="X41" s="1534">
        <f>CL($V$66,$R$66)+CL($V$71,$R$71)</f>
        <v>0</v>
      </c>
      <c r="Y41" s="843">
        <f>$V$66-$R$66+$V$71-$R$71</f>
        <v>0</v>
      </c>
      <c r="Z41" s="171"/>
      <c r="AA41" s="138" t="s">
        <v>6</v>
      </c>
      <c r="AB41" s="866"/>
      <c r="AC41" s="157"/>
      <c r="AD41" s="840"/>
      <c r="AE41" s="414"/>
      <c r="AF41" s="414"/>
      <c r="AG41" s="841" t="s">
        <v>10</v>
      </c>
      <c r="AH41" s="842"/>
      <c r="AI41" s="856"/>
      <c r="AJ41" s="857"/>
    </row>
    <row r="42" spans="1:36" ht="24.95" customHeight="1">
      <c r="C42" s="147"/>
      <c r="D42" s="142" t="s">
        <v>28</v>
      </c>
      <c r="E42" s="424" t="s">
        <v>28</v>
      </c>
      <c r="F42" s="293"/>
      <c r="G42" s="293"/>
      <c r="H42" s="241"/>
      <c r="I42" s="142" t="s">
        <v>28</v>
      </c>
      <c r="J42" s="233"/>
      <c r="K42" s="425" t="s">
        <v>28</v>
      </c>
      <c r="L42" s="162"/>
      <c r="M42" s="342"/>
      <c r="N42" s="283"/>
      <c r="O42" s="342"/>
      <c r="P42" s="138" t="s">
        <v>7</v>
      </c>
      <c r="Q42" s="374" t="s">
        <v>129</v>
      </c>
      <c r="R42" s="1532">
        <f>CL($V$52,$R$52)+CL($V$63,$R$63)+CL($V$69,$R$69)</f>
        <v>0</v>
      </c>
      <c r="S42" s="426">
        <f>$V$52-$R$52+$V$63-$R$63+$V$69-$R$69</f>
        <v>0</v>
      </c>
      <c r="T42" s="428"/>
      <c r="U42" s="428"/>
      <c r="V42" s="844"/>
      <c r="W42" s="845"/>
      <c r="X42" s="846"/>
      <c r="Y42" s="847"/>
      <c r="Z42" s="171"/>
      <c r="AA42" s="138" t="s">
        <v>7</v>
      </c>
      <c r="AB42" s="866"/>
      <c r="AC42" s="510"/>
      <c r="AD42" s="840"/>
      <c r="AE42" s="428"/>
      <c r="AF42" s="428"/>
      <c r="AG42" s="844"/>
      <c r="AH42" s="845"/>
      <c r="AI42" s="846"/>
      <c r="AJ42" s="847"/>
    </row>
    <row r="43" spans="1:36" ht="15">
      <c r="A43" s="147"/>
      <c r="B43" s="147"/>
      <c r="C43" s="147"/>
      <c r="D43" s="808"/>
      <c r="E43" s="429"/>
      <c r="F43" s="808"/>
      <c r="G43" s="808"/>
      <c r="H43" s="808"/>
      <c r="I43" s="808"/>
      <c r="J43" s="808"/>
      <c r="K43" s="429"/>
      <c r="L43" s="808"/>
      <c r="M43" s="149"/>
      <c r="N43" s="413"/>
      <c r="O43" s="430"/>
      <c r="P43" s="430"/>
      <c r="Q43" s="411"/>
      <c r="R43" s="149"/>
      <c r="S43" s="230"/>
      <c r="T43" s="229"/>
      <c r="U43" s="229"/>
      <c r="V43" s="229"/>
      <c r="W43" s="411"/>
      <c r="X43" s="149"/>
      <c r="Y43" s="149"/>
      <c r="Z43" s="149"/>
    </row>
    <row r="44" spans="1:36" ht="15">
      <c r="A44" s="147"/>
      <c r="B44" s="147"/>
      <c r="D44" s="223"/>
      <c r="E44" s="368"/>
      <c r="F44" s="223"/>
      <c r="G44" s="223"/>
      <c r="H44" s="223"/>
      <c r="I44" s="223"/>
      <c r="J44" s="223"/>
      <c r="K44" s="368"/>
      <c r="L44" s="223"/>
      <c r="M44" s="342"/>
      <c r="N44" s="413"/>
      <c r="O44" s="431"/>
      <c r="P44" s="431"/>
      <c r="Q44" s="399"/>
      <c r="R44" s="428"/>
      <c r="S44" s="432"/>
      <c r="T44" s="414"/>
      <c r="U44" s="414"/>
      <c r="V44" s="414"/>
      <c r="W44" s="399"/>
      <c r="X44" s="428"/>
      <c r="Y44" s="428"/>
      <c r="Z44" s="428"/>
    </row>
    <row r="45" spans="1:36" ht="15" customHeight="1">
      <c r="A45" s="349"/>
      <c r="B45" s="349"/>
      <c r="C45" s="561"/>
      <c r="D45" s="1102"/>
      <c r="E45" s="789"/>
      <c r="F45" s="1103"/>
      <c r="G45" s="1103"/>
      <c r="H45" s="1103"/>
      <c r="I45" s="1103"/>
      <c r="J45" s="1103"/>
      <c r="K45" s="789"/>
      <c r="L45" s="1102"/>
      <c r="M45" s="147"/>
      <c r="N45" s="200"/>
      <c r="O45" s="561"/>
      <c r="P45" s="561"/>
      <c r="Q45" s="789"/>
      <c r="R45" s="129"/>
      <c r="S45" s="790"/>
      <c r="T45" s="1103"/>
      <c r="U45" s="1103"/>
      <c r="V45" s="1103"/>
      <c r="W45" s="789"/>
      <c r="X45" s="147"/>
      <c r="Y45" s="147"/>
      <c r="Z45" s="147"/>
      <c r="AA45" s="147"/>
    </row>
    <row r="46" spans="1:36" ht="15" customHeight="1">
      <c r="A46" s="349"/>
      <c r="B46" s="349"/>
      <c r="C46" s="469"/>
      <c r="D46" s="200"/>
      <c r="E46" s="789"/>
      <c r="F46" s="129"/>
      <c r="G46" s="129"/>
      <c r="H46" s="71" t="str">
        <f>H12</f>
        <v>VELODROME</v>
      </c>
      <c r="I46" s="129"/>
      <c r="J46" s="129"/>
      <c r="K46" s="789"/>
      <c r="L46" s="147"/>
      <c r="M46" s="147"/>
      <c r="N46" s="469"/>
      <c r="O46" s="469"/>
      <c r="Q46" s="402"/>
      <c r="R46" s="436"/>
      <c r="S46" s="436"/>
      <c r="T46" s="438" t="str">
        <f>T12</f>
        <v>PARC DE SPORT</v>
      </c>
      <c r="U46" s="436"/>
      <c r="V46" s="436"/>
      <c r="W46" s="402"/>
      <c r="Y46" s="147"/>
      <c r="Z46" s="147"/>
      <c r="AA46" s="147"/>
    </row>
    <row r="47" spans="1:36" ht="14.25" customHeight="1">
      <c r="A47" s="147"/>
      <c r="B47" s="147"/>
      <c r="C47" s="469"/>
      <c r="E47" s="402"/>
      <c r="F47" s="436"/>
      <c r="G47" s="436"/>
      <c r="H47" s="437" t="s">
        <v>97</v>
      </c>
      <c r="I47" s="436"/>
      <c r="J47" s="436"/>
      <c r="K47" s="402"/>
      <c r="M47" s="147"/>
      <c r="N47" s="438" t="s">
        <v>13</v>
      </c>
      <c r="O47" s="469"/>
      <c r="Q47" s="402"/>
      <c r="R47" s="436"/>
      <c r="S47" s="436"/>
      <c r="T47" s="380" t="s">
        <v>12</v>
      </c>
      <c r="U47" s="436"/>
      <c r="V47" s="436"/>
      <c r="W47" s="402"/>
      <c r="Y47" s="147"/>
      <c r="Z47" s="147"/>
      <c r="AA47" s="147"/>
    </row>
    <row r="48" spans="1:36" ht="30" customHeight="1">
      <c r="A48" s="147"/>
      <c r="B48" s="147"/>
      <c r="C48" s="899"/>
      <c r="D48" s="142">
        <v>1</v>
      </c>
      <c r="E48" s="386" t="str">
        <f>E39</f>
        <v>1A</v>
      </c>
      <c r="F48" s="723"/>
      <c r="G48" s="439"/>
      <c r="H48" s="440" t="s">
        <v>14</v>
      </c>
      <c r="I48" s="439"/>
      <c r="J48" s="723"/>
      <c r="K48" s="386" t="str">
        <f>K39</f>
        <v>1B</v>
      </c>
      <c r="L48" s="441"/>
      <c r="M48" s="129"/>
      <c r="N48" s="438">
        <f>ACCUEIL!$B$9</f>
        <v>0.58333333333333304</v>
      </c>
      <c r="O48" s="899"/>
      <c r="P48" s="142">
        <v>2</v>
      </c>
      <c r="Q48" s="386" t="str">
        <f>E40</f>
        <v>2A</v>
      </c>
      <c r="R48" s="723"/>
      <c r="S48" s="439"/>
      <c r="T48" s="440" t="s">
        <v>14</v>
      </c>
      <c r="U48" s="439"/>
      <c r="V48" s="723"/>
      <c r="W48" s="386" t="str">
        <f>K40</f>
        <v>2B</v>
      </c>
      <c r="X48" s="441"/>
      <c r="Y48" s="147"/>
      <c r="Z48" s="147"/>
      <c r="AA48" s="147"/>
    </row>
    <row r="49" spans="1:27" s="873" customFormat="1" ht="18" hidden="1" customHeight="1">
      <c r="A49" s="147"/>
      <c r="B49" s="147"/>
      <c r="C49" s="899"/>
      <c r="D49" s="1335"/>
      <c r="E49" s="1345" t="s">
        <v>182</v>
      </c>
      <c r="F49" s="1337"/>
      <c r="G49" s="1341"/>
      <c r="H49" s="1342" t="s">
        <v>14</v>
      </c>
      <c r="I49" s="1343"/>
      <c r="J49" s="1336"/>
      <c r="K49" s="1345" t="s">
        <v>182</v>
      </c>
      <c r="L49" s="1340"/>
      <c r="M49" s="129"/>
      <c r="N49" s="438"/>
      <c r="O49" s="899"/>
      <c r="P49" s="1335"/>
      <c r="Q49" s="1345" t="s">
        <v>182</v>
      </c>
      <c r="R49" s="1337"/>
      <c r="S49" s="1341"/>
      <c r="T49" s="1342" t="s">
        <v>14</v>
      </c>
      <c r="U49" s="1343"/>
      <c r="V49" s="1336"/>
      <c r="W49" s="1345" t="s">
        <v>182</v>
      </c>
      <c r="X49" s="1340"/>
      <c r="Y49" s="147"/>
      <c r="Z49" s="147"/>
      <c r="AA49" s="147"/>
    </row>
    <row r="50" spans="1:27" ht="30" customHeight="1">
      <c r="A50" s="147"/>
      <c r="B50" s="147"/>
      <c r="C50" s="899"/>
      <c r="D50" s="142">
        <v>3</v>
      </c>
      <c r="E50" s="386" t="str">
        <f>E41</f>
        <v>3A</v>
      </c>
      <c r="F50" s="723"/>
      <c r="G50" s="439"/>
      <c r="H50" s="440" t="s">
        <v>14</v>
      </c>
      <c r="I50" s="439"/>
      <c r="J50" s="723"/>
      <c r="K50" s="386" t="str">
        <f>K41</f>
        <v>3B</v>
      </c>
      <c r="L50" s="441"/>
      <c r="M50" s="129"/>
      <c r="N50" s="438">
        <f>N48+ACCUEIL!$B$10</f>
        <v>0.59027777777777701</v>
      </c>
      <c r="O50" s="899"/>
      <c r="P50" s="191">
        <v>4</v>
      </c>
      <c r="Q50" s="386" t="str">
        <f>E42</f>
        <v>4B</v>
      </c>
      <c r="R50" s="723"/>
      <c r="S50" s="439"/>
      <c r="T50" s="440" t="s">
        <v>14</v>
      </c>
      <c r="U50" s="439"/>
      <c r="V50" s="723"/>
      <c r="W50" s="386" t="str">
        <f>K42</f>
        <v>4B</v>
      </c>
      <c r="X50" s="173"/>
      <c r="Y50" s="147"/>
      <c r="Z50" s="147"/>
      <c r="AA50" s="147"/>
    </row>
    <row r="51" spans="1:27" s="873" customFormat="1" ht="18" hidden="1" customHeight="1">
      <c r="A51" s="147"/>
      <c r="B51" s="147"/>
      <c r="C51" s="899"/>
      <c r="D51" s="1335"/>
      <c r="E51" s="1345" t="s">
        <v>182</v>
      </c>
      <c r="F51" s="1337"/>
      <c r="G51" s="1341"/>
      <c r="H51" s="1342" t="s">
        <v>14</v>
      </c>
      <c r="I51" s="1343"/>
      <c r="J51" s="1336"/>
      <c r="K51" s="1345" t="s">
        <v>182</v>
      </c>
      <c r="L51" s="1340"/>
      <c r="M51" s="129"/>
      <c r="N51" s="438"/>
      <c r="O51" s="899"/>
      <c r="P51" s="1335"/>
      <c r="Q51" s="1345" t="s">
        <v>182</v>
      </c>
      <c r="R51" s="1337"/>
      <c r="S51" s="1341"/>
      <c r="T51" s="1342" t="s">
        <v>14</v>
      </c>
      <c r="U51" s="1343"/>
      <c r="V51" s="1336"/>
      <c r="W51" s="1345" t="s">
        <v>182</v>
      </c>
      <c r="X51" s="1340"/>
      <c r="Y51" s="147"/>
      <c r="Z51" s="147"/>
      <c r="AA51" s="147"/>
    </row>
    <row r="52" spans="1:27" ht="30" customHeight="1">
      <c r="A52" s="147"/>
      <c r="B52" s="147"/>
      <c r="C52" s="899"/>
      <c r="D52" s="43" t="s">
        <v>4</v>
      </c>
      <c r="E52" s="386" t="str">
        <f>Q39</f>
        <v>AA</v>
      </c>
      <c r="F52" s="723"/>
      <c r="G52" s="439"/>
      <c r="H52" s="440" t="s">
        <v>14</v>
      </c>
      <c r="I52" s="439"/>
      <c r="J52" s="723"/>
      <c r="K52" s="386" t="str">
        <f>Q40</f>
        <v>BB</v>
      </c>
      <c r="L52" s="43" t="s">
        <v>5</v>
      </c>
      <c r="M52" s="129"/>
      <c r="N52" s="438">
        <f>N50+ACCUEIL!$B$10</f>
        <v>0.59722222222222099</v>
      </c>
      <c r="O52" s="899"/>
      <c r="P52" s="668" t="s">
        <v>6</v>
      </c>
      <c r="Q52" s="848" t="str">
        <f>Q41</f>
        <v>CC</v>
      </c>
      <c r="R52" s="1347"/>
      <c r="S52" s="849"/>
      <c r="T52" s="850" t="s">
        <v>14</v>
      </c>
      <c r="U52" s="849"/>
      <c r="V52" s="1347"/>
      <c r="W52" s="848" t="str">
        <f>Q42</f>
        <v>DD</v>
      </c>
      <c r="X52" s="668" t="s">
        <v>7</v>
      </c>
      <c r="Y52" s="147"/>
      <c r="Z52" s="147"/>
      <c r="AA52" s="147"/>
    </row>
    <row r="53" spans="1:27" ht="15" customHeight="1">
      <c r="A53" s="147"/>
      <c r="B53" s="147"/>
      <c r="C53" s="899"/>
      <c r="D53" s="138">
        <v>9</v>
      </c>
      <c r="E53" s="69" t="s">
        <v>48</v>
      </c>
      <c r="F53" s="134"/>
      <c r="G53" s="175"/>
      <c r="H53" s="175"/>
      <c r="I53" s="175"/>
      <c r="J53" s="134"/>
      <c r="K53" s="444" t="s">
        <v>49</v>
      </c>
      <c r="L53" s="445"/>
      <c r="M53" s="129"/>
      <c r="N53" s="438"/>
      <c r="O53" s="899"/>
      <c r="P53" s="1360"/>
      <c r="Q53" s="1361"/>
      <c r="R53" s="1362"/>
      <c r="S53" s="1363"/>
      <c r="T53" s="1363"/>
      <c r="U53" s="1363"/>
      <c r="V53" s="1362"/>
      <c r="W53" s="1361"/>
      <c r="X53" s="1364"/>
      <c r="Y53" s="147"/>
      <c r="Z53" s="147"/>
      <c r="AA53" s="147"/>
    </row>
    <row r="54" spans="1:27" ht="30" customHeight="1">
      <c r="A54" s="147"/>
      <c r="B54" s="147"/>
      <c r="C54" s="899"/>
      <c r="D54" s="138"/>
      <c r="E54" s="386">
        <f>GL(J48,F48,E48,K48,J49,F49)</f>
        <v>0</v>
      </c>
      <c r="F54" s="723"/>
      <c r="G54" s="446"/>
      <c r="H54" s="447" t="s">
        <v>14</v>
      </c>
      <c r="I54" s="446"/>
      <c r="J54" s="723"/>
      <c r="K54" s="386">
        <f>GL(V48,R48,Q48,W48,V49,R49)</f>
        <v>0</v>
      </c>
      <c r="L54" s="445"/>
      <c r="M54" s="129"/>
      <c r="N54" s="438">
        <f>N52+ACCUEIL!$B$10</f>
        <v>0.60416666666666496</v>
      </c>
      <c r="O54" s="899"/>
      <c r="P54" s="1365" t="s">
        <v>8</v>
      </c>
      <c r="Q54" s="1366" t="str">
        <f>W39</f>
        <v>EE</v>
      </c>
      <c r="R54" s="1367"/>
      <c r="S54" s="1322"/>
      <c r="T54" s="1359" t="s">
        <v>14</v>
      </c>
      <c r="U54" s="1322"/>
      <c r="V54" s="1367"/>
      <c r="W54" s="1366" t="str">
        <f>W40</f>
        <v>FF</v>
      </c>
      <c r="X54" s="1365" t="s">
        <v>9</v>
      </c>
      <c r="Y54" s="147"/>
      <c r="Z54" s="147"/>
      <c r="AA54" s="147"/>
    </row>
    <row r="55" spans="1:27" s="873" customFormat="1" ht="18" hidden="1" customHeight="1">
      <c r="A55" s="147"/>
      <c r="B55" s="147"/>
      <c r="C55" s="899"/>
      <c r="D55" s="1335"/>
      <c r="E55" s="1345" t="s">
        <v>182</v>
      </c>
      <c r="F55" s="1337"/>
      <c r="G55" s="1341"/>
      <c r="H55" s="1342" t="s">
        <v>14</v>
      </c>
      <c r="I55" s="1343"/>
      <c r="J55" s="1336"/>
      <c r="K55" s="1345" t="s">
        <v>182</v>
      </c>
      <c r="L55" s="1340"/>
      <c r="M55" s="129"/>
      <c r="N55" s="438"/>
      <c r="O55" s="899"/>
      <c r="P55" s="1368"/>
      <c r="Q55" s="1319"/>
      <c r="R55" s="1346"/>
      <c r="S55" s="1255"/>
      <c r="T55" s="1256"/>
      <c r="U55" s="1255"/>
      <c r="V55" s="1346"/>
      <c r="W55" s="1319"/>
      <c r="X55" s="1321"/>
      <c r="Y55" s="147"/>
      <c r="Z55" s="147"/>
      <c r="AA55" s="147"/>
    </row>
    <row r="56" spans="1:27" ht="15" customHeight="1">
      <c r="A56" s="147"/>
      <c r="B56" s="147"/>
      <c r="C56" s="899"/>
      <c r="D56" s="138">
        <v>11</v>
      </c>
      <c r="E56" s="448"/>
      <c r="F56" s="134"/>
      <c r="G56" s="175"/>
      <c r="H56" s="175" t="s">
        <v>52</v>
      </c>
      <c r="I56" s="175"/>
      <c r="J56" s="134"/>
      <c r="K56" s="449"/>
      <c r="L56" s="445"/>
      <c r="M56" s="129"/>
      <c r="N56" s="129"/>
      <c r="O56" s="899"/>
      <c r="P56" s="1373">
        <v>10</v>
      </c>
      <c r="Q56" s="1374" t="s">
        <v>50</v>
      </c>
      <c r="R56" s="1375"/>
      <c r="S56" s="1376"/>
      <c r="T56" s="1376"/>
      <c r="U56" s="1376"/>
      <c r="V56" s="1375"/>
      <c r="W56" s="1377" t="s">
        <v>51</v>
      </c>
      <c r="X56" s="1378"/>
      <c r="Y56" s="147"/>
      <c r="Z56" s="147"/>
      <c r="AA56" s="147"/>
    </row>
    <row r="57" spans="1:27" ht="30" customHeight="1">
      <c r="A57" s="147"/>
      <c r="B57" s="147"/>
      <c r="C57" s="899"/>
      <c r="D57" s="138"/>
      <c r="E57" s="374"/>
      <c r="F57" s="723"/>
      <c r="G57" s="446"/>
      <c r="H57" s="447" t="s">
        <v>14</v>
      </c>
      <c r="I57" s="446"/>
      <c r="J57" s="723"/>
      <c r="K57" s="424"/>
      <c r="L57" s="445"/>
      <c r="M57" s="129"/>
      <c r="N57" s="438">
        <f>N54+ACCUEIL!$B$10</f>
        <v>0.61111111111110905</v>
      </c>
      <c r="O57" s="899"/>
      <c r="P57" s="138"/>
      <c r="Q57" s="386">
        <f>GL(J50,F50,E50,K50,J51,F51)</f>
        <v>0</v>
      </c>
      <c r="R57" s="723"/>
      <c r="S57" s="446"/>
      <c r="T57" s="447" t="s">
        <v>14</v>
      </c>
      <c r="U57" s="446"/>
      <c r="V57" s="723"/>
      <c r="W57" s="386">
        <f>GL(V50,R50,Q50,W50,V51,R51)</f>
        <v>0</v>
      </c>
      <c r="X57" s="445"/>
      <c r="Y57" s="147"/>
      <c r="Z57" s="147"/>
      <c r="AA57" s="147"/>
    </row>
    <row r="58" spans="1:27" s="873" customFormat="1" ht="18" hidden="1" customHeight="1">
      <c r="A58" s="147"/>
      <c r="B58" s="147"/>
      <c r="C58" s="899"/>
      <c r="D58" s="1335"/>
      <c r="E58" s="1345" t="s">
        <v>182</v>
      </c>
      <c r="F58" s="1337"/>
      <c r="G58" s="1341"/>
      <c r="H58" s="1342" t="s">
        <v>14</v>
      </c>
      <c r="I58" s="1343"/>
      <c r="J58" s="1336"/>
      <c r="K58" s="1345" t="s">
        <v>182</v>
      </c>
      <c r="L58" s="1340"/>
      <c r="M58" s="129"/>
      <c r="N58" s="438"/>
      <c r="O58" s="899"/>
      <c r="P58" s="1335"/>
      <c r="Q58" s="1345" t="s">
        <v>182</v>
      </c>
      <c r="R58" s="1337"/>
      <c r="S58" s="1341"/>
      <c r="T58" s="1342" t="s">
        <v>14</v>
      </c>
      <c r="U58" s="1343"/>
      <c r="V58" s="1336"/>
      <c r="W58" s="1345" t="s">
        <v>182</v>
      </c>
      <c r="X58" s="1340"/>
      <c r="Y58" s="147"/>
      <c r="Z58" s="147"/>
      <c r="AA58" s="147"/>
    </row>
    <row r="59" spans="1:27" ht="15" customHeight="1">
      <c r="A59" s="147"/>
      <c r="B59" s="147"/>
      <c r="C59" s="899"/>
      <c r="D59" s="138">
        <v>12</v>
      </c>
      <c r="E59" s="448"/>
      <c r="F59" s="134"/>
      <c r="G59" s="175"/>
      <c r="H59" s="175" t="s">
        <v>55</v>
      </c>
      <c r="I59" s="175"/>
      <c r="J59" s="134"/>
      <c r="K59" s="449"/>
      <c r="L59" s="445"/>
      <c r="M59" s="129"/>
      <c r="N59" s="129"/>
      <c r="O59" s="899"/>
      <c r="P59" s="319"/>
      <c r="Q59" s="450"/>
      <c r="R59" s="320"/>
      <c r="S59" s="321"/>
      <c r="T59" s="321"/>
      <c r="U59" s="321"/>
      <c r="V59" s="320"/>
      <c r="W59" s="450"/>
      <c r="X59" s="323"/>
      <c r="Y59" s="147"/>
      <c r="Z59" s="147"/>
      <c r="AA59" s="147"/>
    </row>
    <row r="60" spans="1:27" ht="30" customHeight="1">
      <c r="A60" s="147"/>
      <c r="B60" s="147"/>
      <c r="C60" s="899"/>
      <c r="D60" s="138"/>
      <c r="E60" s="374"/>
      <c r="F60" s="723"/>
      <c r="G60" s="446"/>
      <c r="H60" s="447" t="s">
        <v>14</v>
      </c>
      <c r="I60" s="446"/>
      <c r="J60" s="723"/>
      <c r="K60" s="424"/>
      <c r="L60" s="141"/>
      <c r="M60" s="129"/>
      <c r="N60" s="438">
        <f>N57+ACCUEIL!$B$10</f>
        <v>0.61805555555555303</v>
      </c>
      <c r="O60" s="899"/>
      <c r="P60" s="43" t="s">
        <v>4</v>
      </c>
      <c r="Q60" s="386" t="str">
        <f>Q39</f>
        <v>AA</v>
      </c>
      <c r="R60" s="723"/>
      <c r="S60" s="809"/>
      <c r="T60" s="255" t="s">
        <v>14</v>
      </c>
      <c r="U60" s="809"/>
      <c r="V60" s="723"/>
      <c r="W60" s="386" t="str">
        <f>Q41</f>
        <v>CC</v>
      </c>
      <c r="X60" s="43" t="s">
        <v>6</v>
      </c>
      <c r="Y60" s="147"/>
      <c r="Z60" s="147"/>
      <c r="AA60" s="147"/>
    </row>
    <row r="61" spans="1:27" s="873" customFormat="1" ht="18" hidden="1" customHeight="1">
      <c r="A61" s="147"/>
      <c r="B61" s="147"/>
      <c r="C61" s="899"/>
      <c r="D61" s="1335"/>
      <c r="E61" s="1345" t="s">
        <v>182</v>
      </c>
      <c r="F61" s="1337"/>
      <c r="G61" s="1341"/>
      <c r="H61" s="1342" t="s">
        <v>14</v>
      </c>
      <c r="I61" s="1343"/>
      <c r="J61" s="1336"/>
      <c r="K61" s="1345" t="s">
        <v>182</v>
      </c>
      <c r="L61" s="1340"/>
      <c r="M61" s="129"/>
      <c r="N61" s="438"/>
      <c r="O61" s="899"/>
      <c r="P61" s="1368"/>
      <c r="Q61" s="1319"/>
      <c r="R61" s="1346"/>
      <c r="S61" s="1255"/>
      <c r="T61" s="1256"/>
      <c r="U61" s="1255"/>
      <c r="V61" s="1346"/>
      <c r="W61" s="1319"/>
      <c r="X61" s="1321"/>
      <c r="Y61" s="147"/>
      <c r="Z61" s="147"/>
      <c r="AA61" s="147"/>
    </row>
    <row r="62" spans="1:27" ht="15" customHeight="1">
      <c r="A62" s="147"/>
      <c r="B62" s="147"/>
      <c r="C62" s="899"/>
      <c r="D62" s="123"/>
      <c r="E62" s="69" t="s">
        <v>53</v>
      </c>
      <c r="F62" s="134"/>
      <c r="G62" s="258"/>
      <c r="H62" s="258"/>
      <c r="I62" s="258"/>
      <c r="J62" s="134"/>
      <c r="K62" s="444" t="s">
        <v>54</v>
      </c>
      <c r="L62" s="170"/>
      <c r="M62" s="129"/>
      <c r="N62" s="129"/>
      <c r="O62" s="899"/>
      <c r="P62" s="319"/>
      <c r="Q62" s="450"/>
      <c r="R62" s="320"/>
      <c r="S62" s="321"/>
      <c r="T62" s="321"/>
      <c r="U62" s="321"/>
      <c r="V62" s="320"/>
      <c r="W62" s="450"/>
      <c r="X62" s="323"/>
      <c r="Y62" s="147"/>
      <c r="Z62" s="147"/>
      <c r="AA62" s="147"/>
    </row>
    <row r="63" spans="1:27" ht="30" customHeight="1">
      <c r="A63" s="147"/>
      <c r="B63" s="147"/>
      <c r="C63" s="899"/>
      <c r="D63" s="123"/>
      <c r="E63" s="386">
        <f>GL(F54,J54,E54,K54,F55,J55)</f>
        <v>0</v>
      </c>
      <c r="F63" s="723"/>
      <c r="G63" s="213"/>
      <c r="H63" s="211" t="s">
        <v>14</v>
      </c>
      <c r="I63" s="213"/>
      <c r="J63" s="723"/>
      <c r="K63" s="386">
        <f>GL(R57,V57,Q57,W57,R58,V58)</f>
        <v>0</v>
      </c>
      <c r="L63" s="170"/>
      <c r="M63" s="129"/>
      <c r="N63" s="438">
        <f>N60+ACCUEIL!$B$10</f>
        <v>0.624999999999997</v>
      </c>
      <c r="O63" s="899"/>
      <c r="P63" s="43" t="s">
        <v>5</v>
      </c>
      <c r="Q63" s="386" t="str">
        <f>Q40</f>
        <v>BB</v>
      </c>
      <c r="R63" s="723"/>
      <c r="S63" s="809"/>
      <c r="T63" s="255" t="s">
        <v>14</v>
      </c>
      <c r="U63" s="809"/>
      <c r="V63" s="723"/>
      <c r="W63" s="386" t="str">
        <f>Q42</f>
        <v>DD</v>
      </c>
      <c r="X63" s="43" t="s">
        <v>7</v>
      </c>
      <c r="Y63" s="147"/>
      <c r="Z63" s="147"/>
      <c r="AA63" s="147"/>
    </row>
    <row r="64" spans="1:27" s="873" customFormat="1" ht="18" hidden="1" customHeight="1">
      <c r="A64" s="147"/>
      <c r="B64" s="147"/>
      <c r="C64" s="899"/>
      <c r="D64" s="1335"/>
      <c r="E64" s="1345" t="s">
        <v>182</v>
      </c>
      <c r="F64" s="1337"/>
      <c r="G64" s="1341"/>
      <c r="H64" s="1342" t="s">
        <v>14</v>
      </c>
      <c r="I64" s="1343"/>
      <c r="J64" s="1336"/>
      <c r="K64" s="1345" t="s">
        <v>182</v>
      </c>
      <c r="L64" s="1340"/>
      <c r="M64" s="129"/>
      <c r="N64" s="438"/>
      <c r="O64" s="899"/>
      <c r="P64" s="1368"/>
      <c r="Q64" s="1319"/>
      <c r="R64" s="1346"/>
      <c r="S64" s="1255"/>
      <c r="T64" s="1256"/>
      <c r="U64" s="1255"/>
      <c r="V64" s="1346"/>
      <c r="W64" s="1319"/>
      <c r="X64" s="1321"/>
      <c r="Y64" s="147"/>
      <c r="Z64" s="147"/>
      <c r="AA64" s="147"/>
    </row>
    <row r="65" spans="1:28" ht="15" customHeight="1">
      <c r="A65" s="147"/>
      <c r="B65" s="147"/>
      <c r="C65" s="899"/>
      <c r="D65" s="138"/>
      <c r="E65" s="448" t="s">
        <v>56</v>
      </c>
      <c r="F65" s="134"/>
      <c r="G65" s="258"/>
      <c r="H65" s="258"/>
      <c r="I65" s="258"/>
      <c r="J65" s="134"/>
      <c r="K65" s="449" t="s">
        <v>57</v>
      </c>
      <c r="L65" s="445"/>
      <c r="M65" s="129"/>
      <c r="N65" s="129"/>
      <c r="O65" s="899"/>
      <c r="P65" s="319"/>
      <c r="Q65" s="450"/>
      <c r="R65" s="320"/>
      <c r="S65" s="321"/>
      <c r="T65" s="321"/>
      <c r="U65" s="321"/>
      <c r="V65" s="320"/>
      <c r="W65" s="450"/>
      <c r="X65" s="323"/>
      <c r="Y65" s="147"/>
      <c r="Z65" s="147"/>
      <c r="AA65" s="147"/>
    </row>
    <row r="66" spans="1:28" ht="30.75" customHeight="1">
      <c r="A66" s="147"/>
      <c r="B66" s="147"/>
      <c r="C66" s="899"/>
      <c r="D66" s="138"/>
      <c r="E66" s="386">
        <f>GL(J54,F54,E54,K54,J55,F55)</f>
        <v>0</v>
      </c>
      <c r="F66" s="723"/>
      <c r="G66" s="213"/>
      <c r="H66" s="211" t="s">
        <v>14</v>
      </c>
      <c r="I66" s="213"/>
      <c r="J66" s="723"/>
      <c r="K66" s="386">
        <f>GL(V57,R57,Q57,W57,V58,R58)</f>
        <v>0</v>
      </c>
      <c r="L66" s="445"/>
      <c r="M66" s="129"/>
      <c r="N66" s="438">
        <f>N63+ACCUEIL!$B$10</f>
        <v>0.63194444444444098</v>
      </c>
      <c r="O66" s="899"/>
      <c r="P66" s="443" t="s">
        <v>8</v>
      </c>
      <c r="Q66" s="386" t="str">
        <f>W39</f>
        <v>EE</v>
      </c>
      <c r="R66" s="723"/>
      <c r="S66" s="809"/>
      <c r="T66" s="255" t="s">
        <v>14</v>
      </c>
      <c r="U66" s="809"/>
      <c r="V66" s="723"/>
      <c r="W66" s="386" t="str">
        <f>W41</f>
        <v>GG</v>
      </c>
      <c r="X66" s="443" t="s">
        <v>10</v>
      </c>
      <c r="Y66" s="147"/>
      <c r="Z66" s="147"/>
      <c r="AA66" s="147"/>
    </row>
    <row r="67" spans="1:28" s="873" customFormat="1" ht="18" hidden="1" customHeight="1">
      <c r="A67" s="147"/>
      <c r="B67" s="147"/>
      <c r="C67" s="899"/>
      <c r="D67" s="1335"/>
      <c r="E67" s="1345" t="s">
        <v>182</v>
      </c>
      <c r="F67" s="1337"/>
      <c r="G67" s="1341"/>
      <c r="H67" s="1342" t="s">
        <v>14</v>
      </c>
      <c r="I67" s="1343"/>
      <c r="J67" s="1336"/>
      <c r="K67" s="1345" t="s">
        <v>182</v>
      </c>
      <c r="L67" s="1340"/>
      <c r="M67" s="129"/>
      <c r="N67" s="438"/>
      <c r="O67" s="899"/>
      <c r="P67" s="1368"/>
      <c r="Q67" s="1319"/>
      <c r="R67" s="1346"/>
      <c r="S67" s="1255"/>
      <c r="T67" s="1256"/>
      <c r="U67" s="1255"/>
      <c r="V67" s="1346"/>
      <c r="W67" s="1319"/>
      <c r="X67" s="1321"/>
      <c r="Y67" s="147"/>
      <c r="Z67" s="147"/>
      <c r="AA67" s="147"/>
    </row>
    <row r="68" spans="1:28" ht="15" customHeight="1">
      <c r="A68" s="147"/>
      <c r="B68" s="147"/>
      <c r="C68" s="899"/>
      <c r="D68" s="319"/>
      <c r="E68" s="450"/>
      <c r="F68" s="320"/>
      <c r="G68" s="321"/>
      <c r="H68" s="321"/>
      <c r="I68" s="321"/>
      <c r="J68" s="320"/>
      <c r="K68" s="450"/>
      <c r="L68" s="323"/>
      <c r="M68" s="129"/>
      <c r="N68" s="438"/>
      <c r="O68" s="899"/>
      <c r="P68" s="319"/>
      <c r="Q68" s="450"/>
      <c r="R68" s="320"/>
      <c r="S68" s="321"/>
      <c r="T68" s="321"/>
      <c r="U68" s="321"/>
      <c r="V68" s="320"/>
      <c r="W68" s="450"/>
      <c r="X68" s="323"/>
      <c r="Y68" s="147"/>
      <c r="Z68" s="147"/>
      <c r="AA68" s="147"/>
    </row>
    <row r="69" spans="1:28" ht="30" customHeight="1">
      <c r="A69" s="147"/>
      <c r="B69" s="147"/>
      <c r="C69" s="899"/>
      <c r="D69" s="43" t="s">
        <v>5</v>
      </c>
      <c r="E69" s="386" t="str">
        <f>Q40</f>
        <v>BB</v>
      </c>
      <c r="F69" s="723"/>
      <c r="G69" s="809"/>
      <c r="H69" s="255" t="s">
        <v>14</v>
      </c>
      <c r="I69" s="809"/>
      <c r="J69" s="723"/>
      <c r="K69" s="386" t="str">
        <f>Q41</f>
        <v>CC</v>
      </c>
      <c r="L69" s="43" t="s">
        <v>6</v>
      </c>
      <c r="M69" s="129"/>
      <c r="N69" s="438">
        <f>N66+ACCUEIL!$B$10</f>
        <v>0.63888888888888495</v>
      </c>
      <c r="O69" s="899"/>
      <c r="P69" s="43" t="s">
        <v>4</v>
      </c>
      <c r="Q69" s="386" t="str">
        <f>Q39</f>
        <v>AA</v>
      </c>
      <c r="R69" s="723"/>
      <c r="S69" s="809"/>
      <c r="T69" s="255" t="s">
        <v>14</v>
      </c>
      <c r="U69" s="809"/>
      <c r="V69" s="723"/>
      <c r="W69" s="386" t="str">
        <f>Q42</f>
        <v>DD</v>
      </c>
      <c r="X69" s="43" t="s">
        <v>7</v>
      </c>
      <c r="Y69" s="147"/>
      <c r="Z69" s="147"/>
      <c r="AA69" s="147"/>
    </row>
    <row r="70" spans="1:28" ht="15" customHeight="1">
      <c r="A70" s="147"/>
      <c r="B70" s="147"/>
      <c r="C70" s="899"/>
      <c r="D70" s="138">
        <v>23</v>
      </c>
      <c r="E70" s="69" t="s">
        <v>58</v>
      </c>
      <c r="F70" s="134"/>
      <c r="G70" s="175"/>
      <c r="H70" s="175"/>
      <c r="I70" s="175"/>
      <c r="J70" s="134"/>
      <c r="K70" s="444" t="s">
        <v>59</v>
      </c>
      <c r="L70" s="445"/>
      <c r="M70" s="129"/>
      <c r="N70" s="438"/>
      <c r="O70" s="899"/>
      <c r="P70" s="319"/>
      <c r="Q70" s="450"/>
      <c r="R70" s="320"/>
      <c r="S70" s="321"/>
      <c r="T70" s="321"/>
      <c r="U70" s="321"/>
      <c r="V70" s="320"/>
      <c r="W70" s="450"/>
      <c r="X70" s="323"/>
      <c r="Y70" s="147"/>
      <c r="Z70" s="147"/>
      <c r="AA70" s="147"/>
    </row>
    <row r="71" spans="1:28" ht="30" customHeight="1">
      <c r="A71" s="147"/>
      <c r="B71" s="147"/>
      <c r="C71" s="899"/>
      <c r="D71" s="138"/>
      <c r="E71" s="386">
        <f>GL(J57,F57,E57,K57,J58,F58)</f>
        <v>0</v>
      </c>
      <c r="F71" s="723"/>
      <c r="G71" s="446"/>
      <c r="H71" s="447" t="s">
        <v>14</v>
      </c>
      <c r="I71" s="446"/>
      <c r="J71" s="723"/>
      <c r="K71" s="386">
        <f>GL(J60,F60,E60,K60,J61,F61)</f>
        <v>0</v>
      </c>
      <c r="L71" s="445"/>
      <c r="M71" s="129"/>
      <c r="N71" s="438">
        <f>N69+ACCUEIL!$B$10</f>
        <v>0.64583333333332904</v>
      </c>
      <c r="O71" s="899"/>
      <c r="P71" s="1379" t="s">
        <v>9</v>
      </c>
      <c r="Q71" s="1380" t="str">
        <f>W40</f>
        <v>FF</v>
      </c>
      <c r="R71" s="1337"/>
      <c r="S71" s="1381"/>
      <c r="T71" s="1382" t="s">
        <v>14</v>
      </c>
      <c r="U71" s="1381"/>
      <c r="V71" s="1337"/>
      <c r="W71" s="1380" t="str">
        <f>W41</f>
        <v>GG</v>
      </c>
      <c r="X71" s="1379" t="s">
        <v>10</v>
      </c>
      <c r="Y71" s="147"/>
      <c r="Z71" s="147"/>
      <c r="AA71" s="147"/>
    </row>
    <row r="72" spans="1:28" s="873" customFormat="1" ht="18" hidden="1" customHeight="1">
      <c r="A72" s="147"/>
      <c r="B72" s="147"/>
      <c r="C72" s="899"/>
      <c r="D72" s="1335"/>
      <c r="E72" s="1345" t="s">
        <v>182</v>
      </c>
      <c r="F72" s="1337"/>
      <c r="G72" s="1341"/>
      <c r="H72" s="1342" t="s">
        <v>14</v>
      </c>
      <c r="I72" s="1343"/>
      <c r="J72" s="1336"/>
      <c r="K72" s="1345" t="s">
        <v>182</v>
      </c>
      <c r="L72" s="1340"/>
      <c r="M72" s="129"/>
      <c r="N72" s="438"/>
      <c r="O72" s="899"/>
      <c r="P72" s="1369"/>
      <c r="Q72" s="1370"/>
      <c r="R72" s="1251"/>
      <c r="S72" s="1371"/>
      <c r="T72" s="1372"/>
      <c r="U72" s="1371"/>
      <c r="V72" s="1251"/>
      <c r="W72" s="1370"/>
      <c r="X72" s="1369"/>
      <c r="Y72" s="147"/>
      <c r="Z72" s="147"/>
      <c r="AA72" s="147"/>
    </row>
    <row r="73" spans="1:28" ht="15" customHeight="1">
      <c r="A73" s="147"/>
      <c r="B73" s="147"/>
      <c r="C73" s="899"/>
      <c r="D73" s="138"/>
      <c r="E73" s="448"/>
      <c r="F73" s="134"/>
      <c r="G73" s="175"/>
      <c r="H73" s="175" t="s">
        <v>37</v>
      </c>
      <c r="I73" s="175"/>
      <c r="J73" s="134"/>
      <c r="K73" s="449"/>
      <c r="L73" s="445"/>
      <c r="M73" s="129"/>
      <c r="N73" s="129"/>
      <c r="O73" s="899"/>
      <c r="P73" s="605"/>
      <c r="Q73" s="792"/>
      <c r="R73" s="606"/>
      <c r="S73" s="607"/>
      <c r="T73" s="607"/>
      <c r="U73" s="607"/>
      <c r="V73" s="606"/>
      <c r="W73" s="792"/>
      <c r="X73" s="605"/>
      <c r="Y73" s="147"/>
      <c r="Z73" s="147"/>
      <c r="AA73" s="147"/>
    </row>
    <row r="74" spans="1:28" ht="24.95" customHeight="1">
      <c r="A74" s="147"/>
      <c r="B74" s="147"/>
      <c r="C74" s="899"/>
      <c r="D74" s="158"/>
      <c r="E74" s="386">
        <f>GL(F57,J57,E57,K57,F58,J58)</f>
        <v>0</v>
      </c>
      <c r="F74" s="723"/>
      <c r="G74" s="446"/>
      <c r="H74" s="447" t="s">
        <v>14</v>
      </c>
      <c r="I74" s="446"/>
      <c r="J74" s="723"/>
      <c r="K74" s="386">
        <f>GL(F60,J60,E60,K60,F61,J61)</f>
        <v>0</v>
      </c>
      <c r="L74" s="445"/>
      <c r="M74" s="129"/>
      <c r="N74" s="438">
        <f>N71+ACCUEIL!$B$10</f>
        <v>0.65277777777777302</v>
      </c>
      <c r="O74" s="899"/>
      <c r="P74" s="605"/>
      <c r="Q74" s="792"/>
      <c r="R74" s="606"/>
      <c r="S74" s="607"/>
      <c r="T74" s="607"/>
      <c r="U74" s="607"/>
      <c r="V74" s="606"/>
      <c r="W74" s="792"/>
      <c r="X74" s="605"/>
      <c r="Y74" s="147"/>
      <c r="Z74" s="147"/>
      <c r="AA74" s="147"/>
    </row>
    <row r="75" spans="1:28" ht="18" hidden="1" customHeight="1">
      <c r="A75" s="147"/>
      <c r="B75" s="147"/>
      <c r="C75" s="899"/>
      <c r="D75" s="1335"/>
      <c r="E75" s="1345" t="s">
        <v>182</v>
      </c>
      <c r="F75" s="1337"/>
      <c r="G75" s="1341"/>
      <c r="H75" s="1342" t="s">
        <v>14</v>
      </c>
      <c r="I75" s="1343"/>
      <c r="J75" s="1336"/>
      <c r="K75" s="1345" t="s">
        <v>182</v>
      </c>
      <c r="L75" s="1340"/>
      <c r="M75" s="147"/>
      <c r="N75" s="438"/>
      <c r="O75" s="899"/>
      <c r="P75" s="890"/>
      <c r="Q75" s="702"/>
      <c r="R75" s="890"/>
      <c r="S75" s="890"/>
      <c r="T75" s="890"/>
      <c r="U75" s="890"/>
      <c r="V75" s="890"/>
      <c r="W75" s="702"/>
      <c r="X75" s="147"/>
      <c r="Y75" s="147"/>
      <c r="Z75" s="147"/>
      <c r="AA75" s="147"/>
    </row>
    <row r="76" spans="1:28" ht="15" customHeight="1">
      <c r="C76" s="147"/>
      <c r="D76" s="147"/>
      <c r="E76" s="429"/>
      <c r="F76" s="147"/>
      <c r="G76" s="147"/>
      <c r="H76" s="147"/>
      <c r="I76" s="147"/>
      <c r="J76" s="149"/>
      <c r="K76" s="429"/>
      <c r="L76" s="147"/>
      <c r="M76" s="147"/>
      <c r="N76" s="438"/>
      <c r="O76" s="899"/>
      <c r="P76" s="890"/>
      <c r="Q76" s="702"/>
      <c r="R76" s="890"/>
      <c r="S76" s="890"/>
      <c r="T76" s="890"/>
      <c r="U76" s="890"/>
      <c r="V76" s="890"/>
      <c r="W76" s="702"/>
      <c r="X76" s="147"/>
      <c r="Y76" s="147"/>
      <c r="AB76" s="344"/>
    </row>
    <row r="77" spans="1:28" ht="15">
      <c r="C77" s="147"/>
      <c r="D77" s="147"/>
      <c r="E77" s="429"/>
      <c r="F77" s="147"/>
      <c r="G77" s="147"/>
      <c r="H77" s="147"/>
      <c r="I77" s="147"/>
      <c r="J77" s="149"/>
      <c r="K77" s="429"/>
      <c r="L77" s="147"/>
      <c r="M77" s="147"/>
      <c r="N77" s="343"/>
      <c r="O77" s="171"/>
      <c r="P77" s="130"/>
      <c r="Q77" s="702"/>
      <c r="R77" s="130"/>
      <c r="S77" s="130"/>
      <c r="T77" s="130"/>
      <c r="U77" s="130"/>
      <c r="V77" s="130"/>
      <c r="W77" s="662"/>
      <c r="X77" s="130"/>
      <c r="Y77" s="147"/>
      <c r="AB77" s="344"/>
    </row>
    <row r="78" spans="1:28" ht="15">
      <c r="C78" s="147"/>
      <c r="D78" s="147"/>
      <c r="E78" s="429"/>
      <c r="F78" s="147"/>
      <c r="G78" s="147"/>
      <c r="H78" s="147"/>
      <c r="I78" s="147"/>
      <c r="J78" s="147"/>
      <c r="K78" s="182" t="s">
        <v>38</v>
      </c>
      <c r="L78" s="147"/>
      <c r="M78" s="147"/>
      <c r="N78" s="343">
        <f>N74+ACCUEIL!$B$10</f>
        <v>0.65972222222221699</v>
      </c>
      <c r="O78" s="343"/>
      <c r="P78" s="343"/>
      <c r="Q78" s="343"/>
      <c r="R78" s="343"/>
      <c r="S78" s="343"/>
      <c r="T78" s="343"/>
      <c r="U78" s="343"/>
      <c r="V78" s="343"/>
      <c r="W78" s="343"/>
      <c r="X78" s="343"/>
      <c r="Y78" s="343"/>
      <c r="Z78" s="343"/>
      <c r="AB78" s="344"/>
    </row>
    <row r="79" spans="1:28">
      <c r="D79" s="1490" t="s">
        <v>39</v>
      </c>
      <c r="E79" s="1490"/>
      <c r="F79" s="1490"/>
      <c r="G79" s="1490"/>
      <c r="H79" s="1490"/>
      <c r="I79" s="1490"/>
      <c r="J79" s="1490"/>
      <c r="K79" s="1490"/>
      <c r="L79" s="1490"/>
      <c r="M79" s="1490"/>
      <c r="N79" s="1490"/>
      <c r="O79" s="1490"/>
      <c r="P79" s="1490"/>
      <c r="Q79" s="1490"/>
      <c r="R79" s="1490"/>
      <c r="S79" s="1490"/>
      <c r="T79" s="1490"/>
      <c r="U79" s="1490"/>
      <c r="V79" s="1490"/>
      <c r="W79" s="1490"/>
      <c r="X79" s="1490"/>
      <c r="Y79" s="1490"/>
      <c r="Z79" s="343"/>
      <c r="AB79" s="344"/>
    </row>
    <row r="80" spans="1:28">
      <c r="D80" s="1490"/>
      <c r="E80" s="1490"/>
      <c r="F80" s="1490"/>
      <c r="G80" s="1490"/>
      <c r="H80" s="1490"/>
      <c r="I80" s="1490"/>
      <c r="J80" s="1490"/>
      <c r="K80" s="1490"/>
      <c r="L80" s="1490"/>
      <c r="M80" s="1490"/>
      <c r="N80" s="1490"/>
      <c r="O80" s="1490"/>
      <c r="P80" s="1490"/>
      <c r="Q80" s="1490"/>
      <c r="R80" s="1490"/>
      <c r="S80" s="1490"/>
      <c r="T80" s="1490"/>
      <c r="U80" s="1490"/>
      <c r="V80" s="1490"/>
      <c r="W80" s="1490"/>
      <c r="X80" s="1490"/>
      <c r="Y80" s="1491"/>
      <c r="Z80" s="343"/>
      <c r="AB80" s="344"/>
    </row>
    <row r="81" spans="3:26" ht="15">
      <c r="C81" s="147"/>
      <c r="D81" s="15"/>
      <c r="E81" s="454"/>
      <c r="F81" s="15"/>
      <c r="G81" s="15"/>
      <c r="H81" s="15"/>
      <c r="I81" s="15"/>
      <c r="J81" s="15"/>
      <c r="K81" s="454"/>
      <c r="L81" s="455"/>
      <c r="M81" s="455"/>
      <c r="N81" s="456"/>
      <c r="O81" s="456"/>
      <c r="P81" s="379"/>
      <c r="Q81" s="456"/>
      <c r="R81" s="456"/>
      <c r="S81" s="456"/>
      <c r="T81" s="456"/>
      <c r="U81" s="456"/>
      <c r="V81" s="1386"/>
      <c r="W81" s="1386"/>
      <c r="X81" s="456"/>
      <c r="Y81" s="1110"/>
      <c r="Z81" s="343"/>
    </row>
    <row r="82" spans="3:26" ht="15">
      <c r="C82" s="147"/>
      <c r="D82" s="619" t="s">
        <v>60</v>
      </c>
      <c r="E82" s="806">
        <f>GL(F74,J74,E74,K74,F75,J75)</f>
        <v>0</v>
      </c>
      <c r="J82" s="618">
        <v>5</v>
      </c>
      <c r="K82" s="806">
        <f>GL(F63,J63,E63,K63,F64,J64)</f>
        <v>0</v>
      </c>
      <c r="L82" s="149"/>
      <c r="M82" s="149"/>
      <c r="N82" s="412"/>
      <c r="O82" s="412"/>
      <c r="P82" s="618">
        <v>9</v>
      </c>
      <c r="Q82" s="1384">
        <f t="shared" ref="Q82:Q85" si="0">AB39</f>
        <v>0</v>
      </c>
      <c r="R82" s="1383"/>
      <c r="S82" s="412"/>
      <c r="T82" s="412"/>
      <c r="U82" s="625"/>
      <c r="V82" s="1390">
        <v>13</v>
      </c>
      <c r="W82" s="1387">
        <f t="shared" ref="W82:W84" si="1">AH39</f>
        <v>0</v>
      </c>
      <c r="X82" s="412"/>
      <c r="Y82" s="427"/>
      <c r="Z82" s="343"/>
    </row>
    <row r="83" spans="3:26" ht="15">
      <c r="C83" s="147"/>
      <c r="D83" s="618">
        <v>2</v>
      </c>
      <c r="E83" s="806">
        <f>GL(J74,F74,E74,K74,J75,F75)</f>
        <v>0</v>
      </c>
      <c r="J83" s="618">
        <v>6</v>
      </c>
      <c r="K83" s="806">
        <f>GL(J63,F63,E63,K63,J64,F64)</f>
        <v>0</v>
      </c>
      <c r="L83" s="620"/>
      <c r="M83" s="149"/>
      <c r="N83" s="412"/>
      <c r="O83" s="412"/>
      <c r="P83" s="618">
        <v>10</v>
      </c>
      <c r="Q83" s="448">
        <f t="shared" si="0"/>
        <v>0</v>
      </c>
      <c r="R83" s="1383"/>
      <c r="S83" s="412"/>
      <c r="T83" s="412"/>
      <c r="U83" s="625"/>
      <c r="V83" s="1391">
        <v>14</v>
      </c>
      <c r="W83" s="1388">
        <f t="shared" si="1"/>
        <v>0</v>
      </c>
      <c r="X83" s="412"/>
      <c r="Y83" s="427"/>
      <c r="Z83" s="343"/>
    </row>
    <row r="84" spans="3:26" ht="15">
      <c r="C84" s="147"/>
      <c r="D84" s="618">
        <v>3</v>
      </c>
      <c r="E84" s="806">
        <f>GL(F71,J71,E71,K71,F72,J72)</f>
        <v>0</v>
      </c>
      <c r="J84" s="618">
        <v>7</v>
      </c>
      <c r="K84" s="806">
        <f>GL(F66,J66,E66,K66,F67,J67)</f>
        <v>0</v>
      </c>
      <c r="L84" s="620"/>
      <c r="M84" s="149"/>
      <c r="N84" s="412"/>
      <c r="O84" s="412"/>
      <c r="P84" s="618">
        <v>11</v>
      </c>
      <c r="Q84" s="448">
        <f t="shared" si="0"/>
        <v>0</v>
      </c>
      <c r="R84" s="1383"/>
      <c r="S84" s="412"/>
      <c r="T84" s="412"/>
      <c r="U84" s="625"/>
      <c r="V84" s="1392">
        <v>15</v>
      </c>
      <c r="W84" s="1389">
        <f t="shared" si="1"/>
        <v>0</v>
      </c>
      <c r="X84" s="412"/>
      <c r="Y84" s="427"/>
      <c r="Z84" s="343"/>
    </row>
    <row r="85" spans="3:26" ht="15">
      <c r="C85" s="147"/>
      <c r="D85" s="618">
        <v>4</v>
      </c>
      <c r="E85" s="806">
        <f>GL(J71,F71,E71,K71,J72,F72)</f>
        <v>0</v>
      </c>
      <c r="J85" s="618">
        <v>8</v>
      </c>
      <c r="K85" s="806">
        <f>GL(J66,F66,E66,K66,J67,F67)</f>
        <v>0</v>
      </c>
      <c r="L85" s="620"/>
      <c r="M85" s="149"/>
      <c r="N85" s="412"/>
      <c r="O85" s="412"/>
      <c r="P85" s="618">
        <v>12</v>
      </c>
      <c r="Q85" s="1385">
        <f t="shared" si="0"/>
        <v>0</v>
      </c>
      <c r="R85" s="1383"/>
      <c r="S85" s="412"/>
      <c r="T85" s="412"/>
      <c r="U85" s="412"/>
      <c r="V85" s="844"/>
      <c r="W85" s="845"/>
      <c r="X85" s="412"/>
      <c r="Y85" s="427"/>
      <c r="Z85" s="343"/>
    </row>
    <row r="86" spans="3:26" ht="12" customHeight="1">
      <c r="C86" s="147"/>
      <c r="D86" s="147"/>
      <c r="E86" s="147"/>
      <c r="F86" s="147"/>
      <c r="G86" s="147"/>
      <c r="H86" s="147"/>
      <c r="I86" s="147"/>
      <c r="J86" s="147"/>
      <c r="K86" s="147"/>
      <c r="L86" s="149"/>
      <c r="M86" s="149"/>
      <c r="N86" s="427"/>
      <c r="O86" s="427"/>
      <c r="P86" s="438"/>
      <c r="Q86" s="684"/>
      <c r="R86" s="427"/>
      <c r="S86" s="427"/>
      <c r="T86" s="427"/>
      <c r="U86" s="427"/>
      <c r="V86" s="149"/>
      <c r="W86" s="684"/>
      <c r="X86" s="427"/>
      <c r="Y86" s="427"/>
      <c r="Z86" s="343"/>
    </row>
    <row r="87" spans="3:26">
      <c r="C87" s="147"/>
      <c r="D87" s="147"/>
      <c r="E87" s="147"/>
      <c r="F87" s="147"/>
      <c r="G87" s="147"/>
      <c r="H87" s="147"/>
      <c r="I87" s="147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</row>
  </sheetData>
  <sheetProtection password="C9F9" sheet="1" objects="1" scenarios="1" formatCells="0" formatColumns="0" formatRows="0"/>
  <sortState caseSensitive="1" ref="AH39:AJ41">
    <sortCondition descending="1" ref="AI39:AI41"/>
    <sortCondition descending="1" ref="AJ39:AJ41"/>
  </sortState>
  <customSheetViews>
    <customSheetView guid="{31278E9C-6E4E-4A43-ADE8-A201F36887EE}" scale="110" showPageBreaks="1" printArea="1" view="pageBreakPreview">
      <selection activeCell="Q30" sqref="Q30:S34"/>
      <rowBreaks count="1" manualBreakCount="1">
        <brk id="36" max="24" man="1"/>
      </rowBreaks>
      <pageMargins left="0.31" right="0.28999999999999998" top="1.0236220472440944" bottom="1.0236220472440944" header="0.78740157480314965" footer="0.78740157480314965"/>
      <printOptions horizontalCentered="1" verticalCentered="1"/>
      <pageSetup paperSize="9" scale="73" fitToHeight="2" orientation="portrait" horizontalDpi="300" verticalDpi="300" r:id="rId1"/>
      <headerFooter alignWithMargins="0"/>
    </customSheetView>
  </customSheetViews>
  <mergeCells count="9">
    <mergeCell ref="D79:Y80"/>
    <mergeCell ref="F1:J1"/>
    <mergeCell ref="F2:J2"/>
    <mergeCell ref="Q1:S1"/>
    <mergeCell ref="Q2:S2"/>
    <mergeCell ref="K1:M1"/>
    <mergeCell ref="K2:M2"/>
    <mergeCell ref="N1:P1"/>
    <mergeCell ref="N2:P2"/>
  </mergeCells>
  <phoneticPr fontId="9" type="noConversion"/>
  <conditionalFormatting sqref="F13:F27">
    <cfRule type="notContainsBlanks" dxfId="761" priority="97">
      <formula>LEN(TRIM(F13))&gt;0</formula>
    </cfRule>
  </conditionalFormatting>
  <conditionalFormatting sqref="J13:J27">
    <cfRule type="notContainsBlanks" dxfId="760" priority="96">
      <formula>LEN(TRIM(J13))&gt;0</formula>
    </cfRule>
  </conditionalFormatting>
  <conditionalFormatting sqref="R13:R27">
    <cfRule type="notContainsBlanks" dxfId="759" priority="95">
      <formula>LEN(TRIM(R13))&gt;0</formula>
    </cfRule>
  </conditionalFormatting>
  <conditionalFormatting sqref="V13:V27">
    <cfRule type="notContainsBlanks" dxfId="758" priority="94">
      <formula>LEN(TRIM(V13))&gt;0</formula>
    </cfRule>
  </conditionalFormatting>
  <conditionalFormatting sqref="F48 F50 F52">
    <cfRule type="notContainsBlanks" dxfId="757" priority="93">
      <formula>LEN(TRIM(F48))&gt;0</formula>
    </cfRule>
  </conditionalFormatting>
  <conditionalFormatting sqref="J48 J50 J52">
    <cfRule type="notContainsBlanks" dxfId="756" priority="92">
      <formula>LEN(TRIM(J48))&gt;0</formula>
    </cfRule>
  </conditionalFormatting>
  <conditionalFormatting sqref="R48 R50 R52">
    <cfRule type="notContainsBlanks" dxfId="755" priority="91">
      <formula>LEN(TRIM(R48))&gt;0</formula>
    </cfRule>
  </conditionalFormatting>
  <conditionalFormatting sqref="V48 V50 V52">
    <cfRule type="notContainsBlanks" dxfId="754" priority="90">
      <formula>LEN(TRIM(V48))&gt;0</formula>
    </cfRule>
  </conditionalFormatting>
  <conditionalFormatting sqref="J54 F54">
    <cfRule type="notContainsBlanks" dxfId="753" priority="88">
      <formula>LEN(TRIM(F54))&gt;0</formula>
    </cfRule>
  </conditionalFormatting>
  <conditionalFormatting sqref="R54:R55">
    <cfRule type="notContainsBlanks" dxfId="752" priority="87">
      <formula>LEN(TRIM(R54))&gt;0</formula>
    </cfRule>
  </conditionalFormatting>
  <conditionalFormatting sqref="V54:V55">
    <cfRule type="notContainsBlanks" dxfId="751" priority="86">
      <formula>LEN(TRIM(V54))&gt;0</formula>
    </cfRule>
  </conditionalFormatting>
  <conditionalFormatting sqref="V57">
    <cfRule type="notContainsBlanks" dxfId="750" priority="85">
      <formula>LEN(TRIM(V57))&gt;0</formula>
    </cfRule>
  </conditionalFormatting>
  <conditionalFormatting sqref="R57">
    <cfRule type="notContainsBlanks" dxfId="749" priority="84">
      <formula>LEN(TRIM(R57))&gt;0</formula>
    </cfRule>
  </conditionalFormatting>
  <conditionalFormatting sqref="J57">
    <cfRule type="notContainsBlanks" dxfId="748" priority="83">
      <formula>LEN(TRIM(J57))&gt;0</formula>
    </cfRule>
  </conditionalFormatting>
  <conditionalFormatting sqref="F57">
    <cfRule type="notContainsBlanks" dxfId="747" priority="82">
      <formula>LEN(TRIM(F57))&gt;0</formula>
    </cfRule>
  </conditionalFormatting>
  <conditionalFormatting sqref="F60">
    <cfRule type="notContainsBlanks" dxfId="746" priority="81">
      <formula>LEN(TRIM(F60))&gt;0</formula>
    </cfRule>
  </conditionalFormatting>
  <conditionalFormatting sqref="J60">
    <cfRule type="notContainsBlanks" dxfId="745" priority="80">
      <formula>LEN(TRIM(J60))&gt;0</formula>
    </cfRule>
  </conditionalFormatting>
  <conditionalFormatting sqref="R60">
    <cfRule type="notContainsBlanks" dxfId="744" priority="79">
      <formula>LEN(TRIM(R60))&gt;0</formula>
    </cfRule>
  </conditionalFormatting>
  <conditionalFormatting sqref="V60">
    <cfRule type="notContainsBlanks" dxfId="743" priority="78">
      <formula>LEN(TRIM(V60))&gt;0</formula>
    </cfRule>
  </conditionalFormatting>
  <conditionalFormatting sqref="V63">
    <cfRule type="notContainsBlanks" dxfId="742" priority="77">
      <formula>LEN(TRIM(V63))&gt;0</formula>
    </cfRule>
  </conditionalFormatting>
  <conditionalFormatting sqref="R63">
    <cfRule type="notContainsBlanks" dxfId="741" priority="76">
      <formula>LEN(TRIM(R63))&gt;0</formula>
    </cfRule>
  </conditionalFormatting>
  <conditionalFormatting sqref="J63">
    <cfRule type="notContainsBlanks" dxfId="740" priority="75">
      <formula>LEN(TRIM(J63))&gt;0</formula>
    </cfRule>
  </conditionalFormatting>
  <conditionalFormatting sqref="F63">
    <cfRule type="notContainsBlanks" dxfId="739" priority="74">
      <formula>LEN(TRIM(F63))&gt;0</formula>
    </cfRule>
  </conditionalFormatting>
  <conditionalFormatting sqref="R66">
    <cfRule type="notContainsBlanks" dxfId="738" priority="73">
      <formula>LEN(TRIM(R66))&gt;0</formula>
    </cfRule>
  </conditionalFormatting>
  <conditionalFormatting sqref="V66">
    <cfRule type="notContainsBlanks" dxfId="737" priority="72">
      <formula>LEN(TRIM(V66))&gt;0</formula>
    </cfRule>
  </conditionalFormatting>
  <conditionalFormatting sqref="V69">
    <cfRule type="notContainsBlanks" dxfId="736" priority="71">
      <formula>LEN(TRIM(V69))&gt;0</formula>
    </cfRule>
  </conditionalFormatting>
  <conditionalFormatting sqref="R69">
    <cfRule type="notContainsBlanks" dxfId="735" priority="70">
      <formula>LEN(TRIM(R69))&gt;0</formula>
    </cfRule>
  </conditionalFormatting>
  <conditionalFormatting sqref="V71:V72">
    <cfRule type="notContainsBlanks" dxfId="734" priority="69">
      <formula>LEN(TRIM(V71))&gt;0</formula>
    </cfRule>
  </conditionalFormatting>
  <conditionalFormatting sqref="R71:R72">
    <cfRule type="notContainsBlanks" dxfId="733" priority="68">
      <formula>LEN(TRIM(R71))&gt;0</formula>
    </cfRule>
  </conditionalFormatting>
  <conditionalFormatting sqref="F66">
    <cfRule type="notContainsBlanks" dxfId="732" priority="67">
      <formula>LEN(TRIM(F66))&gt;0</formula>
    </cfRule>
  </conditionalFormatting>
  <conditionalFormatting sqref="J66">
    <cfRule type="notContainsBlanks" dxfId="731" priority="66">
      <formula>LEN(TRIM(J66))&gt;0</formula>
    </cfRule>
  </conditionalFormatting>
  <conditionalFormatting sqref="J69">
    <cfRule type="notContainsBlanks" dxfId="730" priority="65">
      <formula>LEN(TRIM(J69))&gt;0</formula>
    </cfRule>
  </conditionalFormatting>
  <conditionalFormatting sqref="F69">
    <cfRule type="notContainsBlanks" dxfId="729" priority="64">
      <formula>LEN(TRIM(F69))&gt;0</formula>
    </cfRule>
  </conditionalFormatting>
  <conditionalFormatting sqref="F71">
    <cfRule type="notContainsBlanks" dxfId="728" priority="63">
      <formula>LEN(TRIM(F71))&gt;0</formula>
    </cfRule>
  </conditionalFormatting>
  <conditionalFormatting sqref="J71">
    <cfRule type="notContainsBlanks" dxfId="727" priority="62">
      <formula>LEN(TRIM(J71))&gt;0</formula>
    </cfRule>
  </conditionalFormatting>
  <conditionalFormatting sqref="F74">
    <cfRule type="notContainsBlanks" dxfId="726" priority="61">
      <formula>LEN(TRIM(F74))&gt;0</formula>
    </cfRule>
  </conditionalFormatting>
  <conditionalFormatting sqref="J74">
    <cfRule type="notContainsBlanks" dxfId="725" priority="60">
      <formula>LEN(TRIM(J74))&gt;0</formula>
    </cfRule>
  </conditionalFormatting>
  <conditionalFormatting sqref="F49">
    <cfRule type="notContainsBlanks" dxfId="724" priority="59">
      <formula>LEN(TRIM(F49))&gt;0</formula>
    </cfRule>
  </conditionalFormatting>
  <conditionalFormatting sqref="J49">
    <cfRule type="notContainsBlanks" dxfId="723" priority="58">
      <formula>LEN(TRIM(J49))&gt;0</formula>
    </cfRule>
  </conditionalFormatting>
  <conditionalFormatting sqref="E49">
    <cfRule type="expression" dxfId="722" priority="57">
      <formula>NOT($F$48=$J$48)</formula>
    </cfRule>
  </conditionalFormatting>
  <conditionalFormatting sqref="K49">
    <cfRule type="expression" dxfId="721" priority="55">
      <formula>NOT($F$48=$J$48)</formula>
    </cfRule>
  </conditionalFormatting>
  <conditionalFormatting sqref="F51">
    <cfRule type="notContainsBlanks" dxfId="720" priority="54">
      <formula>LEN(TRIM(F51))&gt;0</formula>
    </cfRule>
  </conditionalFormatting>
  <conditionalFormatting sqref="J51">
    <cfRule type="notContainsBlanks" dxfId="719" priority="53">
      <formula>LEN(TRIM(J51))&gt;0</formula>
    </cfRule>
  </conditionalFormatting>
  <conditionalFormatting sqref="E51">
    <cfRule type="expression" dxfId="718" priority="52">
      <formula>NOT($F$50=$J$50)</formula>
    </cfRule>
  </conditionalFormatting>
  <conditionalFormatting sqref="K51">
    <cfRule type="expression" dxfId="717" priority="51">
      <formula>NOT($F$50=$J$50)</formula>
    </cfRule>
  </conditionalFormatting>
  <conditionalFormatting sqref="R49">
    <cfRule type="notContainsBlanks" dxfId="716" priority="46">
      <formula>LEN(TRIM(R49))&gt;0</formula>
    </cfRule>
  </conditionalFormatting>
  <conditionalFormatting sqref="V49">
    <cfRule type="notContainsBlanks" dxfId="715" priority="45">
      <formula>LEN(TRIM(V49))&gt;0</formula>
    </cfRule>
  </conditionalFormatting>
  <conditionalFormatting sqref="Q49">
    <cfRule type="expression" dxfId="714" priority="44">
      <formula>NOT($R$48=$V$48)</formula>
    </cfRule>
  </conditionalFormatting>
  <conditionalFormatting sqref="W49">
    <cfRule type="expression" dxfId="713" priority="43">
      <formula>NOT($R$48=$V$48)</formula>
    </cfRule>
  </conditionalFormatting>
  <conditionalFormatting sqref="R51">
    <cfRule type="notContainsBlanks" dxfId="712" priority="42">
      <formula>LEN(TRIM(R51))&gt;0</formula>
    </cfRule>
  </conditionalFormatting>
  <conditionalFormatting sqref="V51">
    <cfRule type="notContainsBlanks" dxfId="711" priority="41">
      <formula>LEN(TRIM(V51))&gt;0</formula>
    </cfRule>
  </conditionalFormatting>
  <conditionalFormatting sqref="Q51">
    <cfRule type="expression" dxfId="710" priority="40">
      <formula>NOT($R$50=$V$50)</formula>
    </cfRule>
  </conditionalFormatting>
  <conditionalFormatting sqref="W51">
    <cfRule type="expression" dxfId="709" priority="39">
      <formula>NOT($R$50=$V$50)</formula>
    </cfRule>
  </conditionalFormatting>
  <conditionalFormatting sqref="F55">
    <cfRule type="notContainsBlanks" dxfId="708" priority="38">
      <formula>LEN(TRIM(F55))&gt;0</formula>
    </cfRule>
  </conditionalFormatting>
  <conditionalFormatting sqref="J55">
    <cfRule type="notContainsBlanks" dxfId="707" priority="37">
      <formula>LEN(TRIM(J55))&gt;0</formula>
    </cfRule>
  </conditionalFormatting>
  <conditionalFormatting sqref="E55">
    <cfRule type="expression" dxfId="706" priority="36">
      <formula>NOT($F$54=$J$54)</formula>
    </cfRule>
  </conditionalFormatting>
  <conditionalFormatting sqref="K55">
    <cfRule type="expression" dxfId="705" priority="35">
      <formula>NOT($F$54=$J$54)</formula>
    </cfRule>
  </conditionalFormatting>
  <conditionalFormatting sqref="F58">
    <cfRule type="notContainsBlanks" dxfId="704" priority="34">
      <formula>LEN(TRIM(F58))&gt;0</formula>
    </cfRule>
  </conditionalFormatting>
  <conditionalFormatting sqref="J58">
    <cfRule type="notContainsBlanks" dxfId="703" priority="33">
      <formula>LEN(TRIM(J58))&gt;0</formula>
    </cfRule>
  </conditionalFormatting>
  <conditionalFormatting sqref="E58">
    <cfRule type="expression" dxfId="702" priority="32">
      <formula>NOT($F$57=$J$57)</formula>
    </cfRule>
  </conditionalFormatting>
  <conditionalFormatting sqref="K58">
    <cfRule type="expression" dxfId="701" priority="31">
      <formula>NOT($F$57=$J$57)</formula>
    </cfRule>
  </conditionalFormatting>
  <conditionalFormatting sqref="R58">
    <cfRule type="notContainsBlanks" dxfId="700" priority="30">
      <formula>LEN(TRIM(R58))&gt;0</formula>
    </cfRule>
  </conditionalFormatting>
  <conditionalFormatting sqref="V58">
    <cfRule type="notContainsBlanks" dxfId="699" priority="29">
      <formula>LEN(TRIM(V58))&gt;0</formula>
    </cfRule>
  </conditionalFormatting>
  <conditionalFormatting sqref="Q58">
    <cfRule type="expression" dxfId="698" priority="28">
      <formula>NOT($R$57=$V$57)</formula>
    </cfRule>
  </conditionalFormatting>
  <conditionalFormatting sqref="W58">
    <cfRule type="expression" dxfId="697" priority="27">
      <formula>NOT($R$57=$V$57)</formula>
    </cfRule>
  </conditionalFormatting>
  <conditionalFormatting sqref="F61">
    <cfRule type="notContainsBlanks" dxfId="696" priority="26">
      <formula>LEN(TRIM(F61))&gt;0</formula>
    </cfRule>
  </conditionalFormatting>
  <conditionalFormatting sqref="J61">
    <cfRule type="notContainsBlanks" dxfId="695" priority="25">
      <formula>LEN(TRIM(J61))&gt;0</formula>
    </cfRule>
  </conditionalFormatting>
  <conditionalFormatting sqref="E61">
    <cfRule type="expression" dxfId="694" priority="24">
      <formula>NOT($F$60=$J$60)</formula>
    </cfRule>
  </conditionalFormatting>
  <conditionalFormatting sqref="K61">
    <cfRule type="expression" dxfId="693" priority="23">
      <formula>NOT($F$60=$J$60)</formula>
    </cfRule>
  </conditionalFormatting>
  <conditionalFormatting sqref="F64">
    <cfRule type="notContainsBlanks" dxfId="692" priority="22">
      <formula>LEN(TRIM(F64))&gt;0</formula>
    </cfRule>
  </conditionalFormatting>
  <conditionalFormatting sqref="J64">
    <cfRule type="notContainsBlanks" dxfId="691" priority="21">
      <formula>LEN(TRIM(J64))&gt;0</formula>
    </cfRule>
  </conditionalFormatting>
  <conditionalFormatting sqref="E64">
    <cfRule type="expression" dxfId="690" priority="20">
      <formula>NOT($F$63=$J$63)</formula>
    </cfRule>
  </conditionalFormatting>
  <conditionalFormatting sqref="K64">
    <cfRule type="expression" dxfId="689" priority="19">
      <formula>NOT($F$63=$J$63)</formula>
    </cfRule>
  </conditionalFormatting>
  <conditionalFormatting sqref="F67">
    <cfRule type="notContainsBlanks" dxfId="688" priority="18">
      <formula>LEN(TRIM(F67))&gt;0</formula>
    </cfRule>
  </conditionalFormatting>
  <conditionalFormatting sqref="J67">
    <cfRule type="notContainsBlanks" dxfId="687" priority="17">
      <formula>LEN(TRIM(J67))&gt;0</formula>
    </cfRule>
  </conditionalFormatting>
  <conditionalFormatting sqref="E67">
    <cfRule type="expression" dxfId="686" priority="16">
      <formula>NOT($F$66=$J$66)</formula>
    </cfRule>
  </conditionalFormatting>
  <conditionalFormatting sqref="K67">
    <cfRule type="expression" dxfId="685" priority="15">
      <formula>NOT($F$66=$J$66)</formula>
    </cfRule>
  </conditionalFormatting>
  <conditionalFormatting sqref="F72">
    <cfRule type="notContainsBlanks" dxfId="684" priority="14">
      <formula>LEN(TRIM(F72))&gt;0</formula>
    </cfRule>
  </conditionalFormatting>
  <conditionalFormatting sqref="J72">
    <cfRule type="notContainsBlanks" dxfId="683" priority="13">
      <formula>LEN(TRIM(J72))&gt;0</formula>
    </cfRule>
  </conditionalFormatting>
  <conditionalFormatting sqref="E72">
    <cfRule type="expression" dxfId="682" priority="12">
      <formula>NOT($F$71=$J$71)</formula>
    </cfRule>
  </conditionalFormatting>
  <conditionalFormatting sqref="K72">
    <cfRule type="expression" dxfId="681" priority="11">
      <formula>NOT($F$71=$J$71)</formula>
    </cfRule>
  </conditionalFormatting>
  <conditionalFormatting sqref="F75">
    <cfRule type="notContainsBlanks" dxfId="680" priority="10">
      <formula>LEN(TRIM(F75))&gt;0</formula>
    </cfRule>
  </conditionalFormatting>
  <conditionalFormatting sqref="J75">
    <cfRule type="notContainsBlanks" dxfId="679" priority="9">
      <formula>LEN(TRIM(J75))&gt;0</formula>
    </cfRule>
  </conditionalFormatting>
  <conditionalFormatting sqref="E75">
    <cfRule type="expression" dxfId="678" priority="8">
      <formula>NOT($F$74=$J$74)</formula>
    </cfRule>
  </conditionalFormatting>
  <conditionalFormatting sqref="K75">
    <cfRule type="expression" dxfId="677" priority="7">
      <formula>NOT($F$74=$J$74)</formula>
    </cfRule>
  </conditionalFormatting>
  <conditionalFormatting sqref="R61">
    <cfRule type="notContainsBlanks" dxfId="676" priority="6">
      <formula>LEN(TRIM(R61))&gt;0</formula>
    </cfRule>
  </conditionalFormatting>
  <conditionalFormatting sqref="V61">
    <cfRule type="notContainsBlanks" dxfId="675" priority="5">
      <formula>LEN(TRIM(V61))&gt;0</formula>
    </cfRule>
  </conditionalFormatting>
  <conditionalFormatting sqref="R64">
    <cfRule type="notContainsBlanks" dxfId="674" priority="4">
      <formula>LEN(TRIM(R64))&gt;0</formula>
    </cfRule>
  </conditionalFormatting>
  <conditionalFormatting sqref="V64">
    <cfRule type="notContainsBlanks" dxfId="673" priority="3">
      <formula>LEN(TRIM(V64))&gt;0</formula>
    </cfRule>
  </conditionalFormatting>
  <conditionalFormatting sqref="R67">
    <cfRule type="notContainsBlanks" dxfId="672" priority="2">
      <formula>LEN(TRIM(R67))&gt;0</formula>
    </cfRule>
  </conditionalFormatting>
  <conditionalFormatting sqref="V67">
    <cfRule type="notContainsBlanks" dxfId="671" priority="1">
      <formula>LEN(TRIM(V67))&gt;0</formula>
    </cfRule>
  </conditionalFormatting>
  <printOptions horizontalCentered="1" verticalCentered="1"/>
  <pageMargins left="0" right="0.19685039370078741" top="1.1811023622047245" bottom="0" header="0.39370078740157483" footer="0"/>
  <pageSetup paperSize="9" scale="71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5" max="25" man="1"/>
  </rowBreaks>
  <ignoredErrors>
    <ignoredError sqref="Q15:Q16 K17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4817" r:id="rId6" name="Button 1">
              <controlPr defaultSize="0" print="0" autoFill="0" autoPict="0" macro="[0]!EFFACE15">
                <anchor>
                  <from>
                    <xdr:col>22</xdr:col>
                    <xdr:colOff>352425</xdr:colOff>
                    <xdr:row>6</xdr:row>
                    <xdr:rowOff>161925</xdr:rowOff>
                  </from>
                  <to>
                    <xdr:col>22</xdr:col>
                    <xdr:colOff>981075</xdr:colOff>
                    <xdr:row>7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18" r:id="rId7" name="Button 2">
              <controlPr defaultSize="0" print="0" autoFill="0" autoPict="0" macro="[0]!CLASSER15">
                <anchor>
                  <from>
                    <xdr:col>21</xdr:col>
                    <xdr:colOff>123825</xdr:colOff>
                    <xdr:row>5</xdr:row>
                    <xdr:rowOff>47625</xdr:rowOff>
                  </from>
                  <to>
                    <xdr:col>22</xdr:col>
                    <xdr:colOff>276225</xdr:colOff>
                    <xdr:row>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5" r:id="rId8" name="Button 9">
              <controlPr defaultSize="0" print="0" autoFill="0" autoPict="0" macro="[0]!CLASSER15C">
                <anchor>
                  <from>
                    <xdr:col>11</xdr:col>
                    <xdr:colOff>180975</xdr:colOff>
                    <xdr:row>39</xdr:row>
                    <xdr:rowOff>95250</xdr:rowOff>
                  </from>
                  <to>
                    <xdr:col>13</xdr:col>
                    <xdr:colOff>228600</xdr:colOff>
                    <xdr:row>44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29" r:id="rId9" name="Button 13">
              <controlPr defaultSize="0" print="0" autoFill="0" autoPict="0" macro="[0]!RAZ15C">
                <anchor>
                  <from>
                    <xdr:col>13</xdr:col>
                    <xdr:colOff>276225</xdr:colOff>
                    <xdr:row>40</xdr:row>
                    <xdr:rowOff>200025</xdr:rowOff>
                  </from>
                  <to>
                    <xdr:col>13</xdr:col>
                    <xdr:colOff>647700</xdr:colOff>
                    <xdr:row>41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0" r:id="rId10" name="Button 14">
              <controlPr defaultSize="0" print="0" autoFill="0" autoPict="0" macro="[0]!IMP15TE" altText="Aperçu Impression">
                <anchor>
                  <from>
                    <xdr:col>21</xdr:col>
                    <xdr:colOff>85725</xdr:colOff>
                    <xdr:row>4</xdr:row>
                    <xdr:rowOff>28575</xdr:rowOff>
                  </from>
                  <to>
                    <xdr:col>22</xdr:col>
                    <xdr:colOff>1181100</xdr:colOff>
                    <xdr:row>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4831" r:id="rId11" name="Button 15">
              <controlPr defaultSize="0" print="0" autoFill="0" autoPict="0" macro="[0]!IMP15TF" altText="Aperçu Impression">
                <anchor>
                  <from>
                    <xdr:col>11</xdr:col>
                    <xdr:colOff>171450</xdr:colOff>
                    <xdr:row>37</xdr:row>
                    <xdr:rowOff>142875</xdr:rowOff>
                  </from>
                  <to>
                    <xdr:col>13</xdr:col>
                    <xdr:colOff>628650</xdr:colOff>
                    <xdr:row>38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3" tint="0.59999389629810485"/>
  </sheetPr>
  <dimension ref="A1:AE118"/>
  <sheetViews>
    <sheetView showGridLines="0" showRowColHeaders="0" showRuler="0" view="pageBreakPreview" topLeftCell="A26" zoomScale="110" zoomScaleNormal="100" zoomScaleSheetLayoutView="110" workbookViewId="0">
      <selection activeCell="V41" sqref="V41:V44"/>
    </sheetView>
  </sheetViews>
  <sheetFormatPr baseColWidth="10" defaultColWidth="11.5703125" defaultRowHeight="12.75"/>
  <cols>
    <col min="1" max="2" width="1.85546875" customWidth="1"/>
    <col min="3" max="3" width="21.85546875" customWidth="1"/>
    <col min="4" max="4" width="1.85546875" customWidth="1"/>
    <col min="5" max="5" width="2.85546875" bestFit="1" customWidth="1"/>
    <col min="6" max="8" width="1.85546875" customWidth="1"/>
    <col min="9" max="9" width="21.85546875" customWidth="1"/>
    <col min="10" max="10" width="1.85546875" customWidth="1"/>
    <col min="11" max="11" width="2.85546875" bestFit="1" customWidth="1"/>
    <col min="12" max="12" width="8" customWidth="1"/>
    <col min="13" max="14" width="1.85546875" customWidth="1"/>
    <col min="15" max="15" width="21.85546875" customWidth="1"/>
    <col min="16" max="16" width="2.85546875" bestFit="1" customWidth="1"/>
    <col min="17" max="17" width="3" bestFit="1" customWidth="1"/>
    <col min="18" max="20" width="1.85546875" customWidth="1"/>
    <col min="21" max="21" width="21.85546875" customWidth="1"/>
    <col min="22" max="22" width="2.85546875" bestFit="1" customWidth="1"/>
    <col min="23" max="23" width="3" bestFit="1" customWidth="1"/>
    <col min="24" max="24" width="2.28515625" customWidth="1"/>
  </cols>
  <sheetData>
    <row r="1" spans="1:24" s="698" customFormat="1" ht="5.25" customHeight="1">
      <c r="C1" s="938"/>
      <c r="E1" s="700"/>
      <c r="F1" s="700"/>
      <c r="G1" s="700"/>
      <c r="H1" s="700"/>
      <c r="I1" s="827"/>
      <c r="O1" s="701"/>
      <c r="U1" s="699"/>
      <c r="V1" s="939"/>
    </row>
    <row r="2" spans="1:24" ht="5.25" customHeight="1">
      <c r="C2" s="901"/>
      <c r="E2" s="76"/>
      <c r="F2" s="76"/>
      <c r="G2" s="76"/>
      <c r="H2" s="76"/>
      <c r="I2" s="586"/>
      <c r="O2" s="369"/>
      <c r="U2" s="367"/>
      <c r="V2" s="76"/>
    </row>
    <row r="3" spans="1:24" ht="5.25" customHeight="1">
      <c r="C3" s="412"/>
      <c r="E3" s="76"/>
      <c r="F3" s="76"/>
      <c r="G3" s="76"/>
      <c r="H3" s="76"/>
      <c r="I3" s="370"/>
      <c r="O3" s="369"/>
      <c r="U3" s="367"/>
      <c r="V3" s="76"/>
    </row>
    <row r="4" spans="1:24" ht="5.25" customHeight="1">
      <c r="B4" s="176"/>
      <c r="C4" s="367"/>
      <c r="D4" s="76"/>
      <c r="E4" s="76"/>
      <c r="F4" s="76"/>
      <c r="G4" s="76"/>
      <c r="H4" s="76"/>
      <c r="I4" s="368"/>
      <c r="J4" s="1497"/>
      <c r="K4" s="1497"/>
      <c r="L4" s="1497"/>
      <c r="M4" s="1497"/>
      <c r="N4" s="1497"/>
      <c r="P4" s="76"/>
      <c r="Q4" s="76"/>
      <c r="R4" s="76"/>
      <c r="S4" s="76"/>
      <c r="T4" s="76"/>
      <c r="U4" s="367"/>
      <c r="V4" s="130"/>
    </row>
    <row r="5" spans="1:24" ht="5.25" customHeight="1">
      <c r="B5" s="176"/>
      <c r="J5" s="1497"/>
      <c r="K5" s="1497"/>
      <c r="L5" s="1497"/>
      <c r="M5" s="1497"/>
      <c r="N5" s="1497"/>
      <c r="P5" s="76"/>
      <c r="Q5" s="76"/>
      <c r="R5" s="76"/>
      <c r="S5" s="76"/>
      <c r="T5" s="76"/>
      <c r="U5" s="367"/>
      <c r="V5" s="130"/>
    </row>
    <row r="6" spans="1:24" ht="5.25" customHeight="1">
      <c r="B6" s="176"/>
      <c r="J6" s="1497"/>
      <c r="K6" s="1497"/>
      <c r="L6" s="1497"/>
      <c r="M6" s="1497"/>
      <c r="N6" s="1497"/>
      <c r="P6" s="76"/>
      <c r="Q6" s="76"/>
      <c r="R6" s="76"/>
      <c r="S6" s="76"/>
      <c r="T6" s="76"/>
      <c r="U6" s="367"/>
      <c r="V6" s="130"/>
    </row>
    <row r="7" spans="1:24" ht="9" customHeight="1">
      <c r="B7" s="176"/>
      <c r="J7" s="1497"/>
      <c r="K7" s="1497"/>
      <c r="L7" s="1497"/>
      <c r="M7" s="1497"/>
      <c r="N7" s="1497"/>
      <c r="O7" s="367"/>
      <c r="P7" s="76"/>
      <c r="Q7" s="76"/>
      <c r="R7" s="76"/>
      <c r="S7" s="76"/>
      <c r="T7" s="76"/>
      <c r="U7" s="367"/>
      <c r="V7" s="130"/>
    </row>
    <row r="8" spans="1:24" ht="15.75">
      <c r="B8" s="121"/>
      <c r="C8" s="371" t="s">
        <v>40</v>
      </c>
      <c r="D8" s="372" t="s">
        <v>2</v>
      </c>
      <c r="E8" s="66" t="s">
        <v>1</v>
      </c>
      <c r="G8" s="196"/>
      <c r="H8" s="197" t="s">
        <v>17</v>
      </c>
      <c r="I8" s="224" t="s">
        <v>41</v>
      </c>
      <c r="J8" s="372" t="s">
        <v>2</v>
      </c>
      <c r="K8" s="66" t="s">
        <v>1</v>
      </c>
      <c r="L8" s="237"/>
      <c r="M8" s="61"/>
      <c r="N8" s="197"/>
      <c r="O8" s="224" t="s">
        <v>42</v>
      </c>
      <c r="P8" s="372" t="s">
        <v>2</v>
      </c>
      <c r="Q8" s="66" t="s">
        <v>1</v>
      </c>
      <c r="R8" s="76"/>
      <c r="S8" s="76"/>
      <c r="T8" s="197"/>
      <c r="U8" s="224" t="s">
        <v>95</v>
      </c>
      <c r="V8" s="372" t="s">
        <v>2</v>
      </c>
      <c r="W8" s="66" t="s">
        <v>1</v>
      </c>
    </row>
    <row r="9" spans="1:24" ht="24.95" customHeight="1">
      <c r="B9" s="138" t="s">
        <v>4</v>
      </c>
      <c r="C9" s="464">
        <f>ACCUEIL!$H$6</f>
        <v>10</v>
      </c>
      <c r="D9" s="75">
        <f>$D$16-$H$16+$H$20-$D$20+$H$25-$D$25</f>
        <v>0</v>
      </c>
      <c r="E9" s="373">
        <f>CL($D$16,$H$16)+CL($H$20,$D$20)+CL($H$25,$D$25)</f>
        <v>0</v>
      </c>
      <c r="G9" s="196"/>
      <c r="H9" s="138" t="s">
        <v>8</v>
      </c>
      <c r="I9" s="464" t="str">
        <f>ACCUEIL!$H$10</f>
        <v>7</v>
      </c>
      <c r="J9" s="75">
        <f>$D$18-$H$18+$H$22-$D$22+$D$27-$H$27</f>
        <v>0</v>
      </c>
      <c r="K9" s="373">
        <f>CL($D$18,$H$18)+CL($H$22,$D$22)+CL($D$27,$H$27)</f>
        <v>0</v>
      </c>
      <c r="L9" s="22"/>
      <c r="M9" s="61"/>
      <c r="N9" s="138" t="s">
        <v>19</v>
      </c>
      <c r="O9" s="464">
        <f>ACCUEIL!$H$14</f>
        <v>19</v>
      </c>
      <c r="P9" s="75">
        <f>$P$16-$T$16+$T$20-$P$20+$P$24-$T$24</f>
        <v>0</v>
      </c>
      <c r="Q9" s="373">
        <f>CL($P$16,$T$16)+CL($T$20,$P$20)+CL($P$24,$T$24)</f>
        <v>0</v>
      </c>
      <c r="S9" s="76"/>
      <c r="T9" s="138" t="s">
        <v>62</v>
      </c>
      <c r="U9" s="464">
        <f>ACCUEIL!$H$18</f>
        <v>13</v>
      </c>
      <c r="V9" s="75">
        <f>$P$18-$T$18+$T$22-$P$22+$P$26-$T$26</f>
        <v>0</v>
      </c>
      <c r="W9" s="373">
        <f>CL($P$18,$T$18)+CL($T$22,$P$22)+CL($P$26,$T$26)</f>
        <v>0</v>
      </c>
    </row>
    <row r="10" spans="1:24" ht="24.95" customHeight="1">
      <c r="B10" s="138" t="s">
        <v>5</v>
      </c>
      <c r="C10" s="464">
        <f>ACCUEIL!$H$7</f>
        <v>12</v>
      </c>
      <c r="D10" s="75">
        <f>$H$16-$D$16+$H$21-$D$21+$D$24-$H$24</f>
        <v>0</v>
      </c>
      <c r="E10" s="373">
        <f>CL($H$16,$D$16)+CL($H$21,$D$21)+CL($D$24,$H$24)</f>
        <v>0</v>
      </c>
      <c r="G10" s="196"/>
      <c r="H10" s="138" t="s">
        <v>9</v>
      </c>
      <c r="I10" s="464" t="str">
        <f>ACCUEIL!$H$11</f>
        <v>4</v>
      </c>
      <c r="J10" s="75">
        <f>$H$18-$D$18+$H$23-$D$23+$D$26-$H$26</f>
        <v>0</v>
      </c>
      <c r="K10" s="373">
        <f>CL($H$18,$D$18)+CL($H$23,$D$23)+CL($D$26,$H$26)</f>
        <v>0</v>
      </c>
      <c r="L10" s="22"/>
      <c r="M10" s="61"/>
      <c r="N10" s="138" t="s">
        <v>20</v>
      </c>
      <c r="O10" s="464" t="str">
        <f>ACCUEIL!$H$15</f>
        <v>6</v>
      </c>
      <c r="P10" s="75">
        <f>$T$16-$P$16+$T$21-$P$21+$P$25-$T$25</f>
        <v>0</v>
      </c>
      <c r="Q10" s="373">
        <f>CL($T$16,$P$16)+CL($T$21,$P$21)+CL($P$25,$T$25)</f>
        <v>0</v>
      </c>
      <c r="S10" s="76"/>
      <c r="T10" s="138" t="s">
        <v>63</v>
      </c>
      <c r="U10" s="464">
        <f>ACCUEIL!$H$19</f>
        <v>17</v>
      </c>
      <c r="V10" s="75">
        <f>$T$18-$P$18+$P$23-$T$23+$P$27-$T$27</f>
        <v>0</v>
      </c>
      <c r="W10" s="373">
        <f>CL($T$18,$P$18)+CL($P$23,$T$23)+CL($P$27,$T$27)</f>
        <v>0</v>
      </c>
    </row>
    <row r="11" spans="1:24" ht="24.95" customHeight="1">
      <c r="B11" s="138" t="s">
        <v>6</v>
      </c>
      <c r="C11" s="464">
        <f>ACCUEIL!$H$8</f>
        <v>16</v>
      </c>
      <c r="D11" s="75">
        <f>$H$17-$D$17+$D$20-$H$20+$H$24-$D$24</f>
        <v>0</v>
      </c>
      <c r="E11" s="373">
        <f>CL($H$17,$D$17)+CL($D$20,$H$20)+CL($H$24,$D$24)</f>
        <v>0</v>
      </c>
      <c r="G11" s="196"/>
      <c r="H11" s="138" t="s">
        <v>10</v>
      </c>
      <c r="I11" s="464">
        <f>ACCUEIL!$H$12</f>
        <v>11</v>
      </c>
      <c r="J11" s="75">
        <f>$H$19-$D$19+$D$22-$H$22+$H$26-$D$26</f>
        <v>0</v>
      </c>
      <c r="K11" s="373">
        <f>CL($H$19,$D$19)+CL($D$22,$H$22)+CL($H$26,$D$26)</f>
        <v>0</v>
      </c>
      <c r="L11" s="22"/>
      <c r="M11" s="61"/>
      <c r="N11" s="138" t="s">
        <v>43</v>
      </c>
      <c r="O11" s="464">
        <f>ACCUEIL!$H$16</f>
        <v>18</v>
      </c>
      <c r="P11" s="75">
        <f>$T$17-$P$17+$P$20-$T$20+$T$25-$P$25</f>
        <v>0</v>
      </c>
      <c r="Q11" s="373">
        <f>CL($T$17,$P$17)+CL($P$20,$T$20)+CL($T$25,$P$25)</f>
        <v>0</v>
      </c>
      <c r="S11" s="76"/>
      <c r="T11" s="138" t="s">
        <v>86</v>
      </c>
      <c r="U11" s="464">
        <f>ACCUEIL!$H$20</f>
        <v>8</v>
      </c>
      <c r="V11" s="75">
        <f>$P$19-$T$19+$T$23-$P$23+$T$26-$P$26</f>
        <v>0</v>
      </c>
      <c r="W11" s="373">
        <f>CL($P$19,$T$19)+CL($T$23,$P$23)+CL($T$26,$P$26)</f>
        <v>0</v>
      </c>
    </row>
    <row r="12" spans="1:24" ht="24.95" customHeight="1">
      <c r="B12" s="138" t="s">
        <v>7</v>
      </c>
      <c r="C12" s="464">
        <f>ACCUEIL!$H$9</f>
        <v>20</v>
      </c>
      <c r="D12" s="75">
        <f>$D$17-$H$17+$D$21-$H$21+$D$25-$H$25</f>
        <v>0</v>
      </c>
      <c r="E12" s="373">
        <f>CL($D$17,$H$17)+CL($D$21,$H$21)+CL($D$25,$H$25)</f>
        <v>0</v>
      </c>
      <c r="G12" s="196"/>
      <c r="H12" s="138" t="s">
        <v>11</v>
      </c>
      <c r="I12" s="464" t="str">
        <f>ACCUEIL!$H$13</f>
        <v>5</v>
      </c>
      <c r="J12" s="75">
        <f>$D$19-$H$19+$D$23-$H$23+$H$27-$D$27</f>
        <v>0</v>
      </c>
      <c r="K12" s="373">
        <f>CL($D$19,$H$19)+CL($D$23,$H$23)+CL($H$27,$D$27)</f>
        <v>0</v>
      </c>
      <c r="L12" s="22"/>
      <c r="M12" s="61"/>
      <c r="N12" s="138" t="s">
        <v>44</v>
      </c>
      <c r="O12" s="464" t="str">
        <f>ACCUEIL!$H$17</f>
        <v>9</v>
      </c>
      <c r="P12" s="75">
        <f>$P$17-$T$17+$P$21-$T$21+$T$24-$P$24</f>
        <v>0</v>
      </c>
      <c r="Q12" s="373">
        <f>CL($P$17,$T$17)+CL($P$21,$T$21)+CL($T$24,$P$24)</f>
        <v>0</v>
      </c>
      <c r="S12" s="76"/>
      <c r="T12" s="138" t="s">
        <v>96</v>
      </c>
      <c r="U12" s="464">
        <f>ACCUEIL!$H$21</f>
        <v>3</v>
      </c>
      <c r="V12" s="75">
        <f>$T$19-$P$19+$P$22-$T$22+$T$27-$P$27</f>
        <v>0</v>
      </c>
      <c r="W12" s="373">
        <f>CL($T$19,$P$19)+CL($P$22,$T$22)+CL($T$27,$P$27)</f>
        <v>0</v>
      </c>
    </row>
    <row r="13" spans="1:24" ht="15">
      <c r="B13" s="67"/>
      <c r="C13" s="375"/>
      <c r="D13" s="75"/>
      <c r="E13" s="373"/>
      <c r="G13" s="76"/>
      <c r="H13" s="67"/>
      <c r="I13" s="369"/>
      <c r="J13" s="75"/>
      <c r="K13" s="373"/>
      <c r="L13" s="22"/>
      <c r="M13" s="61"/>
      <c r="N13" s="67"/>
      <c r="O13" s="369"/>
      <c r="P13" s="75"/>
      <c r="Q13" s="373"/>
      <c r="S13" s="76"/>
      <c r="T13" s="67"/>
      <c r="U13" s="369"/>
      <c r="V13" s="75"/>
      <c r="W13" s="373"/>
    </row>
    <row r="14" spans="1:24" ht="15.75">
      <c r="A14" s="376"/>
      <c r="B14" s="248"/>
      <c r="C14" s="377"/>
      <c r="D14" s="248"/>
      <c r="E14" s="248"/>
      <c r="F14" s="884" t="str">
        <f>ACCUEIL!$D$6</f>
        <v>VELODROME</v>
      </c>
      <c r="G14" s="248"/>
      <c r="H14" s="377"/>
      <c r="I14" s="248"/>
      <c r="J14" s="248"/>
      <c r="K14" s="378"/>
      <c r="L14" s="248"/>
      <c r="M14" s="248"/>
      <c r="N14" s="377"/>
      <c r="O14" s="248"/>
      <c r="P14" s="249"/>
      <c r="Q14" s="248"/>
      <c r="R14" s="623" t="str">
        <f>ACCUEIL!$D$7</f>
        <v>PARC DE SPORT</v>
      </c>
      <c r="S14" s="248"/>
      <c r="T14" s="248"/>
      <c r="U14" s="377"/>
      <c r="V14" s="249"/>
      <c r="W14" s="15"/>
      <c r="X14" s="16"/>
    </row>
    <row r="15" spans="1:24">
      <c r="A15" s="348"/>
      <c r="B15" s="40"/>
      <c r="C15" s="40"/>
      <c r="D15" s="40"/>
      <c r="E15" s="40"/>
      <c r="F15" s="380" t="s">
        <v>12</v>
      </c>
      <c r="G15" s="40"/>
      <c r="H15" s="40"/>
      <c r="I15" s="40"/>
      <c r="J15" s="40"/>
      <c r="K15" s="283"/>
      <c r="L15" s="279" t="s">
        <v>13</v>
      </c>
      <c r="M15" s="22"/>
      <c r="N15" s="22"/>
      <c r="O15" s="380"/>
      <c r="P15" s="193"/>
      <c r="Q15" s="193"/>
      <c r="R15" s="380" t="s">
        <v>12</v>
      </c>
      <c r="S15" s="22"/>
      <c r="T15" s="40"/>
      <c r="U15" s="22"/>
      <c r="V15" s="21"/>
      <c r="W15" s="146"/>
      <c r="X15" s="23"/>
    </row>
    <row r="16" spans="1:24" ht="24.95" customHeight="1">
      <c r="A16" s="381"/>
      <c r="B16" s="138" t="s">
        <v>4</v>
      </c>
      <c r="C16" s="464">
        <f>C9</f>
        <v>10</v>
      </c>
      <c r="D16" s="723"/>
      <c r="E16" s="254"/>
      <c r="F16" s="211" t="s">
        <v>14</v>
      </c>
      <c r="G16" s="254"/>
      <c r="H16" s="723"/>
      <c r="I16" s="464">
        <f>C10</f>
        <v>12</v>
      </c>
      <c r="J16" s="138" t="s">
        <v>5</v>
      </c>
      <c r="K16" s="367"/>
      <c r="L16" s="958">
        <f>ACCUEIL!$B$6</f>
        <v>0.40277777777777801</v>
      </c>
      <c r="M16" s="367"/>
      <c r="N16" s="138" t="s">
        <v>19</v>
      </c>
      <c r="O16" s="383">
        <f>O9</f>
        <v>19</v>
      </c>
      <c r="P16" s="723"/>
      <c r="Q16" s="254"/>
      <c r="R16" s="211" t="s">
        <v>14</v>
      </c>
      <c r="S16" s="254"/>
      <c r="T16" s="723"/>
      <c r="U16" s="384" t="str">
        <f>O10</f>
        <v>6</v>
      </c>
      <c r="V16" s="138" t="s">
        <v>20</v>
      </c>
      <c r="X16" s="23"/>
    </row>
    <row r="17" spans="1:24" ht="24.95" customHeight="1">
      <c r="A17" s="381"/>
      <c r="B17" s="138" t="s">
        <v>7</v>
      </c>
      <c r="C17" s="703">
        <f>C12</f>
        <v>20</v>
      </c>
      <c r="D17" s="723"/>
      <c r="E17" s="254"/>
      <c r="F17" s="211" t="s">
        <v>14</v>
      </c>
      <c r="G17" s="254"/>
      <c r="H17" s="723"/>
      <c r="I17" s="464">
        <f>C11</f>
        <v>16</v>
      </c>
      <c r="J17" s="138" t="s">
        <v>6</v>
      </c>
      <c r="K17" s="367"/>
      <c r="L17" s="958">
        <f>L16+ACCUEIL!$B$7</f>
        <v>0.40972222222222199</v>
      </c>
      <c r="M17" s="367"/>
      <c r="N17" s="138" t="s">
        <v>44</v>
      </c>
      <c r="O17" s="383" t="str">
        <f>O12</f>
        <v>9</v>
      </c>
      <c r="P17" s="723"/>
      <c r="Q17" s="254"/>
      <c r="R17" s="211" t="s">
        <v>14</v>
      </c>
      <c r="S17" s="254"/>
      <c r="T17" s="723"/>
      <c r="U17" s="384">
        <f>O11</f>
        <v>18</v>
      </c>
      <c r="V17" s="138" t="s">
        <v>43</v>
      </c>
      <c r="X17" s="153"/>
    </row>
    <row r="18" spans="1:24" ht="24.95" customHeight="1">
      <c r="A18" s="381"/>
      <c r="B18" s="138" t="s">
        <v>8</v>
      </c>
      <c r="C18" s="386" t="str">
        <f>I9</f>
        <v>7</v>
      </c>
      <c r="D18" s="723"/>
      <c r="E18" s="254"/>
      <c r="F18" s="211" t="s">
        <v>14</v>
      </c>
      <c r="G18" s="254"/>
      <c r="H18" s="723"/>
      <c r="I18" s="386" t="str">
        <f>I10</f>
        <v>4</v>
      </c>
      <c r="J18" s="138" t="s">
        <v>9</v>
      </c>
      <c r="K18" s="367"/>
      <c r="L18" s="958">
        <f>L17+ACCUEIL!$B$7</f>
        <v>0.41666666666666602</v>
      </c>
      <c r="M18" s="367"/>
      <c r="N18" s="138" t="s">
        <v>62</v>
      </c>
      <c r="O18" s="383">
        <f>U9</f>
        <v>13</v>
      </c>
      <c r="P18" s="723"/>
      <c r="Q18" s="254"/>
      <c r="R18" s="211" t="s">
        <v>14</v>
      </c>
      <c r="S18" s="254"/>
      <c r="T18" s="723"/>
      <c r="U18" s="384">
        <f>U10</f>
        <v>17</v>
      </c>
      <c r="V18" s="138" t="s">
        <v>63</v>
      </c>
      <c r="X18" s="23"/>
    </row>
    <row r="19" spans="1:24" ht="24.95" customHeight="1">
      <c r="A19" s="381"/>
      <c r="B19" s="138" t="s">
        <v>11</v>
      </c>
      <c r="C19" s="386" t="str">
        <f>I12</f>
        <v>5</v>
      </c>
      <c r="D19" s="723"/>
      <c r="E19" s="254"/>
      <c r="F19" s="211" t="s">
        <v>14</v>
      </c>
      <c r="G19" s="254"/>
      <c r="H19" s="723"/>
      <c r="I19" s="386">
        <f>I11</f>
        <v>11</v>
      </c>
      <c r="J19" s="138" t="s">
        <v>10</v>
      </c>
      <c r="K19" s="367"/>
      <c r="L19" s="958">
        <f>L18+ACCUEIL!$B$7</f>
        <v>0.42361111111110999</v>
      </c>
      <c r="M19" s="367"/>
      <c r="N19" s="138" t="s">
        <v>86</v>
      </c>
      <c r="O19" s="385">
        <f>U11</f>
        <v>8</v>
      </c>
      <c r="P19" s="723"/>
      <c r="Q19" s="254"/>
      <c r="R19" s="211" t="s">
        <v>14</v>
      </c>
      <c r="S19" s="254"/>
      <c r="T19" s="723"/>
      <c r="U19" s="382">
        <f>U12</f>
        <v>3</v>
      </c>
      <c r="V19" s="138" t="s">
        <v>96</v>
      </c>
      <c r="X19" s="23"/>
    </row>
    <row r="20" spans="1:24" ht="24.95" customHeight="1">
      <c r="A20" s="381"/>
      <c r="B20" s="138" t="s">
        <v>6</v>
      </c>
      <c r="C20" s="385">
        <f>C11</f>
        <v>16</v>
      </c>
      <c r="D20" s="723"/>
      <c r="E20" s="254"/>
      <c r="F20" s="211" t="s">
        <v>14</v>
      </c>
      <c r="G20" s="254"/>
      <c r="H20" s="723"/>
      <c r="I20" s="382">
        <f>C9</f>
        <v>10</v>
      </c>
      <c r="J20" s="138" t="s">
        <v>4</v>
      </c>
      <c r="K20" s="367"/>
      <c r="L20" s="958">
        <f>L19+ACCUEIL!$B$7</f>
        <v>0.43055555555555403</v>
      </c>
      <c r="M20" s="367"/>
      <c r="N20" s="138" t="s">
        <v>43</v>
      </c>
      <c r="O20" s="383">
        <f>O11</f>
        <v>18</v>
      </c>
      <c r="P20" s="723"/>
      <c r="Q20" s="254"/>
      <c r="R20" s="211" t="s">
        <v>14</v>
      </c>
      <c r="S20" s="254"/>
      <c r="T20" s="723"/>
      <c r="U20" s="384">
        <f>O9</f>
        <v>19</v>
      </c>
      <c r="V20" s="138" t="s">
        <v>19</v>
      </c>
      <c r="X20" s="23"/>
    </row>
    <row r="21" spans="1:24" ht="24.95" customHeight="1">
      <c r="A21" s="381"/>
      <c r="B21" s="138" t="s">
        <v>7</v>
      </c>
      <c r="C21" s="385">
        <f>C12</f>
        <v>20</v>
      </c>
      <c r="D21" s="723"/>
      <c r="E21" s="254"/>
      <c r="F21" s="211" t="s">
        <v>14</v>
      </c>
      <c r="G21" s="254"/>
      <c r="H21" s="723"/>
      <c r="I21" s="382">
        <f>C10</f>
        <v>12</v>
      </c>
      <c r="J21" s="138" t="s">
        <v>5</v>
      </c>
      <c r="K21" s="367"/>
      <c r="L21" s="958">
        <f>L20+ACCUEIL!$B$7</f>
        <v>0.437499999999998</v>
      </c>
      <c r="M21" s="367"/>
      <c r="N21" s="138" t="s">
        <v>44</v>
      </c>
      <c r="O21" s="383" t="str">
        <f>O12</f>
        <v>9</v>
      </c>
      <c r="P21" s="723"/>
      <c r="Q21" s="254"/>
      <c r="R21" s="211" t="s">
        <v>14</v>
      </c>
      <c r="S21" s="254"/>
      <c r="T21" s="723"/>
      <c r="U21" s="384" t="str">
        <f>O10</f>
        <v>6</v>
      </c>
      <c r="V21" s="138" t="s">
        <v>20</v>
      </c>
      <c r="X21" s="23"/>
    </row>
    <row r="22" spans="1:24" ht="24.95" customHeight="1">
      <c r="A22" s="381"/>
      <c r="B22" s="138" t="s">
        <v>10</v>
      </c>
      <c r="C22" s="386">
        <f>I11</f>
        <v>11</v>
      </c>
      <c r="D22" s="723"/>
      <c r="E22" s="254"/>
      <c r="F22" s="211" t="s">
        <v>14</v>
      </c>
      <c r="G22" s="254"/>
      <c r="H22" s="723"/>
      <c r="I22" s="386" t="str">
        <f>I9</f>
        <v>7</v>
      </c>
      <c r="J22" s="138" t="s">
        <v>8</v>
      </c>
      <c r="K22" s="367"/>
      <c r="L22" s="958">
        <f>L21+ACCUEIL!$B$7</f>
        <v>0.44444444444444198</v>
      </c>
      <c r="M22" s="367"/>
      <c r="N22" s="138" t="s">
        <v>96</v>
      </c>
      <c r="O22" s="383">
        <f>U12</f>
        <v>3</v>
      </c>
      <c r="P22" s="723"/>
      <c r="Q22" s="254"/>
      <c r="R22" s="211" t="s">
        <v>14</v>
      </c>
      <c r="S22" s="254"/>
      <c r="T22" s="723"/>
      <c r="U22" s="384">
        <f>U9</f>
        <v>13</v>
      </c>
      <c r="V22" s="138" t="s">
        <v>62</v>
      </c>
      <c r="X22" s="23"/>
    </row>
    <row r="23" spans="1:24" ht="24.95" customHeight="1">
      <c r="A23" s="381"/>
      <c r="B23" s="138" t="s">
        <v>11</v>
      </c>
      <c r="C23" s="386" t="str">
        <f>I12</f>
        <v>5</v>
      </c>
      <c r="D23" s="723"/>
      <c r="E23" s="254"/>
      <c r="F23" s="211" t="s">
        <v>14</v>
      </c>
      <c r="G23" s="254"/>
      <c r="H23" s="723"/>
      <c r="I23" s="386" t="str">
        <f>I10</f>
        <v>4</v>
      </c>
      <c r="J23" s="138" t="s">
        <v>9</v>
      </c>
      <c r="K23" s="367"/>
      <c r="L23" s="958">
        <f>L22+ACCUEIL!$B$7</f>
        <v>0.45138888888888601</v>
      </c>
      <c r="M23" s="367"/>
      <c r="N23" s="138" t="s">
        <v>63</v>
      </c>
      <c r="O23" s="385">
        <f>U10</f>
        <v>17</v>
      </c>
      <c r="P23" s="723"/>
      <c r="Q23" s="254"/>
      <c r="R23" s="211" t="s">
        <v>14</v>
      </c>
      <c r="S23" s="254"/>
      <c r="T23" s="723"/>
      <c r="U23" s="382">
        <f>U11</f>
        <v>8</v>
      </c>
      <c r="V23" s="138" t="s">
        <v>86</v>
      </c>
      <c r="X23" s="23"/>
    </row>
    <row r="24" spans="1:24" ht="24.95" customHeight="1">
      <c r="A24" s="381"/>
      <c r="B24" s="138" t="s">
        <v>5</v>
      </c>
      <c r="C24" s="385">
        <f>C10</f>
        <v>12</v>
      </c>
      <c r="D24" s="723"/>
      <c r="E24" s="254"/>
      <c r="F24" s="211" t="s">
        <v>14</v>
      </c>
      <c r="G24" s="254"/>
      <c r="H24" s="723"/>
      <c r="I24" s="382">
        <f>C11</f>
        <v>16</v>
      </c>
      <c r="J24" s="138" t="s">
        <v>6</v>
      </c>
      <c r="K24" s="367"/>
      <c r="L24" s="958">
        <f>L23+ACCUEIL!$B$7</f>
        <v>0.45833333333332998</v>
      </c>
      <c r="M24" s="367"/>
      <c r="N24" s="138" t="s">
        <v>19</v>
      </c>
      <c r="O24" s="383">
        <f>O9</f>
        <v>19</v>
      </c>
      <c r="P24" s="723"/>
      <c r="Q24" s="254"/>
      <c r="R24" s="211" t="s">
        <v>14</v>
      </c>
      <c r="S24" s="254"/>
      <c r="T24" s="723"/>
      <c r="U24" s="384" t="str">
        <f>O12</f>
        <v>9</v>
      </c>
      <c r="V24" s="138" t="s">
        <v>44</v>
      </c>
      <c r="X24" s="23"/>
    </row>
    <row r="25" spans="1:24" ht="24.95" customHeight="1">
      <c r="A25" s="381"/>
      <c r="B25" s="138" t="s">
        <v>7</v>
      </c>
      <c r="C25" s="703">
        <f>C12</f>
        <v>20</v>
      </c>
      <c r="D25" s="723"/>
      <c r="E25" s="254"/>
      <c r="F25" s="211" t="s">
        <v>14</v>
      </c>
      <c r="G25" s="254"/>
      <c r="H25" s="723"/>
      <c r="I25" s="382">
        <f>C9</f>
        <v>10</v>
      </c>
      <c r="J25" s="138" t="s">
        <v>4</v>
      </c>
      <c r="K25" s="367"/>
      <c r="L25" s="958">
        <f>L24+ACCUEIL!$B$7</f>
        <v>0.46527777777777402</v>
      </c>
      <c r="M25" s="367"/>
      <c r="N25" s="138" t="s">
        <v>20</v>
      </c>
      <c r="O25" s="383" t="str">
        <f>O10</f>
        <v>6</v>
      </c>
      <c r="P25" s="723"/>
      <c r="Q25" s="254"/>
      <c r="R25" s="211" t="s">
        <v>14</v>
      </c>
      <c r="S25" s="254"/>
      <c r="T25" s="723"/>
      <c r="U25" s="384">
        <f>O11</f>
        <v>18</v>
      </c>
      <c r="V25" s="138" t="s">
        <v>43</v>
      </c>
      <c r="X25" s="23"/>
    </row>
    <row r="26" spans="1:24" ht="24.95" customHeight="1">
      <c r="A26" s="381"/>
      <c r="B26" s="138" t="s">
        <v>9</v>
      </c>
      <c r="C26" s="386" t="str">
        <f>I10</f>
        <v>4</v>
      </c>
      <c r="D26" s="723"/>
      <c r="E26" s="254"/>
      <c r="F26" s="211" t="s">
        <v>14</v>
      </c>
      <c r="G26" s="254"/>
      <c r="H26" s="723"/>
      <c r="I26" s="386">
        <f>I11</f>
        <v>11</v>
      </c>
      <c r="J26" s="138" t="s">
        <v>10</v>
      </c>
      <c r="K26" s="367"/>
      <c r="L26" s="958">
        <f>L25+ACCUEIL!$B$7</f>
        <v>0.47222222222221799</v>
      </c>
      <c r="M26" s="367"/>
      <c r="N26" s="138" t="s">
        <v>62</v>
      </c>
      <c r="O26" s="383">
        <f>U9</f>
        <v>13</v>
      </c>
      <c r="P26" s="723"/>
      <c r="Q26" s="254"/>
      <c r="R26" s="211" t="s">
        <v>14</v>
      </c>
      <c r="S26" s="254"/>
      <c r="T26" s="723"/>
      <c r="U26" s="384">
        <f>U11</f>
        <v>8</v>
      </c>
      <c r="V26" s="138" t="s">
        <v>86</v>
      </c>
      <c r="X26" s="23"/>
    </row>
    <row r="27" spans="1:24" ht="24.95" customHeight="1">
      <c r="A27" s="381"/>
      <c r="B27" s="138" t="s">
        <v>8</v>
      </c>
      <c r="C27" s="386" t="str">
        <f>I9</f>
        <v>7</v>
      </c>
      <c r="D27" s="723"/>
      <c r="E27" s="254"/>
      <c r="F27" s="211" t="s">
        <v>14</v>
      </c>
      <c r="G27" s="254"/>
      <c r="H27" s="723"/>
      <c r="I27" s="386" t="str">
        <f>I12</f>
        <v>5</v>
      </c>
      <c r="J27" s="138" t="s">
        <v>11</v>
      </c>
      <c r="K27" s="367"/>
      <c r="L27" s="958">
        <f>L26+ACCUEIL!$B$7</f>
        <v>0.47916666666666202</v>
      </c>
      <c r="M27" s="367"/>
      <c r="N27" s="138" t="s">
        <v>63</v>
      </c>
      <c r="O27" s="385">
        <f>U10</f>
        <v>17</v>
      </c>
      <c r="P27" s="723"/>
      <c r="Q27" s="254"/>
      <c r="R27" s="211" t="s">
        <v>14</v>
      </c>
      <c r="S27" s="254"/>
      <c r="T27" s="723"/>
      <c r="U27" s="382">
        <f>U12</f>
        <v>3</v>
      </c>
      <c r="V27" s="138" t="s">
        <v>96</v>
      </c>
      <c r="X27" s="23"/>
    </row>
    <row r="28" spans="1:24" ht="6.75" customHeight="1">
      <c r="A28" s="24"/>
      <c r="B28" s="76"/>
      <c r="C28" s="369"/>
      <c r="D28" s="387"/>
      <c r="E28" s="388"/>
      <c r="F28" s="389"/>
      <c r="G28" s="390"/>
      <c r="H28" s="391"/>
      <c r="I28" s="369"/>
      <c r="J28" s="76"/>
      <c r="K28" s="147"/>
      <c r="L28" s="951"/>
      <c r="M28" s="171"/>
      <c r="N28" s="76"/>
      <c r="O28" s="367"/>
      <c r="P28" s="391"/>
      <c r="Q28" s="222"/>
      <c r="R28" s="221"/>
      <c r="S28" s="222"/>
      <c r="T28" s="391"/>
      <c r="U28" s="367"/>
      <c r="V28" s="76"/>
      <c r="W28" s="147"/>
      <c r="X28" s="23"/>
    </row>
    <row r="29" spans="1:24" ht="6.75" customHeight="1">
      <c r="A29" s="24"/>
      <c r="B29" s="76"/>
      <c r="C29" s="369"/>
      <c r="D29" s="387"/>
      <c r="E29" s="388"/>
      <c r="F29" s="389"/>
      <c r="G29" s="390"/>
      <c r="H29" s="391"/>
      <c r="I29" s="369"/>
      <c r="J29" s="76"/>
      <c r="K29" s="147"/>
      <c r="L29" s="951"/>
      <c r="M29" s="171"/>
      <c r="N29" s="76"/>
      <c r="O29" s="367"/>
      <c r="P29" s="391"/>
      <c r="Q29" s="222"/>
      <c r="R29" s="221"/>
      <c r="S29" s="222"/>
      <c r="T29" s="391"/>
      <c r="U29" s="367"/>
      <c r="V29" s="76"/>
      <c r="W29" s="147"/>
      <c r="X29" s="23"/>
    </row>
    <row r="30" spans="1:24" ht="6.75" customHeight="1">
      <c r="A30" s="24"/>
      <c r="B30" s="76"/>
      <c r="C30" s="369"/>
      <c r="D30" s="387"/>
      <c r="E30" s="388"/>
      <c r="F30" s="389"/>
      <c r="G30" s="390"/>
      <c r="H30" s="391"/>
      <c r="I30" s="369"/>
      <c r="J30" s="76"/>
      <c r="K30" s="147"/>
      <c r="L30" s="951"/>
      <c r="M30" s="171"/>
      <c r="N30" s="76"/>
      <c r="O30" s="367"/>
      <c r="P30" s="391"/>
      <c r="Q30" s="222"/>
      <c r="R30" s="221"/>
      <c r="S30" s="222"/>
      <c r="T30" s="391"/>
      <c r="U30" s="367"/>
      <c r="V30" s="76"/>
      <c r="W30" s="147"/>
      <c r="X30" s="23"/>
    </row>
    <row r="31" spans="1:24" ht="6.75" customHeight="1">
      <c r="A31" s="180"/>
      <c r="B31" s="57"/>
      <c r="C31" s="392"/>
      <c r="D31" s="393"/>
      <c r="E31" s="394"/>
      <c r="F31" s="395"/>
      <c r="G31" s="396"/>
      <c r="H31" s="50"/>
      <c r="I31" s="392"/>
      <c r="J31" s="57"/>
      <c r="K31" s="55"/>
      <c r="L31" s="956"/>
      <c r="M31" s="181"/>
      <c r="N31" s="57"/>
      <c r="O31" s="398"/>
      <c r="P31" s="50"/>
      <c r="Q31" s="219"/>
      <c r="R31" s="217"/>
      <c r="S31" s="219"/>
      <c r="T31" s="50"/>
      <c r="U31" s="398"/>
      <c r="V31" s="57"/>
      <c r="W31" s="55"/>
      <c r="X31" s="59"/>
    </row>
    <row r="32" spans="1:24" ht="15">
      <c r="C32" s="399"/>
      <c r="D32" s="342"/>
      <c r="E32" s="342"/>
      <c r="F32" s="342"/>
      <c r="G32" s="342"/>
      <c r="H32" s="342"/>
      <c r="I32" s="399"/>
      <c r="K32" s="130"/>
      <c r="L32" s="967"/>
      <c r="X32" s="76"/>
    </row>
    <row r="33" spans="1:31" ht="15.75">
      <c r="B33" s="1490" t="s">
        <v>40</v>
      </c>
      <c r="C33" s="1490"/>
      <c r="D33" s="372" t="s">
        <v>2</v>
      </c>
      <c r="E33" s="66" t="s">
        <v>1</v>
      </c>
      <c r="F33" s="400"/>
      <c r="G33" s="400"/>
      <c r="H33" s="1490" t="s">
        <v>41</v>
      </c>
      <c r="I33" s="1490"/>
      <c r="J33" s="372" t="s">
        <v>2</v>
      </c>
      <c r="K33" s="66" t="s">
        <v>1</v>
      </c>
      <c r="L33" s="967"/>
      <c r="N33" s="1490" t="s">
        <v>42</v>
      </c>
      <c r="O33" s="1490"/>
      <c r="P33" s="372" t="s">
        <v>2</v>
      </c>
      <c r="Q33" s="66" t="s">
        <v>1</v>
      </c>
      <c r="T33" s="1490" t="s">
        <v>95</v>
      </c>
      <c r="U33" s="1490"/>
      <c r="V33" s="372" t="s">
        <v>2</v>
      </c>
      <c r="W33" s="66" t="s">
        <v>1</v>
      </c>
      <c r="X33" s="76"/>
    </row>
    <row r="34" spans="1:31" ht="24.95" customHeight="1">
      <c r="B34" s="142">
        <v>1</v>
      </c>
      <c r="C34" s="1398"/>
      <c r="D34" s="913"/>
      <c r="E34" s="704"/>
      <c r="F34" s="400"/>
      <c r="G34" s="400"/>
      <c r="H34" s="142">
        <v>1</v>
      </c>
      <c r="I34" s="1398"/>
      <c r="J34" s="913"/>
      <c r="K34" s="704"/>
      <c r="L34" s="967"/>
      <c r="M34" s="342"/>
      <c r="N34" s="142">
        <v>1</v>
      </c>
      <c r="O34" s="1398"/>
      <c r="P34" s="913"/>
      <c r="Q34" s="704"/>
      <c r="T34" s="142">
        <v>1</v>
      </c>
      <c r="U34" s="1398"/>
      <c r="V34" s="913"/>
      <c r="W34" s="704"/>
      <c r="X34" s="76"/>
    </row>
    <row r="35" spans="1:31" ht="24.95" customHeight="1">
      <c r="B35" s="142">
        <v>2</v>
      </c>
      <c r="C35" s="1398"/>
      <c r="D35" s="913"/>
      <c r="E35" s="704"/>
      <c r="F35" s="400"/>
      <c r="G35" s="400"/>
      <c r="H35" s="142">
        <v>2</v>
      </c>
      <c r="I35" s="1398"/>
      <c r="J35" s="913"/>
      <c r="K35" s="704"/>
      <c r="L35" s="967"/>
      <c r="N35" s="142">
        <v>2</v>
      </c>
      <c r="O35" s="1398"/>
      <c r="P35" s="913"/>
      <c r="Q35" s="704"/>
      <c r="T35" s="142">
        <v>2</v>
      </c>
      <c r="U35" s="1398"/>
      <c r="V35" s="913"/>
      <c r="W35" s="704"/>
      <c r="X35" s="76"/>
    </row>
    <row r="36" spans="1:31" ht="24.95" customHeight="1">
      <c r="B36" s="142">
        <v>3</v>
      </c>
      <c r="C36" s="1398"/>
      <c r="D36" s="913"/>
      <c r="E36" s="704"/>
      <c r="F36" s="400"/>
      <c r="G36" s="400"/>
      <c r="H36" s="142">
        <v>3</v>
      </c>
      <c r="I36" s="1398"/>
      <c r="J36" s="913"/>
      <c r="K36" s="704"/>
      <c r="L36" s="967"/>
      <c r="N36" s="142">
        <v>3</v>
      </c>
      <c r="O36" s="1398"/>
      <c r="P36" s="913"/>
      <c r="Q36" s="704"/>
      <c r="T36" s="142">
        <v>3</v>
      </c>
      <c r="U36" s="1398"/>
      <c r="V36" s="913"/>
      <c r="W36" s="704"/>
      <c r="X36" s="76"/>
    </row>
    <row r="37" spans="1:31" ht="24.95" customHeight="1">
      <c r="B37" s="142">
        <v>4</v>
      </c>
      <c r="C37" s="1398"/>
      <c r="D37" s="913"/>
      <c r="E37" s="704"/>
      <c r="F37" s="400"/>
      <c r="G37" s="400"/>
      <c r="H37" s="142">
        <v>4</v>
      </c>
      <c r="I37" s="1398"/>
      <c r="J37" s="913"/>
      <c r="K37" s="704"/>
      <c r="L37" s="967"/>
      <c r="N37" s="142">
        <v>4</v>
      </c>
      <c r="O37" s="1398"/>
      <c r="P37" s="913"/>
      <c r="Q37" s="704"/>
      <c r="T37" s="142">
        <v>4</v>
      </c>
      <c r="U37" s="1398"/>
      <c r="V37" s="913"/>
      <c r="W37" s="704"/>
      <c r="X37" s="76"/>
    </row>
    <row r="38" spans="1:31" ht="24.75" customHeight="1">
      <c r="B38" s="400"/>
      <c r="C38" s="402"/>
      <c r="D38" s="400"/>
      <c r="E38" s="403"/>
      <c r="F38" s="400"/>
      <c r="G38" s="400"/>
      <c r="H38" s="400"/>
      <c r="I38" s="402"/>
      <c r="J38" s="400"/>
      <c r="K38" s="404"/>
      <c r="L38" s="967"/>
    </row>
    <row r="39" spans="1:31" ht="15">
      <c r="A39" s="147"/>
      <c r="B39" s="405"/>
      <c r="C39" s="406"/>
      <c r="D39" s="407"/>
      <c r="E39" s="407"/>
      <c r="F39" s="408" t="s">
        <v>97</v>
      </c>
      <c r="G39" s="407"/>
      <c r="H39" s="409"/>
      <c r="I39" s="406"/>
      <c r="J39" s="410"/>
      <c r="K39" s="342"/>
      <c r="L39" s="969"/>
      <c r="M39" s="342"/>
      <c r="N39" s="229"/>
      <c r="O39" s="411"/>
      <c r="P39" s="229"/>
      <c r="Q39" s="412"/>
      <c r="R39" s="413" t="s">
        <v>47</v>
      </c>
      <c r="S39" s="414"/>
      <c r="T39" s="229"/>
      <c r="U39" s="411"/>
      <c r="V39" s="229"/>
      <c r="W39" s="229"/>
      <c r="X39" s="149"/>
    </row>
    <row r="40" spans="1:31" ht="15.75">
      <c r="A40" s="147"/>
      <c r="B40" s="415"/>
      <c r="C40" s="402"/>
      <c r="D40" s="416"/>
      <c r="E40" s="416"/>
      <c r="F40" s="417" t="s">
        <v>66</v>
      </c>
      <c r="G40" s="416"/>
      <c r="H40" s="418"/>
      <c r="I40" s="419"/>
      <c r="J40" s="420"/>
      <c r="K40" s="342"/>
      <c r="L40" s="970"/>
      <c r="M40" s="342"/>
      <c r="N40" s="421"/>
      <c r="O40" s="422" t="s">
        <v>16</v>
      </c>
      <c r="P40" s="142" t="s">
        <v>1</v>
      </c>
      <c r="Q40" s="142" t="s">
        <v>2</v>
      </c>
      <c r="R40" s="414"/>
      <c r="S40" s="414"/>
      <c r="T40" s="423" t="s">
        <v>17</v>
      </c>
      <c r="U40" s="422" t="s">
        <v>18</v>
      </c>
      <c r="V40" s="142" t="s">
        <v>1</v>
      </c>
      <c r="W40" s="142" t="s">
        <v>2</v>
      </c>
      <c r="X40" s="171"/>
    </row>
    <row r="41" spans="1:31" ht="20.100000000000001" customHeight="1">
      <c r="A41" s="147"/>
      <c r="B41" s="142" t="s">
        <v>21</v>
      </c>
      <c r="C41" s="424" t="s">
        <v>21</v>
      </c>
      <c r="D41" s="293"/>
      <c r="E41" s="293"/>
      <c r="F41" s="241"/>
      <c r="G41" s="142" t="s">
        <v>22</v>
      </c>
      <c r="H41" s="233"/>
      <c r="I41" s="425" t="s">
        <v>22</v>
      </c>
      <c r="J41" s="162"/>
      <c r="K41" s="342"/>
      <c r="L41" s="970"/>
      <c r="M41" s="342"/>
      <c r="N41" s="138" t="s">
        <v>4</v>
      </c>
      <c r="O41" s="386" t="s">
        <v>4</v>
      </c>
      <c r="P41" s="1532">
        <f>CL($D$54,$H$54)+CL($P$60,T60)+CL($P$74,T74)</f>
        <v>0</v>
      </c>
      <c r="Q41" s="426">
        <f>$D$54-$H$54+$P$60-T60+$P$74-T74</f>
        <v>0</v>
      </c>
      <c r="R41" s="414"/>
      <c r="S41" s="414"/>
      <c r="T41" s="138" t="s">
        <v>8</v>
      </c>
      <c r="U41" s="374" t="s">
        <v>8</v>
      </c>
      <c r="V41" s="1532">
        <f>CL($D$55,$H$55)+CL($P$66,$T$66)+CL($D$74,$H$74)</f>
        <v>0</v>
      </c>
      <c r="W41" s="426">
        <f>$D$55-$H$55+$P$66-$T$66+$D$74-$H$74</f>
        <v>0</v>
      </c>
      <c r="X41" s="171"/>
      <c r="Z41" s="866"/>
      <c r="AA41" s="510"/>
      <c r="AB41" s="840"/>
      <c r="AC41" s="866"/>
      <c r="AD41" s="510"/>
      <c r="AE41" s="840"/>
    </row>
    <row r="42" spans="1:31" ht="20.100000000000001" customHeight="1">
      <c r="A42" s="147"/>
      <c r="B42" s="142" t="s">
        <v>23</v>
      </c>
      <c r="C42" s="424" t="s">
        <v>23</v>
      </c>
      <c r="D42" s="293"/>
      <c r="E42" s="293"/>
      <c r="F42" s="241"/>
      <c r="G42" s="142" t="s">
        <v>24</v>
      </c>
      <c r="H42" s="233"/>
      <c r="I42" s="425" t="s">
        <v>24</v>
      </c>
      <c r="J42" s="162"/>
      <c r="K42" s="342"/>
      <c r="L42" s="970"/>
      <c r="M42" s="342"/>
      <c r="N42" s="138" t="s">
        <v>5</v>
      </c>
      <c r="O42" s="386" t="s">
        <v>5</v>
      </c>
      <c r="P42" s="1532">
        <f>CL($H$54,$D$54)+CL($P$63,T63)+CL($P$72,T72)</f>
        <v>0</v>
      </c>
      <c r="Q42" s="426">
        <f>$H$54-$D$54+$P$63-T63+$P$72-T72</f>
        <v>0</v>
      </c>
      <c r="R42" s="414"/>
      <c r="S42" s="414"/>
      <c r="T42" s="138" t="s">
        <v>9</v>
      </c>
      <c r="U42" s="374" t="s">
        <v>9</v>
      </c>
      <c r="V42" s="1532">
        <f>CL($H$55,$D$55)+CL($P$69,$T$69)+CL($P$76,$T$76)</f>
        <v>0</v>
      </c>
      <c r="W42" s="426">
        <f>$H$55-$D$55+$P$69-$T$69+$P$76-$T$76</f>
        <v>0</v>
      </c>
      <c r="X42" s="171"/>
      <c r="Z42" s="866"/>
      <c r="AA42" s="510"/>
      <c r="AB42" s="840"/>
      <c r="AC42" s="866"/>
      <c r="AD42" s="510"/>
      <c r="AE42" s="840"/>
    </row>
    <row r="43" spans="1:31" ht="20.100000000000001" customHeight="1">
      <c r="A43" s="147"/>
      <c r="B43" s="142" t="s">
        <v>25</v>
      </c>
      <c r="C43" s="424" t="s">
        <v>25</v>
      </c>
      <c r="D43" s="293"/>
      <c r="E43" s="293"/>
      <c r="F43" s="241"/>
      <c r="G43" s="142" t="s">
        <v>26</v>
      </c>
      <c r="H43" s="233"/>
      <c r="I43" s="425" t="s">
        <v>26</v>
      </c>
      <c r="J43" s="162"/>
      <c r="K43" s="342"/>
      <c r="L43" s="971"/>
      <c r="M43" s="342"/>
      <c r="N43" s="138" t="s">
        <v>6</v>
      </c>
      <c r="O43" s="386" t="s">
        <v>6</v>
      </c>
      <c r="P43" s="1533">
        <f>CL($P$54,T54)+CL(T60,$P$60)+CL(T72,$P$72)</f>
        <v>0</v>
      </c>
      <c r="Q43" s="426">
        <f>$P$54-T54+T60-$P$60+T72-$P$72</f>
        <v>0</v>
      </c>
      <c r="R43" s="414"/>
      <c r="S43" s="414"/>
      <c r="T43" s="138" t="s">
        <v>10</v>
      </c>
      <c r="U43" s="374" t="s">
        <v>10</v>
      </c>
      <c r="V43" s="1532">
        <f>CL($P$55,$T$55)+CL($T$66,$P$66)+CL($T$76,$P$76)</f>
        <v>0</v>
      </c>
      <c r="W43" s="426">
        <f>$P$55-$T$55+$T$66-$P$66+$T$76-$P$76</f>
        <v>0</v>
      </c>
      <c r="X43" s="171"/>
      <c r="Z43" s="866"/>
      <c r="AA43" s="157"/>
      <c r="AB43" s="840"/>
      <c r="AC43" s="866"/>
      <c r="AD43" s="510"/>
      <c r="AE43" s="840"/>
    </row>
    <row r="44" spans="1:31" ht="20.100000000000001" customHeight="1">
      <c r="A44" s="147"/>
      <c r="B44" s="142" t="s">
        <v>28</v>
      </c>
      <c r="C44" s="424" t="s">
        <v>28</v>
      </c>
      <c r="D44" s="293"/>
      <c r="E44" s="293"/>
      <c r="F44" s="241"/>
      <c r="G44" s="142" t="s">
        <v>28</v>
      </c>
      <c r="H44" s="233"/>
      <c r="I44" s="425" t="s">
        <v>28</v>
      </c>
      <c r="J44" s="162"/>
      <c r="K44" s="342"/>
      <c r="L44" s="969"/>
      <c r="M44" s="342"/>
      <c r="N44" s="138" t="s">
        <v>7</v>
      </c>
      <c r="O44" s="374" t="s">
        <v>7</v>
      </c>
      <c r="P44" s="1532">
        <f>CL(T54,$P$54)+CL(T63,$P$63)+CL(T74,$P$74)</f>
        <v>0</v>
      </c>
      <c r="Q44" s="426">
        <f>T54-$P$54+T63-$P$63+T74-$P$74</f>
        <v>0</v>
      </c>
      <c r="R44" s="428"/>
      <c r="S44" s="428"/>
      <c r="T44" s="138" t="s">
        <v>11</v>
      </c>
      <c r="U44" s="374" t="s">
        <v>11</v>
      </c>
      <c r="V44" s="1532">
        <f>CL($T$55,$P$55)+CL($T$69,$P$69)+CL($H$74,$D$74)</f>
        <v>0</v>
      </c>
      <c r="W44" s="426">
        <f>$T$55-$P$55+$T$69-$P$69+$H$74-$D$74</f>
        <v>0</v>
      </c>
      <c r="X44" s="171"/>
      <c r="Z44" s="866"/>
      <c r="AA44" s="510"/>
      <c r="AB44" s="840"/>
      <c r="AC44" s="866"/>
      <c r="AD44" s="510"/>
      <c r="AE44" s="840"/>
    </row>
    <row r="45" spans="1:31" ht="15">
      <c r="A45" s="147"/>
      <c r="B45" s="176"/>
      <c r="C45" s="429"/>
      <c r="D45" s="176"/>
      <c r="E45" s="176"/>
      <c r="F45" s="176"/>
      <c r="G45" s="176"/>
      <c r="H45" s="176"/>
      <c r="I45" s="429"/>
      <c r="J45" s="176"/>
      <c r="K45" s="149"/>
      <c r="L45" s="970"/>
      <c r="M45" s="430"/>
      <c r="N45" s="430"/>
      <c r="O45" s="411"/>
      <c r="P45" s="149"/>
      <c r="Q45" s="230"/>
      <c r="R45" s="229"/>
      <c r="S45" s="229"/>
      <c r="T45" s="229"/>
      <c r="U45" s="411"/>
      <c r="V45" s="149"/>
      <c r="W45" s="149"/>
      <c r="X45" s="149"/>
    </row>
    <row r="46" spans="1:31" ht="15">
      <c r="B46" s="223"/>
      <c r="C46" s="368"/>
      <c r="D46" s="223"/>
      <c r="E46" s="223"/>
      <c r="F46" s="223"/>
      <c r="G46" s="223"/>
      <c r="H46" s="223"/>
      <c r="I46" s="368"/>
      <c r="J46" s="223"/>
      <c r="K46" s="342"/>
      <c r="L46" s="970"/>
      <c r="M46" s="431"/>
      <c r="N46" s="431"/>
      <c r="O46" s="399"/>
      <c r="P46" s="428"/>
      <c r="Q46" s="432"/>
      <c r="R46" s="414"/>
      <c r="S46" s="414"/>
      <c r="T46" s="414"/>
      <c r="U46" s="399"/>
      <c r="V46" s="428"/>
      <c r="W46" s="428"/>
      <c r="X46" s="428"/>
    </row>
    <row r="47" spans="1:31" ht="15">
      <c r="A47" s="183"/>
      <c r="B47" s="202"/>
      <c r="C47" s="433"/>
      <c r="D47" s="409"/>
      <c r="E47" s="409"/>
      <c r="F47" s="409"/>
      <c r="G47" s="409"/>
      <c r="H47" s="409"/>
      <c r="I47" s="433"/>
      <c r="J47" s="202"/>
      <c r="K47" s="16"/>
      <c r="L47" s="951"/>
      <c r="M47" s="205"/>
      <c r="N47" s="434"/>
      <c r="O47" s="433"/>
      <c r="P47" s="407"/>
      <c r="Q47" s="435"/>
      <c r="R47" s="409"/>
      <c r="S47" s="409"/>
      <c r="T47" s="409"/>
      <c r="U47" s="433"/>
      <c r="V47" s="15"/>
      <c r="W47" s="16"/>
    </row>
    <row r="48" spans="1:31" ht="15">
      <c r="A48" s="24"/>
      <c r="B48" s="83"/>
      <c r="C48" s="402"/>
      <c r="D48" s="436"/>
      <c r="E48" s="436"/>
      <c r="F48" s="437" t="str">
        <f>F14</f>
        <v>VELODROME</v>
      </c>
      <c r="G48" s="436"/>
      <c r="H48" s="436"/>
      <c r="I48" s="402"/>
      <c r="K48" s="23"/>
      <c r="L48" s="951"/>
      <c r="M48" s="256"/>
      <c r="O48" s="402"/>
      <c r="P48" s="436"/>
      <c r="Q48" s="436"/>
      <c r="R48" s="438" t="str">
        <f>R14</f>
        <v>PARC DE SPORT</v>
      </c>
      <c r="S48" s="436"/>
      <c r="T48" s="436"/>
      <c r="U48" s="402"/>
      <c r="W48" s="23"/>
    </row>
    <row r="49" spans="1:23" ht="15">
      <c r="A49" s="24"/>
      <c r="C49" s="402"/>
      <c r="D49" s="436"/>
      <c r="E49" s="436"/>
      <c r="F49" s="437" t="s">
        <v>97</v>
      </c>
      <c r="G49" s="436"/>
      <c r="H49" s="436"/>
      <c r="I49" s="402"/>
      <c r="K49" s="23"/>
      <c r="L49" s="589" t="s">
        <v>13</v>
      </c>
      <c r="M49" s="256"/>
      <c r="O49" s="402"/>
      <c r="P49" s="436"/>
      <c r="Q49" s="436"/>
      <c r="R49" s="380" t="s">
        <v>12</v>
      </c>
      <c r="S49" s="436"/>
      <c r="T49" s="436"/>
      <c r="U49" s="402"/>
      <c r="W49" s="23"/>
    </row>
    <row r="50" spans="1:23" ht="24.95" customHeight="1">
      <c r="A50" s="24"/>
      <c r="B50" s="142">
        <v>1</v>
      </c>
      <c r="C50" s="386" t="str">
        <f>C41</f>
        <v>1A</v>
      </c>
      <c r="D50" s="723"/>
      <c r="E50" s="439"/>
      <c r="F50" s="440" t="s">
        <v>14</v>
      </c>
      <c r="G50" s="439"/>
      <c r="H50" s="723"/>
      <c r="I50" s="386" t="str">
        <f>I41</f>
        <v>1B</v>
      </c>
      <c r="J50" s="441"/>
      <c r="K50" s="442"/>
      <c r="L50" s="958">
        <f>ACCUEIL!$B$9</f>
        <v>0.58333333333333304</v>
      </c>
      <c r="M50" s="253"/>
      <c r="N50" s="142">
        <v>2</v>
      </c>
      <c r="O50" s="386" t="str">
        <f>C42</f>
        <v>2A</v>
      </c>
      <c r="P50" s="723"/>
      <c r="Q50" s="439"/>
      <c r="R50" s="440" t="s">
        <v>14</v>
      </c>
      <c r="S50" s="439"/>
      <c r="T50" s="723"/>
      <c r="U50" s="386" t="str">
        <f>I42</f>
        <v>2B</v>
      </c>
      <c r="V50" s="441"/>
      <c r="W50" s="23"/>
    </row>
    <row r="51" spans="1:23" s="873" customFormat="1" ht="24.95" hidden="1" customHeight="1">
      <c r="A51" s="24"/>
      <c r="B51" s="1335"/>
      <c r="C51" s="1345" t="s">
        <v>182</v>
      </c>
      <c r="D51" s="1337"/>
      <c r="E51" s="1341"/>
      <c r="F51" s="1342" t="s">
        <v>14</v>
      </c>
      <c r="G51" s="1343"/>
      <c r="H51" s="1336"/>
      <c r="I51" s="1345" t="s">
        <v>182</v>
      </c>
      <c r="J51" s="1340"/>
      <c r="K51" s="442"/>
      <c r="L51" s="958"/>
      <c r="M51" s="253"/>
      <c r="N51" s="1335"/>
      <c r="O51" s="1345" t="s">
        <v>182</v>
      </c>
      <c r="P51" s="1337"/>
      <c r="Q51" s="1341"/>
      <c r="R51" s="1342" t="s">
        <v>14</v>
      </c>
      <c r="S51" s="1343"/>
      <c r="T51" s="1336"/>
      <c r="U51" s="1345" t="s">
        <v>182</v>
      </c>
      <c r="V51" s="1340"/>
      <c r="W51" s="23"/>
    </row>
    <row r="52" spans="1:23" ht="24.95" customHeight="1">
      <c r="A52" s="24"/>
      <c r="B52" s="142">
        <v>3</v>
      </c>
      <c r="C52" s="386" t="str">
        <f>C43</f>
        <v>3A</v>
      </c>
      <c r="D52" s="723"/>
      <c r="E52" s="439"/>
      <c r="F52" s="440" t="s">
        <v>14</v>
      </c>
      <c r="G52" s="439"/>
      <c r="H52" s="723"/>
      <c r="I52" s="386" t="str">
        <f>I43</f>
        <v>3B</v>
      </c>
      <c r="J52" s="441"/>
      <c r="K52" s="442"/>
      <c r="L52" s="958">
        <f>L50+ACCUEIL!$B$10</f>
        <v>0.59027777777777701</v>
      </c>
      <c r="M52" s="253"/>
      <c r="N52" s="191">
        <v>4</v>
      </c>
      <c r="O52" s="386" t="str">
        <f>C44</f>
        <v>4B</v>
      </c>
      <c r="P52" s="723"/>
      <c r="Q52" s="439"/>
      <c r="R52" s="440" t="s">
        <v>14</v>
      </c>
      <c r="S52" s="439"/>
      <c r="T52" s="723"/>
      <c r="U52" s="386" t="str">
        <f>I44</f>
        <v>4B</v>
      </c>
      <c r="V52" s="173"/>
      <c r="W52" s="23"/>
    </row>
    <row r="53" spans="1:23" s="873" customFormat="1" ht="24.95" hidden="1" customHeight="1">
      <c r="A53" s="24"/>
      <c r="B53" s="1335"/>
      <c r="C53" s="1345" t="s">
        <v>182</v>
      </c>
      <c r="D53" s="1337"/>
      <c r="E53" s="1341"/>
      <c r="F53" s="1342" t="s">
        <v>14</v>
      </c>
      <c r="G53" s="1343"/>
      <c r="H53" s="1336"/>
      <c r="I53" s="1345" t="s">
        <v>182</v>
      </c>
      <c r="J53" s="1340"/>
      <c r="K53" s="442"/>
      <c r="L53" s="958"/>
      <c r="M53" s="253"/>
      <c r="N53" s="1335"/>
      <c r="O53" s="1345" t="s">
        <v>182</v>
      </c>
      <c r="P53" s="1337"/>
      <c r="Q53" s="1341"/>
      <c r="R53" s="1342" t="s">
        <v>14</v>
      </c>
      <c r="S53" s="1343"/>
      <c r="T53" s="1336"/>
      <c r="U53" s="1345" t="s">
        <v>182</v>
      </c>
      <c r="V53" s="1340"/>
      <c r="W53" s="23"/>
    </row>
    <row r="54" spans="1:23" ht="24.95" customHeight="1">
      <c r="A54" s="24"/>
      <c r="B54" s="43" t="s">
        <v>4</v>
      </c>
      <c r="C54" s="386" t="str">
        <f>O41</f>
        <v>A</v>
      </c>
      <c r="D54" s="723"/>
      <c r="E54" s="439"/>
      <c r="F54" s="440" t="s">
        <v>14</v>
      </c>
      <c r="G54" s="439"/>
      <c r="H54" s="723"/>
      <c r="I54" s="386" t="str">
        <f>O42</f>
        <v>B</v>
      </c>
      <c r="J54" s="43" t="s">
        <v>5</v>
      </c>
      <c r="K54" s="442"/>
      <c r="L54" s="958">
        <f>L52+ACCUEIL!$B$10</f>
        <v>0.59722222222222099</v>
      </c>
      <c r="M54" s="253"/>
      <c r="N54" s="43" t="s">
        <v>6</v>
      </c>
      <c r="O54" s="386" t="str">
        <f>O43</f>
        <v>C</v>
      </c>
      <c r="P54" s="723"/>
      <c r="Q54" s="439"/>
      <c r="R54" s="440" t="s">
        <v>14</v>
      </c>
      <c r="S54" s="439"/>
      <c r="T54" s="723"/>
      <c r="U54" s="386" t="str">
        <f>O44</f>
        <v>D</v>
      </c>
      <c r="V54" s="43" t="s">
        <v>7</v>
      </c>
      <c r="W54" s="23"/>
    </row>
    <row r="55" spans="1:23" ht="24.95" customHeight="1">
      <c r="A55" s="24"/>
      <c r="B55" s="443" t="s">
        <v>8</v>
      </c>
      <c r="C55" s="386" t="str">
        <f>U41</f>
        <v>E</v>
      </c>
      <c r="D55" s="723"/>
      <c r="E55" s="254"/>
      <c r="F55" s="255" t="s">
        <v>14</v>
      </c>
      <c r="G55" s="254"/>
      <c r="H55" s="723"/>
      <c r="I55" s="386" t="str">
        <f>U42</f>
        <v>F</v>
      </c>
      <c r="J55" s="443" t="s">
        <v>9</v>
      </c>
      <c r="K55" s="442"/>
      <c r="L55" s="958">
        <f>L54+ACCUEIL!$B$10</f>
        <v>0.60416666666666496</v>
      </c>
      <c r="M55" s="253"/>
      <c r="N55" s="443" t="s">
        <v>10</v>
      </c>
      <c r="O55" s="386" t="str">
        <f>U43</f>
        <v>G</v>
      </c>
      <c r="P55" s="723"/>
      <c r="Q55" s="254"/>
      <c r="R55" s="255" t="s">
        <v>14</v>
      </c>
      <c r="S55" s="254"/>
      <c r="T55" s="723"/>
      <c r="U55" s="386" t="str">
        <f>U44</f>
        <v>H</v>
      </c>
      <c r="V55" s="443" t="s">
        <v>11</v>
      </c>
      <c r="W55" s="23"/>
    </row>
    <row r="56" spans="1:23" ht="24.95" customHeight="1">
      <c r="A56" s="24"/>
      <c r="B56" s="138">
        <v>9</v>
      </c>
      <c r="C56" s="69" t="s">
        <v>48</v>
      </c>
      <c r="D56" s="134"/>
      <c r="E56" s="175"/>
      <c r="F56" s="175"/>
      <c r="G56" s="175"/>
      <c r="H56" s="134"/>
      <c r="I56" s="444" t="s">
        <v>49</v>
      </c>
      <c r="J56" s="445"/>
      <c r="K56" s="442"/>
      <c r="L56" s="958"/>
      <c r="M56" s="253"/>
      <c r="N56" s="138">
        <v>10</v>
      </c>
      <c r="O56" s="69" t="s">
        <v>50</v>
      </c>
      <c r="P56" s="134"/>
      <c r="Q56" s="175"/>
      <c r="R56" s="175"/>
      <c r="S56" s="175"/>
      <c r="T56" s="134"/>
      <c r="U56" s="444" t="s">
        <v>51</v>
      </c>
      <c r="V56" s="445"/>
      <c r="W56" s="23"/>
    </row>
    <row r="57" spans="1:23" ht="24.95" customHeight="1">
      <c r="A57" s="24"/>
      <c r="B57" s="138"/>
      <c r="C57" s="386">
        <f>GL(H50,D50,C50,I50,H51,D51)</f>
        <v>0</v>
      </c>
      <c r="D57" s="723"/>
      <c r="E57" s="446"/>
      <c r="F57" s="447" t="s">
        <v>14</v>
      </c>
      <c r="G57" s="446"/>
      <c r="H57" s="723"/>
      <c r="I57" s="386">
        <f>GL(T50,P50,O50,U50,T51,P51)</f>
        <v>0</v>
      </c>
      <c r="J57" s="445"/>
      <c r="K57" s="442"/>
      <c r="L57" s="958">
        <f>L55+ACCUEIL!$B$10</f>
        <v>0.61111111111110905</v>
      </c>
      <c r="M57" s="253"/>
      <c r="N57" s="138"/>
      <c r="O57" s="386">
        <f>GL(H52,D52,C52,I52,H53,D53)</f>
        <v>0</v>
      </c>
      <c r="P57" s="723"/>
      <c r="Q57" s="446"/>
      <c r="R57" s="447" t="s">
        <v>14</v>
      </c>
      <c r="S57" s="446"/>
      <c r="T57" s="723"/>
      <c r="U57" s="386">
        <f>GL(T52,P52,O52,U52,T53,P53)</f>
        <v>0</v>
      </c>
      <c r="V57" s="445"/>
      <c r="W57" s="23"/>
    </row>
    <row r="58" spans="1:23" s="873" customFormat="1" ht="24.95" hidden="1" customHeight="1">
      <c r="A58" s="24"/>
      <c r="B58" s="1335"/>
      <c r="C58" s="1345" t="s">
        <v>182</v>
      </c>
      <c r="D58" s="1337"/>
      <c r="E58" s="1341"/>
      <c r="F58" s="1342" t="s">
        <v>14</v>
      </c>
      <c r="G58" s="1343"/>
      <c r="H58" s="1336"/>
      <c r="I58" s="1345" t="s">
        <v>182</v>
      </c>
      <c r="J58" s="1340"/>
      <c r="K58" s="442"/>
      <c r="L58" s="958"/>
      <c r="M58" s="253"/>
      <c r="N58" s="1335"/>
      <c r="O58" s="1345" t="s">
        <v>182</v>
      </c>
      <c r="P58" s="1337"/>
      <c r="Q58" s="1341"/>
      <c r="R58" s="1342" t="s">
        <v>14</v>
      </c>
      <c r="S58" s="1343"/>
      <c r="T58" s="1336"/>
      <c r="U58" s="1345" t="s">
        <v>182</v>
      </c>
      <c r="V58" s="1340"/>
      <c r="W58" s="23"/>
    </row>
    <row r="59" spans="1:23" ht="24.95" customHeight="1">
      <c r="A59" s="24"/>
      <c r="B59" s="138">
        <v>11</v>
      </c>
      <c r="C59" s="448"/>
      <c r="D59" s="134"/>
      <c r="E59" s="175"/>
      <c r="F59" s="175" t="s">
        <v>52</v>
      </c>
      <c r="G59" s="175"/>
      <c r="H59" s="134"/>
      <c r="I59" s="449"/>
      <c r="J59" s="445"/>
      <c r="K59" s="442"/>
      <c r="L59" s="958"/>
      <c r="M59" s="253"/>
      <c r="N59" s="319"/>
      <c r="O59" s="450"/>
      <c r="P59" s="320"/>
      <c r="Q59" s="321"/>
      <c r="R59" s="321"/>
      <c r="S59" s="321"/>
      <c r="T59" s="320"/>
      <c r="U59" s="450"/>
      <c r="V59" s="323"/>
      <c r="W59" s="23"/>
    </row>
    <row r="60" spans="1:23" ht="24.95" customHeight="1">
      <c r="A60" s="24"/>
      <c r="B60" s="138"/>
      <c r="C60" s="866"/>
      <c r="D60" s="723"/>
      <c r="E60" s="446"/>
      <c r="F60" s="447" t="s">
        <v>14</v>
      </c>
      <c r="G60" s="446"/>
      <c r="H60" s="723"/>
      <c r="I60" s="1048"/>
      <c r="J60" s="445"/>
      <c r="K60" s="442"/>
      <c r="L60" s="958">
        <f>L57+ACCUEIL!$B$10</f>
        <v>0.61805555555555303</v>
      </c>
      <c r="M60" s="253"/>
      <c r="N60" s="668" t="s">
        <v>4</v>
      </c>
      <c r="O60" s="848" t="str">
        <f>O41</f>
        <v>A</v>
      </c>
      <c r="P60" s="1347"/>
      <c r="Q60" s="1301"/>
      <c r="R60" s="1302" t="s">
        <v>14</v>
      </c>
      <c r="S60" s="1301"/>
      <c r="T60" s="1347"/>
      <c r="U60" s="848" t="str">
        <f>O43</f>
        <v>C</v>
      </c>
      <c r="V60" s="668" t="s">
        <v>6</v>
      </c>
      <c r="W60" s="23"/>
    </row>
    <row r="61" spans="1:23" s="873" customFormat="1" ht="24.95" hidden="1" customHeight="1">
      <c r="A61" s="24"/>
      <c r="B61" s="1335"/>
      <c r="C61" s="1345" t="s">
        <v>182</v>
      </c>
      <c r="D61" s="1337"/>
      <c r="E61" s="1341"/>
      <c r="F61" s="1342" t="s">
        <v>14</v>
      </c>
      <c r="G61" s="1343"/>
      <c r="H61" s="1336"/>
      <c r="I61" s="1345" t="s">
        <v>182</v>
      </c>
      <c r="J61" s="1340"/>
      <c r="K61" s="442"/>
      <c r="L61" s="958"/>
      <c r="M61" s="253"/>
      <c r="N61" s="676"/>
      <c r="O61" s="1319"/>
      <c r="P61" s="1346"/>
      <c r="Q61" s="1255"/>
      <c r="R61" s="1256"/>
      <c r="S61" s="1255"/>
      <c r="T61" s="1346"/>
      <c r="U61" s="1319"/>
      <c r="V61" s="681"/>
      <c r="W61" s="23"/>
    </row>
    <row r="62" spans="1:23" ht="24.95" customHeight="1">
      <c r="A62" s="24"/>
      <c r="B62" s="138">
        <v>12</v>
      </c>
      <c r="C62" s="448"/>
      <c r="D62" s="134"/>
      <c r="E62" s="175"/>
      <c r="F62" s="175" t="s">
        <v>55</v>
      </c>
      <c r="G62" s="175"/>
      <c r="H62" s="134"/>
      <c r="I62" s="449"/>
      <c r="J62" s="445"/>
      <c r="K62" s="442"/>
      <c r="L62" s="958"/>
      <c r="M62" s="253"/>
      <c r="N62" s="319"/>
      <c r="O62" s="450"/>
      <c r="P62" s="320"/>
      <c r="Q62" s="321"/>
      <c r="R62" s="321"/>
      <c r="S62" s="321"/>
      <c r="T62" s="320"/>
      <c r="U62" s="450"/>
      <c r="V62" s="323"/>
      <c r="W62" s="23"/>
    </row>
    <row r="63" spans="1:23" ht="24.95" customHeight="1">
      <c r="A63" s="24"/>
      <c r="B63" s="138"/>
      <c r="C63" s="866"/>
      <c r="D63" s="723">
        <v>1</v>
      </c>
      <c r="E63" s="446"/>
      <c r="F63" s="447" t="s">
        <v>14</v>
      </c>
      <c r="G63" s="446"/>
      <c r="H63" s="723">
        <v>0</v>
      </c>
      <c r="I63" s="1048"/>
      <c r="J63" s="141"/>
      <c r="K63" s="442"/>
      <c r="L63" s="958">
        <f>L60+ACCUEIL!$B$10</f>
        <v>0.624999999999997</v>
      </c>
      <c r="M63" s="253"/>
      <c r="N63" s="43" t="s">
        <v>5</v>
      </c>
      <c r="O63" s="386" t="str">
        <f>O42</f>
        <v>B</v>
      </c>
      <c r="P63" s="723"/>
      <c r="Q63" s="254"/>
      <c r="R63" s="255" t="s">
        <v>14</v>
      </c>
      <c r="S63" s="254"/>
      <c r="T63" s="723"/>
      <c r="U63" s="386" t="str">
        <f>O44</f>
        <v>D</v>
      </c>
      <c r="V63" s="43" t="s">
        <v>7</v>
      </c>
      <c r="W63" s="23"/>
    </row>
    <row r="64" spans="1:23" s="873" customFormat="1" ht="24.95" hidden="1" customHeight="1">
      <c r="A64" s="24"/>
      <c r="B64" s="1335"/>
      <c r="C64" s="1345" t="s">
        <v>182</v>
      </c>
      <c r="D64" s="1337"/>
      <c r="E64" s="1341"/>
      <c r="F64" s="1342" t="s">
        <v>14</v>
      </c>
      <c r="G64" s="1343"/>
      <c r="H64" s="1336"/>
      <c r="I64" s="1345" t="s">
        <v>182</v>
      </c>
      <c r="J64" s="1340"/>
      <c r="K64" s="442"/>
      <c r="L64" s="958"/>
      <c r="M64" s="253"/>
      <c r="N64" s="676"/>
      <c r="O64" s="1319"/>
      <c r="P64" s="1346"/>
      <c r="Q64" s="1255"/>
      <c r="R64" s="1256"/>
      <c r="S64" s="1255"/>
      <c r="T64" s="1346"/>
      <c r="U64" s="1319"/>
      <c r="V64" s="681"/>
      <c r="W64" s="23"/>
    </row>
    <row r="65" spans="1:26" ht="24.95" customHeight="1">
      <c r="A65" s="24"/>
      <c r="B65" s="123"/>
      <c r="C65" s="69" t="s">
        <v>53</v>
      </c>
      <c r="D65" s="134"/>
      <c r="E65" s="258"/>
      <c r="F65" s="258"/>
      <c r="G65" s="258"/>
      <c r="H65" s="134"/>
      <c r="I65" s="444" t="s">
        <v>54</v>
      </c>
      <c r="J65" s="170"/>
      <c r="K65" s="442"/>
      <c r="L65" s="958"/>
      <c r="M65" s="253"/>
      <c r="N65" s="319"/>
      <c r="O65" s="450"/>
      <c r="P65" s="320"/>
      <c r="Q65" s="321"/>
      <c r="R65" s="321"/>
      <c r="S65" s="321"/>
      <c r="T65" s="320"/>
      <c r="U65" s="450"/>
      <c r="V65" s="323"/>
      <c r="W65" s="23"/>
    </row>
    <row r="66" spans="1:26" ht="24.95" customHeight="1">
      <c r="A66" s="24"/>
      <c r="B66" s="123"/>
      <c r="C66" s="386">
        <f>GL(D57,H57,C57,I57,D58,H58)</f>
        <v>0</v>
      </c>
      <c r="D66" s="723"/>
      <c r="E66" s="213"/>
      <c r="F66" s="211" t="s">
        <v>14</v>
      </c>
      <c r="G66" s="213"/>
      <c r="H66" s="723"/>
      <c r="I66" s="386">
        <f>GL(P57,T57,O57,U57,P58,T58)</f>
        <v>0</v>
      </c>
      <c r="J66" s="170"/>
      <c r="K66" s="442"/>
      <c r="L66" s="958">
        <f>L63+ACCUEIL!$B$10</f>
        <v>0.63194444444444098</v>
      </c>
      <c r="M66" s="253"/>
      <c r="N66" s="443" t="s">
        <v>8</v>
      </c>
      <c r="O66" s="386" t="str">
        <f>U41</f>
        <v>E</v>
      </c>
      <c r="P66" s="723"/>
      <c r="Q66" s="254"/>
      <c r="R66" s="255" t="s">
        <v>14</v>
      </c>
      <c r="S66" s="254"/>
      <c r="T66" s="723"/>
      <c r="U66" s="386" t="str">
        <f>U43</f>
        <v>G</v>
      </c>
      <c r="V66" s="443" t="s">
        <v>10</v>
      </c>
      <c r="W66" s="23"/>
    </row>
    <row r="67" spans="1:26" s="873" customFormat="1" ht="24.95" hidden="1" customHeight="1">
      <c r="A67" s="24"/>
      <c r="B67" s="1335"/>
      <c r="C67" s="1345" t="s">
        <v>182</v>
      </c>
      <c r="D67" s="1337"/>
      <c r="E67" s="1341"/>
      <c r="F67" s="1342" t="s">
        <v>14</v>
      </c>
      <c r="G67" s="1343"/>
      <c r="H67" s="1336"/>
      <c r="I67" s="1345" t="s">
        <v>182</v>
      </c>
      <c r="J67" s="1340"/>
      <c r="K67" s="442"/>
      <c r="L67" s="958"/>
      <c r="M67" s="253"/>
      <c r="N67" s="676"/>
      <c r="O67" s="1319"/>
      <c r="P67" s="1346"/>
      <c r="Q67" s="1255"/>
      <c r="R67" s="1256"/>
      <c r="S67" s="1255"/>
      <c r="T67" s="1346"/>
      <c r="U67" s="1319"/>
      <c r="V67" s="681"/>
      <c r="W67" s="23"/>
    </row>
    <row r="68" spans="1:26" ht="24.95" customHeight="1">
      <c r="A68" s="24"/>
      <c r="B68" s="138"/>
      <c r="C68" s="448" t="s">
        <v>56</v>
      </c>
      <c r="D68" s="134"/>
      <c r="E68" s="258"/>
      <c r="F68" s="258"/>
      <c r="G68" s="258"/>
      <c r="H68" s="134"/>
      <c r="I68" s="449" t="s">
        <v>57</v>
      </c>
      <c r="J68" s="445"/>
      <c r="K68" s="442"/>
      <c r="L68" s="958"/>
      <c r="M68" s="253"/>
      <c r="N68" s="319"/>
      <c r="O68" s="450"/>
      <c r="P68" s="320"/>
      <c r="Q68" s="321"/>
      <c r="R68" s="321"/>
      <c r="S68" s="321"/>
      <c r="T68" s="320"/>
      <c r="U68" s="450"/>
      <c r="V68" s="323"/>
      <c r="W68" s="23"/>
    </row>
    <row r="69" spans="1:26" ht="24.95" customHeight="1">
      <c r="A69" s="24"/>
      <c r="B69" s="138"/>
      <c r="C69" s="386">
        <f>GL(H57,D57,C57,I57,H58,D58)</f>
        <v>0</v>
      </c>
      <c r="D69" s="723"/>
      <c r="E69" s="213"/>
      <c r="F69" s="211" t="s">
        <v>14</v>
      </c>
      <c r="G69" s="213"/>
      <c r="H69" s="723"/>
      <c r="I69" s="386">
        <f>GL(T57,P57,O57,U57,T58,P58)</f>
        <v>0</v>
      </c>
      <c r="J69" s="445"/>
      <c r="K69" s="442"/>
      <c r="L69" s="958">
        <f>L66+ACCUEIL!$B$10</f>
        <v>0.63888888888888495</v>
      </c>
      <c r="M69" s="253"/>
      <c r="N69" s="443" t="s">
        <v>9</v>
      </c>
      <c r="O69" s="386" t="str">
        <f>U42</f>
        <v>F</v>
      </c>
      <c r="P69" s="723"/>
      <c r="Q69" s="254"/>
      <c r="R69" s="255" t="s">
        <v>14</v>
      </c>
      <c r="S69" s="254"/>
      <c r="T69" s="723"/>
      <c r="U69" s="386" t="str">
        <f>U44</f>
        <v>H</v>
      </c>
      <c r="V69" s="443" t="s">
        <v>11</v>
      </c>
      <c r="W69" s="23"/>
    </row>
    <row r="70" spans="1:26" s="873" customFormat="1" ht="24.95" hidden="1" customHeight="1">
      <c r="A70" s="24"/>
      <c r="B70" s="1335"/>
      <c r="C70" s="1345" t="s">
        <v>182</v>
      </c>
      <c r="D70" s="1337"/>
      <c r="E70" s="1341"/>
      <c r="F70" s="1342" t="s">
        <v>14</v>
      </c>
      <c r="G70" s="1343"/>
      <c r="H70" s="1336"/>
      <c r="I70" s="1345" t="s">
        <v>182</v>
      </c>
      <c r="J70" s="1340"/>
      <c r="K70" s="442"/>
      <c r="L70" s="958"/>
      <c r="M70" s="253"/>
      <c r="N70" s="676"/>
      <c r="O70" s="1319"/>
      <c r="P70" s="1346"/>
      <c r="Q70" s="1255"/>
      <c r="R70" s="1256"/>
      <c r="S70" s="1255"/>
      <c r="T70" s="1346"/>
      <c r="U70" s="1319"/>
      <c r="V70" s="681"/>
      <c r="W70" s="23"/>
    </row>
    <row r="71" spans="1:26" ht="24.95" customHeight="1">
      <c r="A71" s="24"/>
      <c r="B71" s="138">
        <v>23</v>
      </c>
      <c r="C71" s="69" t="s">
        <v>58</v>
      </c>
      <c r="D71" s="134"/>
      <c r="E71" s="175"/>
      <c r="F71" s="175"/>
      <c r="G71" s="175"/>
      <c r="H71" s="134"/>
      <c r="I71" s="444" t="s">
        <v>59</v>
      </c>
      <c r="J71" s="445"/>
      <c r="K71" s="442"/>
      <c r="L71" s="958"/>
      <c r="M71" s="253"/>
      <c r="N71" s="319"/>
      <c r="O71" s="450"/>
      <c r="P71" s="320"/>
      <c r="Q71" s="321"/>
      <c r="R71" s="321"/>
      <c r="S71" s="321"/>
      <c r="T71" s="320"/>
      <c r="U71" s="450"/>
      <c r="V71" s="323"/>
      <c r="W71" s="23"/>
    </row>
    <row r="72" spans="1:26" ht="24.95" customHeight="1">
      <c r="A72" s="24"/>
      <c r="B72" s="138"/>
      <c r="C72" s="386">
        <f>GL(H60,D60,C60,I60,H61,D61)</f>
        <v>0</v>
      </c>
      <c r="D72" s="723"/>
      <c r="E72" s="446"/>
      <c r="F72" s="447" t="s">
        <v>14</v>
      </c>
      <c r="G72" s="446"/>
      <c r="H72" s="723"/>
      <c r="I72" s="386">
        <f>GL(H63,D63,C63,I63,H64,D64)</f>
        <v>0</v>
      </c>
      <c r="J72" s="445"/>
      <c r="K72" s="442"/>
      <c r="L72" s="958">
        <f>L69+ACCUEIL!$B$10</f>
        <v>0.64583333333332904</v>
      </c>
      <c r="M72" s="253"/>
      <c r="N72" s="43" t="s">
        <v>5</v>
      </c>
      <c r="O72" s="386" t="str">
        <f>O42</f>
        <v>B</v>
      </c>
      <c r="P72" s="723"/>
      <c r="Q72" s="254"/>
      <c r="R72" s="255" t="s">
        <v>14</v>
      </c>
      <c r="S72" s="254"/>
      <c r="T72" s="723"/>
      <c r="U72" s="386" t="str">
        <f>O43</f>
        <v>C</v>
      </c>
      <c r="V72" s="43" t="s">
        <v>6</v>
      </c>
      <c r="W72" s="23"/>
    </row>
    <row r="73" spans="1:26" s="873" customFormat="1" ht="24.95" hidden="1" customHeight="1">
      <c r="A73" s="24"/>
      <c r="B73" s="1335"/>
      <c r="C73" s="1345" t="s">
        <v>182</v>
      </c>
      <c r="D73" s="1337"/>
      <c r="E73" s="1341"/>
      <c r="F73" s="1342" t="s">
        <v>14</v>
      </c>
      <c r="G73" s="1343"/>
      <c r="H73" s="1336"/>
      <c r="I73" s="1345" t="s">
        <v>182</v>
      </c>
      <c r="J73" s="1340"/>
      <c r="K73" s="442"/>
      <c r="L73" s="958"/>
      <c r="M73" s="253"/>
      <c r="N73" s="676"/>
      <c r="O73" s="1319"/>
      <c r="P73" s="1346"/>
      <c r="Q73" s="1255"/>
      <c r="R73" s="1256"/>
      <c r="S73" s="1255"/>
      <c r="T73" s="1346"/>
      <c r="U73" s="1319"/>
      <c r="V73" s="681"/>
      <c r="W73" s="23"/>
    </row>
    <row r="74" spans="1:26" ht="24.95" customHeight="1">
      <c r="A74" s="24"/>
      <c r="B74" s="443" t="s">
        <v>8</v>
      </c>
      <c r="C74" s="386" t="str">
        <f>U41</f>
        <v>E</v>
      </c>
      <c r="D74" s="723"/>
      <c r="E74" s="254"/>
      <c r="F74" s="255" t="s">
        <v>14</v>
      </c>
      <c r="G74" s="254"/>
      <c r="H74" s="723"/>
      <c r="I74" s="386" t="str">
        <f>U44</f>
        <v>H</v>
      </c>
      <c r="J74" s="443" t="s">
        <v>11</v>
      </c>
      <c r="K74" s="442"/>
      <c r="L74" s="958">
        <f>L72+ACCUEIL!$B$10</f>
        <v>0.65277777777777302</v>
      </c>
      <c r="M74" s="253"/>
      <c r="N74" s="43" t="s">
        <v>4</v>
      </c>
      <c r="O74" s="386" t="str">
        <f>O41</f>
        <v>A</v>
      </c>
      <c r="P74" s="723"/>
      <c r="Q74" s="254"/>
      <c r="R74" s="255" t="s">
        <v>14</v>
      </c>
      <c r="S74" s="254"/>
      <c r="T74" s="723"/>
      <c r="U74" s="386" t="str">
        <f>O44</f>
        <v>D</v>
      </c>
      <c r="V74" s="43" t="s">
        <v>7</v>
      </c>
      <c r="W74" s="23"/>
    </row>
    <row r="75" spans="1:26" ht="24.95" customHeight="1">
      <c r="A75" s="24"/>
      <c r="B75" s="138"/>
      <c r="C75" s="448"/>
      <c r="D75" s="134"/>
      <c r="E75" s="175"/>
      <c r="F75" s="175" t="s">
        <v>37</v>
      </c>
      <c r="G75" s="175"/>
      <c r="H75" s="134"/>
      <c r="I75" s="449"/>
      <c r="J75" s="445"/>
      <c r="K75" s="442"/>
      <c r="L75" s="958"/>
      <c r="M75" s="253"/>
      <c r="N75" s="319"/>
      <c r="O75" s="450"/>
      <c r="P75" s="320"/>
      <c r="Q75" s="321"/>
      <c r="R75" s="321"/>
      <c r="S75" s="321"/>
      <c r="T75" s="320"/>
      <c r="U75" s="450"/>
      <c r="V75" s="323"/>
      <c r="W75" s="23"/>
    </row>
    <row r="76" spans="1:26" ht="24.95" customHeight="1">
      <c r="A76" s="24"/>
      <c r="B76" s="158"/>
      <c r="C76" s="386">
        <f>GL(D60,H60,C60,I60,D61,H61)</f>
        <v>0</v>
      </c>
      <c r="D76" s="723"/>
      <c r="E76" s="446"/>
      <c r="F76" s="447" t="s">
        <v>14</v>
      </c>
      <c r="G76" s="446"/>
      <c r="H76" s="723"/>
      <c r="I76" s="386">
        <f>GL(D63,H63,C63,I63,D64,H64)</f>
        <v>0</v>
      </c>
      <c r="J76" s="445"/>
      <c r="K76" s="442"/>
      <c r="L76" s="958">
        <f>L74+ACCUEIL!$B$10</f>
        <v>0.65972222222221699</v>
      </c>
      <c r="M76" s="253"/>
      <c r="N76" s="443" t="s">
        <v>9</v>
      </c>
      <c r="O76" s="386" t="str">
        <f>U42</f>
        <v>F</v>
      </c>
      <c r="P76" s="723"/>
      <c r="Q76" s="439"/>
      <c r="R76" s="440" t="s">
        <v>14</v>
      </c>
      <c r="S76" s="439"/>
      <c r="T76" s="723"/>
      <c r="U76" s="386" t="str">
        <f>U43</f>
        <v>G</v>
      </c>
      <c r="V76" s="443" t="s">
        <v>10</v>
      </c>
      <c r="W76" s="23"/>
    </row>
    <row r="77" spans="1:26" s="873" customFormat="1" ht="24.95" hidden="1" customHeight="1">
      <c r="A77" s="24"/>
      <c r="B77" s="1335"/>
      <c r="C77" s="1345" t="s">
        <v>182</v>
      </c>
      <c r="D77" s="1337"/>
      <c r="E77" s="1341"/>
      <c r="F77" s="1342" t="s">
        <v>14</v>
      </c>
      <c r="G77" s="1343"/>
      <c r="H77" s="1336"/>
      <c r="I77" s="1345" t="s">
        <v>182</v>
      </c>
      <c r="J77" s="1340"/>
      <c r="K77" s="442"/>
      <c r="L77" s="958"/>
      <c r="M77" s="253"/>
      <c r="N77" s="676"/>
      <c r="O77" s="1319"/>
      <c r="P77" s="1346"/>
      <c r="Q77" s="1255"/>
      <c r="R77" s="1256"/>
      <c r="S77" s="1255"/>
      <c r="T77" s="1346"/>
      <c r="U77" s="1319"/>
      <c r="V77" s="681"/>
      <c r="W77" s="23"/>
    </row>
    <row r="78" spans="1:26" ht="15">
      <c r="A78" s="180"/>
      <c r="B78" s="55"/>
      <c r="C78" s="451"/>
      <c r="D78" s="55"/>
      <c r="E78" s="55"/>
      <c r="F78" s="55"/>
      <c r="G78" s="55"/>
      <c r="H78" s="326"/>
      <c r="I78" s="451"/>
      <c r="J78" s="55"/>
      <c r="K78" s="59"/>
      <c r="L78" s="958"/>
      <c r="M78" s="452"/>
      <c r="N78" s="215"/>
      <c r="O78" s="453"/>
      <c r="P78" s="215"/>
      <c r="Q78" s="215"/>
      <c r="R78" s="215"/>
      <c r="S78" s="215"/>
      <c r="T78" s="215"/>
      <c r="U78" s="453"/>
      <c r="V78" s="55"/>
      <c r="W78" s="59"/>
    </row>
    <row r="79" spans="1:26" ht="6" customHeight="1">
      <c r="A79" s="147"/>
      <c r="B79" s="147"/>
      <c r="C79" s="429"/>
      <c r="D79" s="147"/>
      <c r="E79" s="147"/>
      <c r="F79" s="147"/>
      <c r="G79" s="147"/>
      <c r="H79" s="149"/>
      <c r="I79" s="429"/>
      <c r="J79" s="147"/>
      <c r="K79" s="147"/>
      <c r="L79" s="958"/>
      <c r="M79" s="171"/>
      <c r="N79" s="130"/>
      <c r="O79" s="702"/>
      <c r="P79" s="130"/>
      <c r="Q79" s="130"/>
      <c r="R79" s="130"/>
      <c r="S79" s="130"/>
      <c r="T79" s="130"/>
      <c r="U79" s="702"/>
      <c r="V79" s="147"/>
      <c r="W79" s="147"/>
      <c r="Z79" s="130"/>
    </row>
    <row r="80" spans="1:26" ht="6" customHeight="1">
      <c r="A80" s="147"/>
      <c r="B80" s="147"/>
      <c r="C80" s="429"/>
      <c r="D80" s="147"/>
      <c r="E80" s="147"/>
      <c r="F80" s="147"/>
      <c r="G80" s="147"/>
      <c r="H80" s="149"/>
      <c r="I80" s="429"/>
      <c r="J80" s="147"/>
      <c r="K80" s="147"/>
      <c r="L80" s="958"/>
      <c r="N80" s="130"/>
      <c r="O80" s="704"/>
      <c r="Q80" s="342"/>
      <c r="R80" s="130"/>
      <c r="S80" s="130"/>
      <c r="T80" s="130"/>
      <c r="U80" s="702"/>
      <c r="V80" s="147"/>
      <c r="W80" s="147"/>
      <c r="Z80" s="66"/>
    </row>
    <row r="81" spans="1:28" ht="6" customHeight="1">
      <c r="A81" s="147"/>
      <c r="B81" s="147"/>
      <c r="C81" s="429"/>
      <c r="D81" s="147"/>
      <c r="E81" s="147"/>
      <c r="F81" s="147"/>
      <c r="G81" s="147"/>
      <c r="H81" s="149"/>
      <c r="I81" s="429"/>
      <c r="J81" s="147"/>
      <c r="K81" s="147"/>
      <c r="L81" s="958"/>
      <c r="N81" s="130"/>
      <c r="O81" s="704"/>
      <c r="R81" s="130"/>
      <c r="S81" s="130"/>
      <c r="T81" s="130"/>
      <c r="U81" s="702"/>
      <c r="V81" s="147"/>
      <c r="W81" s="147"/>
      <c r="Z81" s="704"/>
      <c r="AB81" s="342"/>
    </row>
    <row r="82" spans="1:28" ht="6" customHeight="1">
      <c r="A82" s="147"/>
      <c r="B82" s="147"/>
      <c r="C82" s="429"/>
      <c r="D82" s="147"/>
      <c r="E82" s="147"/>
      <c r="F82" s="147"/>
      <c r="G82" s="147"/>
      <c r="H82" s="149"/>
      <c r="I82" s="429"/>
      <c r="J82" s="147"/>
      <c r="K82" s="147"/>
      <c r="L82" s="958"/>
      <c r="N82" s="130"/>
      <c r="O82" s="704"/>
      <c r="R82" s="130"/>
      <c r="S82" s="130"/>
      <c r="T82" s="130"/>
      <c r="U82" s="702"/>
      <c r="V82" s="147"/>
      <c r="W82" s="147"/>
      <c r="Z82" s="704"/>
    </row>
    <row r="83" spans="1:28" ht="15">
      <c r="A83" s="147"/>
      <c r="B83" s="147"/>
      <c r="C83" s="429"/>
      <c r="D83" s="147"/>
      <c r="E83" s="147"/>
      <c r="F83" s="147"/>
      <c r="G83" s="147"/>
      <c r="H83" s="149"/>
      <c r="I83" s="429"/>
      <c r="J83" s="147"/>
      <c r="K83" s="147"/>
      <c r="L83" s="958"/>
      <c r="N83" s="130"/>
      <c r="O83" s="704"/>
      <c r="R83" s="130"/>
      <c r="S83" s="130"/>
      <c r="T83" s="130"/>
      <c r="U83" s="702"/>
      <c r="V83" s="147"/>
      <c r="W83" s="147"/>
      <c r="Z83" s="704"/>
      <c r="AB83" s="342"/>
    </row>
    <row r="84" spans="1:28" ht="15">
      <c r="A84" s="147"/>
      <c r="B84" s="147"/>
      <c r="C84" s="429"/>
      <c r="D84" s="147"/>
      <c r="E84" s="147"/>
      <c r="F84" s="147"/>
      <c r="G84" s="147"/>
      <c r="H84" s="147"/>
      <c r="I84" s="182" t="s">
        <v>38</v>
      </c>
      <c r="J84" s="147"/>
      <c r="K84" s="147"/>
      <c r="L84" s="958">
        <f>L76+ACCUEIL!$B$10</f>
        <v>0.66666666666666097</v>
      </c>
      <c r="M84" s="343"/>
      <c r="N84" s="343"/>
      <c r="O84" s="404"/>
      <c r="R84" s="343"/>
      <c r="S84" s="343"/>
      <c r="T84" s="343"/>
      <c r="U84" s="343"/>
      <c r="V84" s="343"/>
      <c r="W84" s="343"/>
      <c r="X84" s="343"/>
      <c r="Z84" s="704"/>
    </row>
    <row r="85" spans="1:28">
      <c r="B85" s="1490" t="s">
        <v>39</v>
      </c>
      <c r="C85" s="1490"/>
      <c r="D85" s="1490"/>
      <c r="E85" s="1490"/>
      <c r="F85" s="1490"/>
      <c r="G85" s="1490"/>
      <c r="H85" s="1490"/>
      <c r="I85" s="1490"/>
      <c r="J85" s="1490"/>
      <c r="K85" s="1490"/>
      <c r="L85" s="1490"/>
      <c r="M85" s="1490"/>
      <c r="N85" s="1490"/>
      <c r="O85" s="1490"/>
      <c r="P85" s="1490"/>
      <c r="Q85" s="1490"/>
      <c r="R85" s="1490"/>
      <c r="S85" s="1490"/>
      <c r="T85" s="1490"/>
      <c r="U85" s="1490"/>
      <c r="V85" s="1490"/>
      <c r="W85" s="1490"/>
      <c r="X85" s="343"/>
      <c r="Z85" s="704"/>
    </row>
    <row r="86" spans="1:28">
      <c r="B86" s="1490"/>
      <c r="C86" s="1490"/>
      <c r="D86" s="1490"/>
      <c r="E86" s="1490"/>
      <c r="F86" s="1490"/>
      <c r="G86" s="1490"/>
      <c r="H86" s="1490"/>
      <c r="I86" s="1490"/>
      <c r="J86" s="1490"/>
      <c r="K86" s="1490"/>
      <c r="L86" s="1490"/>
      <c r="M86" s="1490"/>
      <c r="N86" s="1490"/>
      <c r="O86" s="1490"/>
      <c r="P86" s="1490"/>
      <c r="Q86" s="1490"/>
      <c r="R86" s="1490"/>
      <c r="S86" s="1490"/>
      <c r="T86" s="1490"/>
      <c r="U86" s="1490"/>
      <c r="V86" s="1490"/>
      <c r="W86" s="1490"/>
      <c r="X86" s="343"/>
      <c r="Z86" s="704"/>
    </row>
    <row r="87" spans="1:28" ht="15">
      <c r="A87" s="147"/>
      <c r="B87" s="15"/>
      <c r="C87" s="454"/>
      <c r="D87" s="15"/>
      <c r="E87" s="15"/>
      <c r="F87" s="15"/>
      <c r="G87" s="15"/>
      <c r="H87" s="15"/>
      <c r="I87" s="454"/>
      <c r="J87" s="455"/>
      <c r="K87" s="455"/>
      <c r="L87" s="456"/>
      <c r="M87" s="456"/>
      <c r="N87" s="379"/>
      <c r="O87" s="456"/>
      <c r="P87" s="456"/>
      <c r="Q87" s="456"/>
      <c r="R87" s="456"/>
      <c r="S87" s="456"/>
      <c r="T87" s="456"/>
      <c r="U87" s="456"/>
      <c r="V87" s="456"/>
      <c r="W87" s="456"/>
      <c r="X87" s="438"/>
      <c r="Z87" s="404"/>
    </row>
    <row r="88" spans="1:28" ht="23.25" customHeight="1">
      <c r="A88" s="147"/>
      <c r="B88" s="618" t="s">
        <v>60</v>
      </c>
      <c r="C88" s="1111">
        <f>GL(D76,H76,C76,I76,D77,H77)</f>
        <v>0</v>
      </c>
      <c r="H88" s="138">
        <v>5</v>
      </c>
      <c r="I88" s="1332">
        <f>GL(D66,H66,C66,I66,D67,H67)</f>
        <v>0</v>
      </c>
      <c r="J88" s="149"/>
      <c r="K88" s="149"/>
      <c r="L88" s="412"/>
      <c r="M88" s="412"/>
      <c r="N88" s="138">
        <v>9</v>
      </c>
      <c r="O88" s="1332">
        <f t="shared" ref="O88:O91" si="0">Z41</f>
        <v>0</v>
      </c>
      <c r="P88" s="412"/>
      <c r="Q88" s="412"/>
      <c r="R88" s="412"/>
      <c r="S88" s="412"/>
      <c r="T88" s="138">
        <v>13</v>
      </c>
      <c r="U88" s="1332">
        <f t="shared" ref="U88:U91" si="1">AC41</f>
        <v>0</v>
      </c>
      <c r="V88" s="412"/>
      <c r="W88" s="427"/>
      <c r="X88" s="438"/>
    </row>
    <row r="89" spans="1:28" ht="23.25" customHeight="1">
      <c r="A89" s="147"/>
      <c r="B89" s="618">
        <v>2</v>
      </c>
      <c r="C89" s="1111">
        <f>GL(H76,D76,C76,I76,H77,D77)</f>
        <v>0</v>
      </c>
      <c r="H89" s="138">
        <v>6</v>
      </c>
      <c r="I89" s="1332">
        <f>GL(H66,D66,C66,I66,H67,D67)</f>
        <v>0</v>
      </c>
      <c r="J89" s="342"/>
      <c r="K89" s="149"/>
      <c r="L89" s="412"/>
      <c r="M89" s="412"/>
      <c r="N89" s="138">
        <v>10</v>
      </c>
      <c r="O89" s="1332">
        <f t="shared" si="0"/>
        <v>0</v>
      </c>
      <c r="P89" s="412"/>
      <c r="Q89" s="412"/>
      <c r="R89" s="412"/>
      <c r="S89" s="412"/>
      <c r="T89" s="138">
        <v>14</v>
      </c>
      <c r="U89" s="1332">
        <f t="shared" si="1"/>
        <v>0</v>
      </c>
      <c r="V89" s="412"/>
      <c r="W89" s="427"/>
      <c r="X89" s="438"/>
    </row>
    <row r="90" spans="1:28" ht="23.25" customHeight="1">
      <c r="A90" s="147"/>
      <c r="B90" s="618">
        <v>3</v>
      </c>
      <c r="C90" s="1111">
        <f>GL(D72,H72,C72,I72,D73,H73)</f>
        <v>0</v>
      </c>
      <c r="H90" s="138">
        <v>7</v>
      </c>
      <c r="I90" s="1332">
        <f>GL(D69,H69,C69,I69,D70,H70)</f>
        <v>0</v>
      </c>
      <c r="J90" s="342"/>
      <c r="K90" s="149"/>
      <c r="L90" s="412"/>
      <c r="M90" s="412"/>
      <c r="N90" s="138">
        <v>11</v>
      </c>
      <c r="O90" s="1332">
        <f t="shared" si="0"/>
        <v>0</v>
      </c>
      <c r="P90" s="412"/>
      <c r="Q90" s="412"/>
      <c r="R90" s="412"/>
      <c r="S90" s="412"/>
      <c r="T90" s="138">
        <v>15</v>
      </c>
      <c r="U90" s="1332">
        <f t="shared" si="1"/>
        <v>0</v>
      </c>
      <c r="V90" s="412"/>
      <c r="W90" s="427"/>
      <c r="X90" s="438"/>
    </row>
    <row r="91" spans="1:28" ht="23.25" customHeight="1">
      <c r="A91" s="147"/>
      <c r="B91" s="618">
        <v>4</v>
      </c>
      <c r="C91" s="1111">
        <f>GL(H72,D72,C72,I72,H73,D73)</f>
        <v>0</v>
      </c>
      <c r="H91" s="138">
        <v>8</v>
      </c>
      <c r="I91" s="1332">
        <f>GL(H69,D69,C69,I69,H70,D70)</f>
        <v>0</v>
      </c>
      <c r="J91" s="342"/>
      <c r="K91" s="149"/>
      <c r="L91" s="412"/>
      <c r="M91" s="412"/>
      <c r="N91" s="138">
        <v>12</v>
      </c>
      <c r="O91" s="1332">
        <f t="shared" si="0"/>
        <v>0</v>
      </c>
      <c r="P91" s="412"/>
      <c r="Q91" s="412"/>
      <c r="R91" s="412"/>
      <c r="S91" s="412"/>
      <c r="T91" s="138">
        <v>16</v>
      </c>
      <c r="U91" s="1332">
        <f t="shared" si="1"/>
        <v>0</v>
      </c>
      <c r="V91" s="412"/>
      <c r="W91" s="427"/>
      <c r="X91" s="438"/>
    </row>
    <row r="92" spans="1:28" ht="15" customHeight="1">
      <c r="A92" s="147"/>
      <c r="B92" s="147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147"/>
      <c r="O92" s="147"/>
      <c r="P92" s="147"/>
      <c r="Q92" s="147"/>
      <c r="R92" s="147"/>
      <c r="S92" s="147"/>
      <c r="T92" s="147"/>
      <c r="U92" s="147"/>
      <c r="V92" s="147"/>
      <c r="W92" s="147"/>
      <c r="X92" s="438"/>
    </row>
    <row r="93" spans="1:28">
      <c r="A93" s="147"/>
      <c r="B93" s="147"/>
      <c r="C93" s="147"/>
      <c r="D93" s="147"/>
      <c r="E93" s="147"/>
      <c r="F93" s="147"/>
      <c r="G93" s="147"/>
      <c r="H93" s="147"/>
      <c r="I93" s="147"/>
      <c r="J93" s="147"/>
      <c r="K93" s="147"/>
      <c r="L93" s="147"/>
      <c r="M93" s="147"/>
      <c r="N93" s="147"/>
      <c r="O93" s="147"/>
      <c r="P93" s="147"/>
      <c r="Q93" s="147"/>
      <c r="R93" s="147"/>
      <c r="S93" s="147"/>
      <c r="T93" s="147"/>
      <c r="U93" s="147"/>
      <c r="V93" s="147"/>
      <c r="W93" s="147"/>
      <c r="X93" s="147"/>
    </row>
    <row r="105" spans="1:23" ht="40.5" customHeight="1"/>
    <row r="106" spans="1:23" ht="3" customHeight="1">
      <c r="A106" s="180"/>
      <c r="B106" s="55"/>
      <c r="D106" s="55"/>
      <c r="E106" s="55"/>
      <c r="F106" s="55"/>
      <c r="G106" s="55"/>
      <c r="H106" s="55"/>
      <c r="I106" s="55"/>
      <c r="J106" s="326"/>
      <c r="K106" s="326"/>
      <c r="L106" s="459"/>
      <c r="M106" s="459"/>
      <c r="N106" s="460"/>
      <c r="O106" s="48"/>
      <c r="P106" s="459"/>
      <c r="Q106" s="459"/>
      <c r="R106" s="459"/>
      <c r="S106" s="459"/>
      <c r="T106" s="326"/>
      <c r="U106" s="48"/>
      <c r="V106" s="459"/>
      <c r="W106" s="461"/>
    </row>
    <row r="107" spans="1:23" hidden="1"/>
    <row r="108" spans="1:23" hidden="1"/>
    <row r="109" spans="1:23" hidden="1"/>
    <row r="110" spans="1:23" hidden="1"/>
    <row r="111" spans="1:23" hidden="1"/>
    <row r="112" spans="1:23" hidden="1"/>
    <row r="113" hidden="1"/>
    <row r="114" hidden="1"/>
    <row r="115" hidden="1"/>
    <row r="116" hidden="1"/>
    <row r="117" hidden="1"/>
    <row r="118" hidden="1"/>
  </sheetData>
  <sheetProtection password="C9F9" sheet="1" objects="1" scenarios="1" formatCells="0" formatColumns="0" formatRows="0"/>
  <sortState caseSensitive="1" ref="AC41:AE44">
    <sortCondition descending="1" ref="AD41:AD44"/>
    <sortCondition descending="1" ref="AE41:AE44"/>
  </sortState>
  <customSheetViews>
    <customSheetView guid="{31278E9C-6E4E-4A43-ADE8-A201F36887EE}" scale="110" showPageBreaks="1" printArea="1" hiddenRows="1" view="pageBreakPreview" topLeftCell="A14">
      <selection activeCell="U34" sqref="U34:W37"/>
      <rowBreaks count="1" manualBreakCount="1">
        <brk id="38" max="23" man="1"/>
      </rowBreaks>
      <pageMargins left="0.23622047244094491" right="0.31496062992125984" top="0.6692913385826772" bottom="0.70866141732283472" header="0.47244094488188981" footer="0.47244094488188981"/>
      <printOptions horizontalCentered="1" verticalCentered="1"/>
      <pageSetup paperSize="9" scale="76" fitToHeight="2" orientation="portrait" verticalDpi="300" r:id="rId1"/>
      <headerFooter alignWithMargins="0"/>
    </customSheetView>
  </customSheetViews>
  <mergeCells count="6">
    <mergeCell ref="T33:U33"/>
    <mergeCell ref="B85:W86"/>
    <mergeCell ref="J4:N7"/>
    <mergeCell ref="B33:C33"/>
    <mergeCell ref="H33:I33"/>
    <mergeCell ref="N33:O33"/>
  </mergeCells>
  <phoneticPr fontId="9" type="noConversion"/>
  <conditionalFormatting sqref="D16:D27">
    <cfRule type="notContainsBlanks" dxfId="670" priority="108">
      <formula>LEN(TRIM(D16))&gt;0</formula>
    </cfRule>
  </conditionalFormatting>
  <conditionalFormatting sqref="H16:H27">
    <cfRule type="notContainsBlanks" dxfId="669" priority="107">
      <formula>LEN(TRIM(H16))&gt;0</formula>
    </cfRule>
  </conditionalFormatting>
  <conditionalFormatting sqref="P16:P27">
    <cfRule type="notContainsBlanks" dxfId="668" priority="106">
      <formula>LEN(TRIM(P16))&gt;0</formula>
    </cfRule>
  </conditionalFormatting>
  <conditionalFormatting sqref="T16:T27">
    <cfRule type="notContainsBlanks" dxfId="667" priority="105">
      <formula>LEN(TRIM(T16))&gt;0</formula>
    </cfRule>
  </conditionalFormatting>
  <conditionalFormatting sqref="D50 D52 D54:D55">
    <cfRule type="notContainsBlanks" dxfId="666" priority="104">
      <formula>LEN(TRIM(D50))&gt;0</formula>
    </cfRule>
  </conditionalFormatting>
  <conditionalFormatting sqref="H50 H52 H54:H55">
    <cfRule type="notContainsBlanks" dxfId="665" priority="103">
      <formula>LEN(TRIM(H50))&gt;0</formula>
    </cfRule>
  </conditionalFormatting>
  <conditionalFormatting sqref="P50 P52 P54:P55">
    <cfRule type="notContainsBlanks" dxfId="664" priority="102">
      <formula>LEN(TRIM(P50))&gt;0</formula>
    </cfRule>
  </conditionalFormatting>
  <conditionalFormatting sqref="T50 T52 T54:T55">
    <cfRule type="notContainsBlanks" dxfId="663" priority="101">
      <formula>LEN(TRIM(T50))&gt;0</formula>
    </cfRule>
  </conditionalFormatting>
  <conditionalFormatting sqref="D57">
    <cfRule type="notContainsBlanks" dxfId="662" priority="100">
      <formula>LEN(TRIM(D57))&gt;0</formula>
    </cfRule>
  </conditionalFormatting>
  <conditionalFormatting sqref="H57">
    <cfRule type="notContainsBlanks" dxfId="661" priority="99">
      <formula>LEN(TRIM(H57))&gt;0</formula>
    </cfRule>
  </conditionalFormatting>
  <conditionalFormatting sqref="D60">
    <cfRule type="notContainsBlanks" dxfId="660" priority="98">
      <formula>LEN(TRIM(D60))&gt;0</formula>
    </cfRule>
  </conditionalFormatting>
  <conditionalFormatting sqref="H60">
    <cfRule type="notContainsBlanks" dxfId="659" priority="97">
      <formula>LEN(TRIM(H60))&gt;0</formula>
    </cfRule>
  </conditionalFormatting>
  <conditionalFormatting sqref="D63">
    <cfRule type="notContainsBlanks" dxfId="658" priority="96">
      <formula>LEN(TRIM(D63))&gt;0</formula>
    </cfRule>
  </conditionalFormatting>
  <conditionalFormatting sqref="H63">
    <cfRule type="notContainsBlanks" dxfId="657" priority="95">
      <formula>LEN(TRIM(H63))&gt;0</formula>
    </cfRule>
  </conditionalFormatting>
  <conditionalFormatting sqref="P57">
    <cfRule type="notContainsBlanks" dxfId="656" priority="94">
      <formula>LEN(TRIM(P57))&gt;0</formula>
    </cfRule>
  </conditionalFormatting>
  <conditionalFormatting sqref="T57">
    <cfRule type="notContainsBlanks" dxfId="655" priority="93">
      <formula>LEN(TRIM(T57))&gt;0</formula>
    </cfRule>
  </conditionalFormatting>
  <conditionalFormatting sqref="T60:T61">
    <cfRule type="notContainsBlanks" dxfId="654" priority="92">
      <formula>LEN(TRIM(T60))&gt;0</formula>
    </cfRule>
  </conditionalFormatting>
  <conditionalFormatting sqref="P60:P61">
    <cfRule type="notContainsBlanks" dxfId="653" priority="91">
      <formula>LEN(TRIM(P60))&gt;0</formula>
    </cfRule>
  </conditionalFormatting>
  <conditionalFormatting sqref="P63">
    <cfRule type="notContainsBlanks" dxfId="652" priority="90">
      <formula>LEN(TRIM(P63))&gt;0</formula>
    </cfRule>
  </conditionalFormatting>
  <conditionalFormatting sqref="T63">
    <cfRule type="notContainsBlanks" dxfId="651" priority="89">
      <formula>LEN(TRIM(T63))&gt;0</formula>
    </cfRule>
  </conditionalFormatting>
  <conditionalFormatting sqref="T66">
    <cfRule type="notContainsBlanks" dxfId="650" priority="88">
      <formula>LEN(TRIM(T66))&gt;0</formula>
    </cfRule>
  </conditionalFormatting>
  <conditionalFormatting sqref="P66">
    <cfRule type="notContainsBlanks" dxfId="649" priority="87">
      <formula>LEN(TRIM(P66))&gt;0</formula>
    </cfRule>
  </conditionalFormatting>
  <conditionalFormatting sqref="H66">
    <cfRule type="notContainsBlanks" dxfId="648" priority="86">
      <formula>LEN(TRIM(H66))&gt;0</formula>
    </cfRule>
  </conditionalFormatting>
  <conditionalFormatting sqref="D66">
    <cfRule type="notContainsBlanks" dxfId="647" priority="85">
      <formula>LEN(TRIM(D66))&gt;0</formula>
    </cfRule>
  </conditionalFormatting>
  <conditionalFormatting sqref="D69">
    <cfRule type="notContainsBlanks" dxfId="646" priority="84">
      <formula>LEN(TRIM(D69))&gt;0</formula>
    </cfRule>
  </conditionalFormatting>
  <conditionalFormatting sqref="H69">
    <cfRule type="notContainsBlanks" dxfId="645" priority="83">
      <formula>LEN(TRIM(H69))&gt;0</formula>
    </cfRule>
  </conditionalFormatting>
  <conditionalFormatting sqref="P69">
    <cfRule type="notContainsBlanks" dxfId="644" priority="82">
      <formula>LEN(TRIM(P69))&gt;0</formula>
    </cfRule>
  </conditionalFormatting>
  <conditionalFormatting sqref="T69">
    <cfRule type="notContainsBlanks" dxfId="643" priority="81">
      <formula>LEN(TRIM(T69))&gt;0</formula>
    </cfRule>
  </conditionalFormatting>
  <conditionalFormatting sqref="T72 T74">
    <cfRule type="notContainsBlanks" dxfId="642" priority="80">
      <formula>LEN(TRIM(T72))&gt;0</formula>
    </cfRule>
  </conditionalFormatting>
  <conditionalFormatting sqref="P72 P74">
    <cfRule type="notContainsBlanks" dxfId="641" priority="79">
      <formula>LEN(TRIM(P72))&gt;0</formula>
    </cfRule>
  </conditionalFormatting>
  <conditionalFormatting sqref="H72 H74">
    <cfRule type="notContainsBlanks" dxfId="640" priority="78">
      <formula>LEN(TRIM(H72))&gt;0</formula>
    </cfRule>
  </conditionalFormatting>
  <conditionalFormatting sqref="D72 D74">
    <cfRule type="notContainsBlanks" dxfId="639" priority="77">
      <formula>LEN(TRIM(D72))&gt;0</formula>
    </cfRule>
  </conditionalFormatting>
  <conditionalFormatting sqref="D76">
    <cfRule type="notContainsBlanks" dxfId="638" priority="76">
      <formula>LEN(TRIM(D76))&gt;0</formula>
    </cfRule>
  </conditionalFormatting>
  <conditionalFormatting sqref="H76">
    <cfRule type="notContainsBlanks" dxfId="637" priority="75">
      <formula>LEN(TRIM(H76))&gt;0</formula>
    </cfRule>
  </conditionalFormatting>
  <conditionalFormatting sqref="P76">
    <cfRule type="notContainsBlanks" dxfId="636" priority="74">
      <formula>LEN(TRIM(P76))&gt;0</formula>
    </cfRule>
  </conditionalFormatting>
  <conditionalFormatting sqref="T76">
    <cfRule type="notContainsBlanks" dxfId="635" priority="73">
      <formula>LEN(TRIM(T76))&gt;0</formula>
    </cfRule>
  </conditionalFormatting>
  <conditionalFormatting sqref="T64">
    <cfRule type="notContainsBlanks" dxfId="634" priority="72">
      <formula>LEN(TRIM(T64))&gt;0</formula>
    </cfRule>
  </conditionalFormatting>
  <conditionalFormatting sqref="P64">
    <cfRule type="notContainsBlanks" dxfId="633" priority="71">
      <formula>LEN(TRIM(P64))&gt;0</formula>
    </cfRule>
  </conditionalFormatting>
  <conditionalFormatting sqref="T67">
    <cfRule type="notContainsBlanks" dxfId="632" priority="70">
      <formula>LEN(TRIM(T67))&gt;0</formula>
    </cfRule>
  </conditionalFormatting>
  <conditionalFormatting sqref="P67">
    <cfRule type="notContainsBlanks" dxfId="631" priority="69">
      <formula>LEN(TRIM(P67))&gt;0</formula>
    </cfRule>
  </conditionalFormatting>
  <conditionalFormatting sqref="T70">
    <cfRule type="notContainsBlanks" dxfId="630" priority="68">
      <formula>LEN(TRIM(T70))&gt;0</formula>
    </cfRule>
  </conditionalFormatting>
  <conditionalFormatting sqref="P70">
    <cfRule type="notContainsBlanks" dxfId="629" priority="67">
      <formula>LEN(TRIM(P70))&gt;0</formula>
    </cfRule>
  </conditionalFormatting>
  <conditionalFormatting sqref="T73">
    <cfRule type="notContainsBlanks" dxfId="628" priority="66">
      <formula>LEN(TRIM(T73))&gt;0</formula>
    </cfRule>
  </conditionalFormatting>
  <conditionalFormatting sqref="P73">
    <cfRule type="notContainsBlanks" dxfId="627" priority="65">
      <formula>LEN(TRIM(P73))&gt;0</formula>
    </cfRule>
  </conditionalFormatting>
  <conditionalFormatting sqref="T77">
    <cfRule type="notContainsBlanks" dxfId="626" priority="64">
      <formula>LEN(TRIM(T77))&gt;0</formula>
    </cfRule>
  </conditionalFormatting>
  <conditionalFormatting sqref="P77">
    <cfRule type="notContainsBlanks" dxfId="625" priority="63">
      <formula>LEN(TRIM(P77))&gt;0</formula>
    </cfRule>
  </conditionalFormatting>
  <conditionalFormatting sqref="D51">
    <cfRule type="notContainsBlanks" dxfId="624" priority="62">
      <formula>LEN(TRIM(D51))&gt;0</formula>
    </cfRule>
  </conditionalFormatting>
  <conditionalFormatting sqref="H51">
    <cfRule type="notContainsBlanks" dxfId="623" priority="61">
      <formula>LEN(TRIM(H51))&gt;0</formula>
    </cfRule>
  </conditionalFormatting>
  <conditionalFormatting sqref="C51">
    <cfRule type="expression" dxfId="622" priority="60">
      <formula>NOT($D50=$H$50)</formula>
    </cfRule>
  </conditionalFormatting>
  <conditionalFormatting sqref="I51">
    <cfRule type="expression" dxfId="621" priority="59">
      <formula>NOT($D50=$H$50)</formula>
    </cfRule>
  </conditionalFormatting>
  <conditionalFormatting sqref="P51">
    <cfRule type="notContainsBlanks" dxfId="620" priority="58">
      <formula>LEN(TRIM(P51))&gt;0</formula>
    </cfRule>
  </conditionalFormatting>
  <conditionalFormatting sqref="T51">
    <cfRule type="notContainsBlanks" dxfId="619" priority="57">
      <formula>LEN(TRIM(T51))&gt;0</formula>
    </cfRule>
  </conditionalFormatting>
  <conditionalFormatting sqref="O51">
    <cfRule type="expression" dxfId="618" priority="56">
      <formula>NOT($P50=$T$50)</formula>
    </cfRule>
  </conditionalFormatting>
  <conditionalFormatting sqref="U51">
    <cfRule type="expression" dxfId="617" priority="55">
      <formula>NOT($P50=$T$50)</formula>
    </cfRule>
  </conditionalFormatting>
  <conditionalFormatting sqref="D53">
    <cfRule type="notContainsBlanks" dxfId="616" priority="54">
      <formula>LEN(TRIM(D53))&gt;0</formula>
    </cfRule>
  </conditionalFormatting>
  <conditionalFormatting sqref="H53">
    <cfRule type="notContainsBlanks" dxfId="615" priority="53">
      <formula>LEN(TRIM(H53))&gt;0</formula>
    </cfRule>
  </conditionalFormatting>
  <conditionalFormatting sqref="C53">
    <cfRule type="expression" dxfId="614" priority="52">
      <formula>NOT($D52=$H$52)</formula>
    </cfRule>
  </conditionalFormatting>
  <conditionalFormatting sqref="D61">
    <cfRule type="notContainsBlanks" dxfId="613" priority="46">
      <formula>LEN(TRIM(D61))&gt;0</formula>
    </cfRule>
  </conditionalFormatting>
  <conditionalFormatting sqref="H61">
    <cfRule type="notContainsBlanks" dxfId="612" priority="45">
      <formula>LEN(TRIM(H61))&gt;0</formula>
    </cfRule>
  </conditionalFormatting>
  <conditionalFormatting sqref="C61">
    <cfRule type="expression" dxfId="611" priority="44">
      <formula>NOT($D60=$H$60)</formula>
    </cfRule>
  </conditionalFormatting>
  <conditionalFormatting sqref="D58">
    <cfRule type="notContainsBlanks" dxfId="610" priority="42">
      <formula>LEN(TRIM(D58))&gt;0</formula>
    </cfRule>
  </conditionalFormatting>
  <conditionalFormatting sqref="H58">
    <cfRule type="notContainsBlanks" dxfId="609" priority="41">
      <formula>LEN(TRIM(H58))&gt;0</formula>
    </cfRule>
  </conditionalFormatting>
  <conditionalFormatting sqref="C58">
    <cfRule type="expression" dxfId="608" priority="40">
      <formula>NOT($D57=$H$57)</formula>
    </cfRule>
  </conditionalFormatting>
  <conditionalFormatting sqref="D64">
    <cfRule type="notContainsBlanks" dxfId="607" priority="38">
      <formula>LEN(TRIM(D64))&gt;0</formula>
    </cfRule>
  </conditionalFormatting>
  <conditionalFormatting sqref="H64">
    <cfRule type="notContainsBlanks" dxfId="606" priority="37">
      <formula>LEN(TRIM(H64))&gt;0</formula>
    </cfRule>
  </conditionalFormatting>
  <conditionalFormatting sqref="C64">
    <cfRule type="expression" dxfId="605" priority="36">
      <formula>NOT($D63=$H$63)</formula>
    </cfRule>
  </conditionalFormatting>
  <conditionalFormatting sqref="D67">
    <cfRule type="notContainsBlanks" dxfId="604" priority="34">
      <formula>LEN(TRIM(D67))&gt;0</formula>
    </cfRule>
  </conditionalFormatting>
  <conditionalFormatting sqref="H67">
    <cfRule type="notContainsBlanks" dxfId="603" priority="33">
      <formula>LEN(TRIM(H67))&gt;0</formula>
    </cfRule>
  </conditionalFormatting>
  <conditionalFormatting sqref="C67">
    <cfRule type="expression" dxfId="602" priority="32">
      <formula>NOT($D66=$H$66)</formula>
    </cfRule>
  </conditionalFormatting>
  <conditionalFormatting sqref="D70">
    <cfRule type="notContainsBlanks" dxfId="601" priority="30">
      <formula>LEN(TRIM(D70))&gt;0</formula>
    </cfRule>
  </conditionalFormatting>
  <conditionalFormatting sqref="H70">
    <cfRule type="notContainsBlanks" dxfId="600" priority="29">
      <formula>LEN(TRIM(H70))&gt;0</formula>
    </cfRule>
  </conditionalFormatting>
  <conditionalFormatting sqref="C70">
    <cfRule type="expression" dxfId="599" priority="28">
      <formula>NOT($D69=$H$69)</formula>
    </cfRule>
  </conditionalFormatting>
  <conditionalFormatting sqref="D73">
    <cfRule type="notContainsBlanks" dxfId="598" priority="26">
      <formula>LEN(TRIM(D73))&gt;0</formula>
    </cfRule>
  </conditionalFormatting>
  <conditionalFormatting sqref="H73">
    <cfRule type="notContainsBlanks" dxfId="597" priority="25">
      <formula>LEN(TRIM(H73))&gt;0</formula>
    </cfRule>
  </conditionalFormatting>
  <conditionalFormatting sqref="C73">
    <cfRule type="expression" dxfId="596" priority="24">
      <formula>NOT($D72=$H$72)</formula>
    </cfRule>
  </conditionalFormatting>
  <conditionalFormatting sqref="D77">
    <cfRule type="notContainsBlanks" dxfId="595" priority="22">
      <formula>LEN(TRIM(D77))&gt;0</formula>
    </cfRule>
  </conditionalFormatting>
  <conditionalFormatting sqref="H77">
    <cfRule type="notContainsBlanks" dxfId="594" priority="21">
      <formula>LEN(TRIM(H77))&gt;0</formula>
    </cfRule>
  </conditionalFormatting>
  <conditionalFormatting sqref="C77">
    <cfRule type="expression" dxfId="593" priority="20">
      <formula>NOT($D76=$H$76)</formula>
    </cfRule>
  </conditionalFormatting>
  <conditionalFormatting sqref="P53">
    <cfRule type="notContainsBlanks" dxfId="592" priority="18">
      <formula>LEN(TRIM(P53))&gt;0</formula>
    </cfRule>
  </conditionalFormatting>
  <conditionalFormatting sqref="T53">
    <cfRule type="notContainsBlanks" dxfId="591" priority="17">
      <formula>LEN(TRIM(T53))&gt;0</formula>
    </cfRule>
  </conditionalFormatting>
  <conditionalFormatting sqref="O53">
    <cfRule type="expression" dxfId="590" priority="16">
      <formula>NOT($P52=$T$52)</formula>
    </cfRule>
  </conditionalFormatting>
  <conditionalFormatting sqref="P58">
    <cfRule type="notContainsBlanks" dxfId="589" priority="14">
      <formula>LEN(TRIM(P58))&gt;0</formula>
    </cfRule>
  </conditionalFormatting>
  <conditionalFormatting sqref="T58">
    <cfRule type="notContainsBlanks" dxfId="588" priority="13">
      <formula>LEN(TRIM(T58))&gt;0</formula>
    </cfRule>
  </conditionalFormatting>
  <conditionalFormatting sqref="O58">
    <cfRule type="expression" dxfId="587" priority="12">
      <formula>NOT($P57=$T$57)</formula>
    </cfRule>
  </conditionalFormatting>
  <conditionalFormatting sqref="I53">
    <cfRule type="expression" dxfId="586" priority="10">
      <formula>NOT($D52=$H$52)</formula>
    </cfRule>
  </conditionalFormatting>
  <conditionalFormatting sqref="U53">
    <cfRule type="expression" dxfId="585" priority="9">
      <formula>NOT($P52=$T$52)</formula>
    </cfRule>
  </conditionalFormatting>
  <conditionalFormatting sqref="I58">
    <cfRule type="expression" dxfId="584" priority="8">
      <formula>NOT($D57=$H$57)</formula>
    </cfRule>
  </conditionalFormatting>
  <conditionalFormatting sqref="I61">
    <cfRule type="expression" dxfId="583" priority="7">
      <formula>NOT($D60=$H$60)</formula>
    </cfRule>
  </conditionalFormatting>
  <conditionalFormatting sqref="I64">
    <cfRule type="expression" dxfId="582" priority="6">
      <formula>NOT($D63=$H$63)</formula>
    </cfRule>
  </conditionalFormatting>
  <conditionalFormatting sqref="I67">
    <cfRule type="expression" dxfId="581" priority="5">
      <formula>NOT($D66=$H$66)</formula>
    </cfRule>
  </conditionalFormatting>
  <conditionalFormatting sqref="I70">
    <cfRule type="expression" dxfId="580" priority="4">
      <formula>NOT($D69=$H$69)</formula>
    </cfRule>
  </conditionalFormatting>
  <conditionalFormatting sqref="I73">
    <cfRule type="expression" dxfId="579" priority="3">
      <formula>NOT($D72=$H$72)</formula>
    </cfRule>
  </conditionalFormatting>
  <conditionalFormatting sqref="I77">
    <cfRule type="expression" dxfId="578" priority="2">
      <formula>NOT($D76=$H$76)</formula>
    </cfRule>
  </conditionalFormatting>
  <conditionalFormatting sqref="U58">
    <cfRule type="expression" dxfId="577" priority="1">
      <formula>NOT($P57=$T$57)</formula>
    </cfRule>
  </conditionalFormatting>
  <printOptions horizontalCentered="1" verticalCentered="1"/>
  <pageMargins left="0" right="0" top="0.98425196850393704" bottom="0" header="0.39370078740157483" footer="0"/>
  <pageSetup paperSize="9" scale="70" fitToHeight="2" orientation="portrait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8" max="23" man="1"/>
  </rowBreaks>
  <ignoredErrors>
    <ignoredError sqref="O23 O19 C20:C21 C24 O27" unlocked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2" r:id="rId6" name="Button 2">
              <controlPr defaultSize="0" print="0" autoFill="0" autoPict="0" macro="[0]!EFFACE16">
                <anchor>
                  <from>
                    <xdr:col>11</xdr:col>
                    <xdr:colOff>190500</xdr:colOff>
                    <xdr:row>32</xdr:row>
                    <xdr:rowOff>19050</xdr:rowOff>
                  </from>
                  <to>
                    <xdr:col>11</xdr:col>
                    <xdr:colOff>438150</xdr:colOff>
                    <xdr:row>35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3" r:id="rId7" name="Button 3">
              <controlPr defaultSize="0" print="0" autoFill="0" autoPict="0" macro="[0]!CLASSER16">
                <anchor>
                  <from>
                    <xdr:col>10</xdr:col>
                    <xdr:colOff>123825</xdr:colOff>
                    <xdr:row>32</xdr:row>
                    <xdr:rowOff>9525</xdr:rowOff>
                  </from>
                  <to>
                    <xdr:col>11</xdr:col>
                    <xdr:colOff>95250</xdr:colOff>
                    <xdr:row>36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4" r:id="rId8" name="Button 4">
              <controlPr defaultSize="0" print="0" autoFill="0" autoPict="0" macro="[0]!RAZ16C">
                <anchor>
                  <from>
                    <xdr:col>17</xdr:col>
                    <xdr:colOff>114300</xdr:colOff>
                    <xdr:row>44</xdr:row>
                    <xdr:rowOff>104775</xdr:rowOff>
                  </from>
                  <to>
                    <xdr:col>20</xdr:col>
                    <xdr:colOff>647700</xdr:colOff>
                    <xdr:row>45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45" r:id="rId9" name="Button 5">
              <controlPr defaultSize="0" print="0" autoFill="0" autoPict="0" macro="[0]!CLASSER16C">
                <anchor>
                  <from>
                    <xdr:col>13</xdr:col>
                    <xdr:colOff>38100</xdr:colOff>
                    <xdr:row>44</xdr:row>
                    <xdr:rowOff>85725</xdr:rowOff>
                  </from>
                  <to>
                    <xdr:col>14</xdr:col>
                    <xdr:colOff>1257300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1" r:id="rId10" name="Button 11">
              <controlPr defaultSize="0" print="0" autoFill="0" autoPict="0" macro="[0]!IMP16TE" altText="Aperçu Impression">
                <anchor>
                  <from>
                    <xdr:col>2</xdr:col>
                    <xdr:colOff>38100</xdr:colOff>
                    <xdr:row>1</xdr:row>
                    <xdr:rowOff>19050</xdr:rowOff>
                  </from>
                  <to>
                    <xdr:col>2</xdr:col>
                    <xdr:colOff>1276350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5852" r:id="rId11" name="Button 12">
              <controlPr defaultSize="0" print="0" autoFill="0" autoPict="0" macro="[0]!IMP16TF" altText="Aperçu Impression">
                <anchor>
                  <from>
                    <xdr:col>2</xdr:col>
                    <xdr:colOff>219075</xdr:colOff>
                    <xdr:row>44</xdr:row>
                    <xdr:rowOff>66675</xdr:rowOff>
                  </from>
                  <to>
                    <xdr:col>4</xdr:col>
                    <xdr:colOff>9525</xdr:colOff>
                    <xdr:row>45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3"/>
  </sheetPr>
  <dimension ref="A1:X89"/>
  <sheetViews>
    <sheetView showGridLines="0" showRowColHeaders="0" showRuler="0" view="pageBreakPreview" zoomScale="110" zoomScaleNormal="100" zoomScaleSheetLayoutView="110" workbookViewId="0">
      <selection activeCell="W6" sqref="W6:W9"/>
    </sheetView>
  </sheetViews>
  <sheetFormatPr baseColWidth="10" defaultColWidth="11.5703125" defaultRowHeight="12.75"/>
  <cols>
    <col min="1" max="2" width="1.85546875" customWidth="1"/>
    <col min="3" max="3" width="21.85546875" customWidth="1"/>
    <col min="4" max="4" width="1.85546875" customWidth="1"/>
    <col min="5" max="5" width="2.7109375" bestFit="1" customWidth="1"/>
    <col min="6" max="8" width="1.85546875" customWidth="1"/>
    <col min="9" max="9" width="21.85546875" customWidth="1"/>
    <col min="10" max="10" width="1.85546875" customWidth="1"/>
    <col min="11" max="11" width="2.7109375" bestFit="1" customWidth="1"/>
    <col min="12" max="12" width="7.28515625" customWidth="1"/>
    <col min="13" max="14" width="1.85546875" customWidth="1"/>
    <col min="15" max="15" width="21.85546875" customWidth="1"/>
    <col min="16" max="16" width="1.85546875" customWidth="1"/>
    <col min="17" max="17" width="2.7109375" bestFit="1" customWidth="1"/>
    <col min="18" max="20" width="1.85546875" customWidth="1"/>
    <col min="21" max="21" width="21.85546875" customWidth="1"/>
    <col min="22" max="22" width="1.85546875" customWidth="1"/>
    <col min="23" max="23" width="2.7109375" bestFit="1" customWidth="1"/>
    <col min="24" max="24" width="2.5703125" customWidth="1"/>
  </cols>
  <sheetData>
    <row r="1" spans="1:24" ht="11.25" customHeight="1">
      <c r="B1" s="176"/>
      <c r="C1" s="590"/>
      <c r="D1" s="583"/>
      <c r="E1" s="583"/>
      <c r="F1" s="583"/>
      <c r="G1" s="583"/>
      <c r="H1" s="583"/>
      <c r="I1" s="614"/>
      <c r="J1" s="1499"/>
      <c r="K1" s="1499"/>
      <c r="L1" s="1499"/>
      <c r="M1" s="1499"/>
      <c r="N1" s="1499"/>
      <c r="O1" s="590"/>
      <c r="P1" s="583"/>
      <c r="Q1" s="583"/>
      <c r="R1" s="583"/>
      <c r="S1" s="583"/>
      <c r="T1" s="583"/>
      <c r="U1" s="590"/>
      <c r="V1" s="130"/>
    </row>
    <row r="2" spans="1:24" ht="12.75" customHeight="1">
      <c r="B2" s="176"/>
      <c r="C2" s="590"/>
      <c r="D2" s="583"/>
      <c r="E2" s="583"/>
      <c r="F2" s="583"/>
      <c r="G2" s="583"/>
      <c r="H2" s="583"/>
      <c r="I2" s="588"/>
      <c r="J2" s="1499"/>
      <c r="K2" s="1499"/>
      <c r="L2" s="1499"/>
      <c r="M2" s="1499"/>
      <c r="N2" s="1499"/>
      <c r="O2" s="582"/>
      <c r="P2" s="583"/>
      <c r="Q2" s="583"/>
      <c r="R2" s="583"/>
      <c r="S2" s="583"/>
      <c r="T2" s="583"/>
      <c r="U2" s="872"/>
      <c r="V2" s="130"/>
    </row>
    <row r="3" spans="1:24" ht="15.75" customHeight="1">
      <c r="B3" s="176"/>
      <c r="C3" s="590"/>
      <c r="D3" s="583"/>
      <c r="E3" s="583"/>
      <c r="F3" s="583"/>
      <c r="G3" s="583"/>
      <c r="H3" s="583"/>
      <c r="I3" s="685"/>
      <c r="J3" s="1499"/>
      <c r="K3" s="1499"/>
      <c r="L3" s="1499"/>
      <c r="M3" s="1499"/>
      <c r="N3" s="1499"/>
      <c r="O3" s="582"/>
      <c r="P3" s="583"/>
      <c r="Q3" s="583"/>
      <c r="R3" s="583"/>
      <c r="S3" s="583"/>
      <c r="T3" s="583"/>
      <c r="U3" s="590"/>
      <c r="V3" s="130"/>
    </row>
    <row r="4" spans="1:24" ht="21.75" customHeight="1">
      <c r="B4" s="176"/>
      <c r="C4" s="590"/>
      <c r="D4" s="583"/>
      <c r="E4" s="583"/>
      <c r="F4" s="583"/>
      <c r="G4" s="583"/>
      <c r="H4" s="583"/>
      <c r="I4" s="617"/>
      <c r="J4" s="1499"/>
      <c r="K4" s="1499"/>
      <c r="L4" s="1499"/>
      <c r="M4" s="1499"/>
      <c r="N4" s="1499"/>
      <c r="O4" s="590"/>
      <c r="P4" s="583"/>
      <c r="Q4" s="583"/>
      <c r="R4" s="583"/>
      <c r="S4" s="583"/>
      <c r="T4" s="583"/>
      <c r="U4" s="590"/>
      <c r="V4" s="130"/>
    </row>
    <row r="5" spans="1:24" ht="33" customHeight="1">
      <c r="B5" s="121"/>
      <c r="C5" s="371" t="s">
        <v>40</v>
      </c>
      <c r="D5" s="462" t="s">
        <v>2</v>
      </c>
      <c r="E5" s="463" t="s">
        <v>1</v>
      </c>
      <c r="G5" s="196"/>
      <c r="H5" s="197" t="s">
        <v>17</v>
      </c>
      <c r="I5" s="224" t="s">
        <v>41</v>
      </c>
      <c r="J5" s="462" t="s">
        <v>2</v>
      </c>
      <c r="K5" s="463" t="s">
        <v>1</v>
      </c>
      <c r="L5" s="237"/>
      <c r="M5" s="61"/>
      <c r="N5" s="197"/>
      <c r="O5" s="224" t="s">
        <v>42</v>
      </c>
      <c r="P5" s="462" t="s">
        <v>2</v>
      </c>
      <c r="Q5" s="463" t="s">
        <v>1</v>
      </c>
      <c r="R5" s="76"/>
      <c r="S5" s="76"/>
      <c r="T5" s="197"/>
      <c r="U5" s="224" t="s">
        <v>95</v>
      </c>
      <c r="V5" s="462" t="s">
        <v>2</v>
      </c>
      <c r="W5" s="463" t="s">
        <v>1</v>
      </c>
    </row>
    <row r="6" spans="1:24" ht="24.95" customHeight="1">
      <c r="B6" s="138" t="s">
        <v>4</v>
      </c>
      <c r="C6" s="464">
        <f>ACCUEIL!$H$6</f>
        <v>10</v>
      </c>
      <c r="D6" s="341">
        <f>$D$13-$H$13+$H$17-$D$17+$H$22-$D$22</f>
        <v>0</v>
      </c>
      <c r="E6" s="1525">
        <f>CL($D$13,$H$13)+CL($H$17,$D$17)+CL($H$22,$D$22)</f>
        <v>0</v>
      </c>
      <c r="G6" s="196"/>
      <c r="H6" s="138" t="s">
        <v>8</v>
      </c>
      <c r="I6" s="466" t="str">
        <f>ACCUEIL!$H$10</f>
        <v>7</v>
      </c>
      <c r="J6" s="341">
        <f>$D$15-$H$15+$H$19-$D$19+$D$24-$H$24</f>
        <v>0</v>
      </c>
      <c r="K6" s="1525">
        <f>CL($D$15,$H$15)+CL($H$19,$D$19)+CL($D$24,$H$24)</f>
        <v>0</v>
      </c>
      <c r="L6" s="22"/>
      <c r="M6" s="61"/>
      <c r="N6" s="138" t="s">
        <v>19</v>
      </c>
      <c r="O6" s="466">
        <f>ACCUEIL!$H$14</f>
        <v>19</v>
      </c>
      <c r="P6" s="341">
        <f>$P$13-$T$13+$T$17-$P$17+$P$21-$T$21</f>
        <v>0</v>
      </c>
      <c r="Q6" s="1525">
        <f>CL($P$13,$T$13)+CL($T$17,$P$17)+CL($P$21,$T$21)</f>
        <v>0</v>
      </c>
      <c r="S6" s="76"/>
      <c r="T6" s="138" t="s">
        <v>62</v>
      </c>
      <c r="U6" s="466">
        <f>ACCUEIL!$H$18</f>
        <v>13</v>
      </c>
      <c r="V6" s="341">
        <f>$P$15-$T$15+$T$19-$P$19+$P$23-$T$23</f>
        <v>0</v>
      </c>
      <c r="W6" s="1525">
        <f>CL($P$15,$T$15)+CL($T$19,$P$19)+CL($P$23,$T$23)</f>
        <v>0</v>
      </c>
    </row>
    <row r="7" spans="1:24" ht="24.95" customHeight="1">
      <c r="B7" s="138" t="s">
        <v>5</v>
      </c>
      <c r="C7" s="464">
        <f>ACCUEIL!$H$7</f>
        <v>12</v>
      </c>
      <c r="D7" s="341">
        <f>$H$13-$D$13+$H$18-$D$18+$D$21-$H$21</f>
        <v>0</v>
      </c>
      <c r="E7" s="1525">
        <f>CL($H$13,$D$13)+CL($H$18,$D$18)+CL($D$21,$H$21)</f>
        <v>0</v>
      </c>
      <c r="G7" s="196"/>
      <c r="H7" s="138" t="s">
        <v>9</v>
      </c>
      <c r="I7" s="466" t="str">
        <f>ACCUEIL!$H$11</f>
        <v>4</v>
      </c>
      <c r="J7" s="341">
        <f>$H$15-$D$15+$H$20-$D$20+$D$23-$H$23</f>
        <v>0</v>
      </c>
      <c r="K7" s="1525">
        <f>CL($H$15,$D$15)+CL($H$20,$D$20)+CL($D$23,$H$23)</f>
        <v>0</v>
      </c>
      <c r="L7" s="22"/>
      <c r="M7" s="61"/>
      <c r="N7" s="138" t="s">
        <v>20</v>
      </c>
      <c r="O7" s="466" t="str">
        <f>ACCUEIL!$H$15</f>
        <v>6</v>
      </c>
      <c r="P7" s="341">
        <f>$T$13-$P$13+$T$18-$P$18+$P$22-$T$22</f>
        <v>0</v>
      </c>
      <c r="Q7" s="1525">
        <f>CL($T$13,$P$13)+CL($T$18,$P$18)+CL($P$22,$T$22)</f>
        <v>0</v>
      </c>
      <c r="S7" s="76"/>
      <c r="T7" s="138" t="s">
        <v>63</v>
      </c>
      <c r="U7" s="466">
        <f>ACCUEIL!$H$19</f>
        <v>17</v>
      </c>
      <c r="V7" s="341">
        <f>$T$15-$P$15+$P$20-$T$20+$P$24-$T$24</f>
        <v>0</v>
      </c>
      <c r="W7" s="1525">
        <f>CL($T$15,$P$15)+CL($P$20,$T$20)+CL($P$24,$T$24)</f>
        <v>0</v>
      </c>
    </row>
    <row r="8" spans="1:24" ht="24.95" customHeight="1">
      <c r="B8" s="138" t="s">
        <v>6</v>
      </c>
      <c r="C8" s="464">
        <f>ACCUEIL!$H$8</f>
        <v>16</v>
      </c>
      <c r="D8" s="341">
        <f>$H$14-$D$14+$D$17-$H$17+$H$21-$D$21</f>
        <v>0</v>
      </c>
      <c r="E8" s="1525">
        <f>CL($H$14,$D$14)+CL($D$17,$H$17)+CL($H$21,$D$21)</f>
        <v>0</v>
      </c>
      <c r="G8" s="196"/>
      <c r="H8" s="138" t="s">
        <v>10</v>
      </c>
      <c r="I8" s="466">
        <f>ACCUEIL!$H$12</f>
        <v>11</v>
      </c>
      <c r="J8" s="341">
        <f>$H$16-$D$16+$D$19-$H$19+$H$23-$D$23</f>
        <v>0</v>
      </c>
      <c r="K8" s="1525">
        <f>CL($H$16,$D$16)+CL($D$19,$H$19)+CL($H$23,$D$23)</f>
        <v>0</v>
      </c>
      <c r="L8" s="22"/>
      <c r="M8" s="61"/>
      <c r="N8" s="138" t="s">
        <v>43</v>
      </c>
      <c r="O8" s="466">
        <f>ACCUEIL!$H$16</f>
        <v>18</v>
      </c>
      <c r="P8" s="341">
        <f>$P$14-$T$14+$P$17-$T$17+$T$22-$P$22</f>
        <v>0</v>
      </c>
      <c r="Q8" s="1525">
        <f>CL($P$14,$T$14)+CL($P$17,$T$17)+CL($T$22,$P$22)</f>
        <v>0</v>
      </c>
      <c r="S8" s="76"/>
      <c r="T8" s="138" t="s">
        <v>86</v>
      </c>
      <c r="U8" s="466">
        <f>ACCUEIL!$H$20</f>
        <v>8</v>
      </c>
      <c r="V8" s="341">
        <f>$P$16-$T$16+$T$20-$P$20+$T$23-$P$23</f>
        <v>0</v>
      </c>
      <c r="W8" s="1525">
        <f>CL($P$16,$T$16)+CL($T$20,$P$20)+CL($T$23,$P$23)</f>
        <v>0</v>
      </c>
    </row>
    <row r="9" spans="1:24" ht="24.95" customHeight="1">
      <c r="B9" s="138" t="s">
        <v>7</v>
      </c>
      <c r="C9" s="464">
        <f>ACCUEIL!$H$9</f>
        <v>20</v>
      </c>
      <c r="D9" s="341">
        <f>$D$14-$H$14+$D$18-$H$18+$D$22-$H$22</f>
        <v>0</v>
      </c>
      <c r="E9" s="1525">
        <f>CL($D$14,$H$14)+CL($D$18,$H$18)+CL($D$22,$H$22)</f>
        <v>0</v>
      </c>
      <c r="G9" s="196"/>
      <c r="H9" s="138" t="s">
        <v>11</v>
      </c>
      <c r="I9" s="466" t="str">
        <f>ACCUEIL!$H$13</f>
        <v>5</v>
      </c>
      <c r="J9" s="341">
        <f>$D$16-$H$16+$D$20-$H$20+$H$24-$D$24</f>
        <v>0</v>
      </c>
      <c r="K9" s="1525">
        <f>CL($D$16,$H$16)+CL($D$20,$H$20)+CL($H$24,$D$24)</f>
        <v>0</v>
      </c>
      <c r="L9" s="22"/>
      <c r="M9" s="61"/>
      <c r="N9" s="138" t="s">
        <v>44</v>
      </c>
      <c r="O9" s="466" t="str">
        <f>ACCUEIL!$H$17</f>
        <v>9</v>
      </c>
      <c r="P9" s="341">
        <f>$T$14-$P$14+$P$18-$T$18+$T$21-$P$21</f>
        <v>0</v>
      </c>
      <c r="Q9" s="1525">
        <f>CL($T$14,$P$14)+CL($P$18,$T$18)+CL($T$21,$P$21)</f>
        <v>0</v>
      </c>
      <c r="S9" s="76"/>
      <c r="T9" s="138" t="s">
        <v>96</v>
      </c>
      <c r="U9" s="466">
        <f>ACCUEIL!$H$21</f>
        <v>3</v>
      </c>
      <c r="V9" s="341">
        <f>$T$16-$P$16+$P$19-$T$19+$T$24-$P$24</f>
        <v>0</v>
      </c>
      <c r="W9" s="1525">
        <f>CL($T$16,$P$16)+CL($P$19,$T$19)+CL($T$24,$P$24)</f>
        <v>0</v>
      </c>
    </row>
    <row r="10" spans="1:24" ht="15">
      <c r="B10" s="67"/>
      <c r="C10" s="375"/>
      <c r="D10" s="75"/>
      <c r="E10" s="373"/>
      <c r="G10" s="76"/>
      <c r="H10" s="67"/>
      <c r="I10" s="369"/>
      <c r="J10" s="75"/>
      <c r="K10" s="373"/>
      <c r="L10" s="22"/>
      <c r="M10" s="61"/>
      <c r="N10" s="67"/>
      <c r="O10" s="369"/>
      <c r="P10" s="75"/>
      <c r="Q10" s="373"/>
      <c r="S10" s="76"/>
      <c r="T10" s="67"/>
      <c r="U10" s="369"/>
      <c r="V10" s="75"/>
      <c r="W10" s="373"/>
    </row>
    <row r="11" spans="1:24" ht="15.75">
      <c r="A11" s="376"/>
      <c r="B11" s="248"/>
      <c r="C11" s="377"/>
      <c r="D11" s="248"/>
      <c r="E11" s="248"/>
      <c r="F11" s="884" t="str">
        <f>ACCUEIL!$D$6</f>
        <v>VELODROME</v>
      </c>
      <c r="G11" s="248"/>
      <c r="H11" s="377"/>
      <c r="I11" s="248"/>
      <c r="J11" s="248"/>
      <c r="K11" s="378"/>
      <c r="L11" s="248"/>
      <c r="M11" s="248"/>
      <c r="N11" s="377"/>
      <c r="O11" s="248"/>
      <c r="P11" s="249"/>
      <c r="Q11" s="248"/>
      <c r="R11" s="623" t="str">
        <f>ACCUEIL!$D$7</f>
        <v>PARC DE SPORT</v>
      </c>
      <c r="S11" s="248"/>
      <c r="T11" s="248"/>
      <c r="U11" s="377"/>
      <c r="V11" s="249"/>
      <c r="W11" s="15"/>
      <c r="X11" s="16"/>
    </row>
    <row r="12" spans="1:24">
      <c r="A12" s="348"/>
      <c r="B12" s="40"/>
      <c r="C12" s="40"/>
      <c r="D12" s="40"/>
      <c r="E12" s="40"/>
      <c r="F12" s="380" t="s">
        <v>12</v>
      </c>
      <c r="G12" s="40"/>
      <c r="H12" s="40"/>
      <c r="I12" s="40"/>
      <c r="J12" s="40"/>
      <c r="K12" s="283"/>
      <c r="L12" s="279" t="s">
        <v>13</v>
      </c>
      <c r="M12" s="22"/>
      <c r="N12" s="22"/>
      <c r="O12" s="380"/>
      <c r="P12" s="193"/>
      <c r="Q12" s="193"/>
      <c r="R12" s="380" t="s">
        <v>12</v>
      </c>
      <c r="S12" s="22"/>
      <c r="T12" s="40"/>
      <c r="U12" s="22"/>
      <c r="V12" s="21"/>
      <c r="W12" s="146"/>
      <c r="X12" s="23"/>
    </row>
    <row r="13" spans="1:24" ht="30" customHeight="1">
      <c r="A13" s="381"/>
      <c r="B13" s="138" t="s">
        <v>4</v>
      </c>
      <c r="C13" s="464">
        <f>C6</f>
        <v>10</v>
      </c>
      <c r="D13" s="723"/>
      <c r="E13" s="1500"/>
      <c r="F13" s="1500"/>
      <c r="G13" s="1500"/>
      <c r="H13" s="723"/>
      <c r="I13" s="382">
        <f>C7</f>
        <v>12</v>
      </c>
      <c r="J13" s="138" t="s">
        <v>5</v>
      </c>
      <c r="K13" s="367"/>
      <c r="L13" s="958">
        <f>ACCUEIL!$B$6</f>
        <v>0.40277777777777801</v>
      </c>
      <c r="M13" s="367"/>
      <c r="N13" s="138" t="s">
        <v>19</v>
      </c>
      <c r="O13" s="382">
        <f>O6</f>
        <v>19</v>
      </c>
      <c r="P13" s="723"/>
      <c r="Q13" s="1501"/>
      <c r="R13" s="1501" t="s">
        <v>14</v>
      </c>
      <c r="S13" s="1501"/>
      <c r="T13" s="723"/>
      <c r="U13" s="386" t="str">
        <f>O7</f>
        <v>6</v>
      </c>
      <c r="V13" s="138" t="s">
        <v>20</v>
      </c>
      <c r="X13" s="23"/>
    </row>
    <row r="14" spans="1:24" ht="30" customHeight="1">
      <c r="A14" s="381"/>
      <c r="B14" s="138" t="s">
        <v>7</v>
      </c>
      <c r="C14" s="465">
        <f>C9</f>
        <v>20</v>
      </c>
      <c r="D14" s="723"/>
      <c r="E14" s="1500"/>
      <c r="F14" s="1500"/>
      <c r="G14" s="1500"/>
      <c r="H14" s="723"/>
      <c r="I14" s="382">
        <f>C8</f>
        <v>16</v>
      </c>
      <c r="J14" s="138" t="s">
        <v>6</v>
      </c>
      <c r="K14" s="367"/>
      <c r="L14" s="958">
        <f>L13+ACCUEIL!$B$7</f>
        <v>0.40972222222222199</v>
      </c>
      <c r="M14" s="367"/>
      <c r="N14" s="138" t="s">
        <v>44</v>
      </c>
      <c r="O14" s="382">
        <f>O8</f>
        <v>18</v>
      </c>
      <c r="P14" s="723"/>
      <c r="Q14" s="1501"/>
      <c r="R14" s="1501" t="s">
        <v>14</v>
      </c>
      <c r="S14" s="1501"/>
      <c r="T14" s="723"/>
      <c r="U14" s="386" t="str">
        <f>O9</f>
        <v>9</v>
      </c>
      <c r="V14" s="138" t="s">
        <v>43</v>
      </c>
      <c r="X14" s="153"/>
    </row>
    <row r="15" spans="1:24" ht="30" customHeight="1">
      <c r="A15" s="381"/>
      <c r="B15" s="138" t="s">
        <v>8</v>
      </c>
      <c r="C15" s="466" t="str">
        <f>I6</f>
        <v>7</v>
      </c>
      <c r="D15" s="723"/>
      <c r="E15" s="1500"/>
      <c r="F15" s="1500"/>
      <c r="G15" s="1500"/>
      <c r="H15" s="723"/>
      <c r="I15" s="386" t="str">
        <f>I7</f>
        <v>4</v>
      </c>
      <c r="J15" s="138" t="s">
        <v>9</v>
      </c>
      <c r="K15" s="367"/>
      <c r="L15" s="958">
        <f>L14+ACCUEIL!$B$7</f>
        <v>0.41666666666666602</v>
      </c>
      <c r="M15" s="367"/>
      <c r="N15" s="138" t="s">
        <v>62</v>
      </c>
      <c r="O15" s="382">
        <f>U6</f>
        <v>13</v>
      </c>
      <c r="P15" s="723"/>
      <c r="Q15" s="1501"/>
      <c r="R15" s="1501" t="s">
        <v>14</v>
      </c>
      <c r="S15" s="1501"/>
      <c r="T15" s="723"/>
      <c r="U15" s="386">
        <f>U7</f>
        <v>17</v>
      </c>
      <c r="V15" s="138" t="s">
        <v>63</v>
      </c>
      <c r="X15" s="23"/>
    </row>
    <row r="16" spans="1:24" ht="30" customHeight="1">
      <c r="A16" s="381"/>
      <c r="B16" s="138" t="s">
        <v>11</v>
      </c>
      <c r="C16" s="466" t="str">
        <f>I9</f>
        <v>5</v>
      </c>
      <c r="D16" s="723"/>
      <c r="E16" s="1500"/>
      <c r="F16" s="1500"/>
      <c r="G16" s="1500"/>
      <c r="H16" s="723"/>
      <c r="I16" s="386">
        <f>I8</f>
        <v>11</v>
      </c>
      <c r="J16" s="138" t="s">
        <v>10</v>
      </c>
      <c r="K16" s="367"/>
      <c r="L16" s="958">
        <f>L15+ACCUEIL!$B$7</f>
        <v>0.42361111111110999</v>
      </c>
      <c r="M16" s="367"/>
      <c r="N16" s="138" t="s">
        <v>86</v>
      </c>
      <c r="O16" s="467">
        <f>U8</f>
        <v>8</v>
      </c>
      <c r="P16" s="723"/>
      <c r="Q16" s="1501"/>
      <c r="R16" s="1501" t="s">
        <v>14</v>
      </c>
      <c r="S16" s="1501"/>
      <c r="T16" s="723"/>
      <c r="U16" s="382">
        <f>U9</f>
        <v>3</v>
      </c>
      <c r="V16" s="138" t="s">
        <v>96</v>
      </c>
      <c r="X16" s="23"/>
    </row>
    <row r="17" spans="1:24" ht="30" customHeight="1">
      <c r="A17" s="381"/>
      <c r="B17" s="138" t="s">
        <v>6</v>
      </c>
      <c r="C17" s="468">
        <f>C8</f>
        <v>16</v>
      </c>
      <c r="D17" s="723"/>
      <c r="E17" s="1500"/>
      <c r="F17" s="1500"/>
      <c r="G17" s="1500"/>
      <c r="H17" s="723"/>
      <c r="I17" s="382">
        <f>C6</f>
        <v>10</v>
      </c>
      <c r="J17" s="138" t="s">
        <v>4</v>
      </c>
      <c r="K17" s="367"/>
      <c r="L17" s="958">
        <f>L16+ACCUEIL!$B$7</f>
        <v>0.43055555555555403</v>
      </c>
      <c r="M17" s="367"/>
      <c r="N17" s="138" t="s">
        <v>43</v>
      </c>
      <c r="O17" s="382">
        <f>O8</f>
        <v>18</v>
      </c>
      <c r="P17" s="723"/>
      <c r="Q17" s="1501"/>
      <c r="R17" s="1501" t="s">
        <v>14</v>
      </c>
      <c r="S17" s="1501"/>
      <c r="T17" s="723"/>
      <c r="U17" s="386">
        <f>O6</f>
        <v>19</v>
      </c>
      <c r="V17" s="138" t="s">
        <v>19</v>
      </c>
      <c r="X17" s="23"/>
    </row>
    <row r="18" spans="1:24" ht="30" customHeight="1">
      <c r="A18" s="381"/>
      <c r="B18" s="138" t="s">
        <v>7</v>
      </c>
      <c r="C18" s="465">
        <f>C9</f>
        <v>20</v>
      </c>
      <c r="D18" s="723"/>
      <c r="E18" s="1500"/>
      <c r="F18" s="1500"/>
      <c r="G18" s="1500"/>
      <c r="H18" s="723"/>
      <c r="I18" s="382">
        <f>C7</f>
        <v>12</v>
      </c>
      <c r="J18" s="138" t="s">
        <v>5</v>
      </c>
      <c r="K18" s="367"/>
      <c r="L18" s="958">
        <f>L17+ACCUEIL!$B$7</f>
        <v>0.437499999999998</v>
      </c>
      <c r="M18" s="367"/>
      <c r="N18" s="138" t="s">
        <v>44</v>
      </c>
      <c r="O18" s="382" t="str">
        <f>O9</f>
        <v>9</v>
      </c>
      <c r="P18" s="723"/>
      <c r="Q18" s="1501"/>
      <c r="R18" s="1501" t="s">
        <v>14</v>
      </c>
      <c r="S18" s="1501"/>
      <c r="T18" s="723"/>
      <c r="U18" s="386" t="str">
        <f>O7</f>
        <v>6</v>
      </c>
      <c r="V18" s="138" t="s">
        <v>20</v>
      </c>
      <c r="X18" s="23"/>
    </row>
    <row r="19" spans="1:24" ht="30" customHeight="1">
      <c r="A19" s="381"/>
      <c r="B19" s="138" t="s">
        <v>10</v>
      </c>
      <c r="C19" s="466">
        <f>I8</f>
        <v>11</v>
      </c>
      <c r="D19" s="723"/>
      <c r="E19" s="1500"/>
      <c r="F19" s="1500"/>
      <c r="G19" s="1500"/>
      <c r="H19" s="723"/>
      <c r="I19" s="386" t="str">
        <f>I6</f>
        <v>7</v>
      </c>
      <c r="J19" s="138" t="s">
        <v>8</v>
      </c>
      <c r="K19" s="367"/>
      <c r="L19" s="958">
        <f>L18+ACCUEIL!$B$7</f>
        <v>0.44444444444444198</v>
      </c>
      <c r="M19" s="367"/>
      <c r="N19" s="138" t="s">
        <v>96</v>
      </c>
      <c r="O19" s="382">
        <f>U9</f>
        <v>3</v>
      </c>
      <c r="P19" s="723"/>
      <c r="Q19" s="1501"/>
      <c r="R19" s="1501" t="s">
        <v>14</v>
      </c>
      <c r="S19" s="1501"/>
      <c r="T19" s="723"/>
      <c r="U19" s="386">
        <f>U6</f>
        <v>13</v>
      </c>
      <c r="V19" s="138" t="s">
        <v>62</v>
      </c>
      <c r="X19" s="23"/>
    </row>
    <row r="20" spans="1:24" ht="30" customHeight="1">
      <c r="A20" s="381"/>
      <c r="B20" s="138" t="s">
        <v>11</v>
      </c>
      <c r="C20" s="466" t="str">
        <f>I9</f>
        <v>5</v>
      </c>
      <c r="D20" s="723"/>
      <c r="E20" s="1500"/>
      <c r="F20" s="1500"/>
      <c r="G20" s="1500"/>
      <c r="H20" s="723"/>
      <c r="I20" s="386" t="str">
        <f>I7</f>
        <v>4</v>
      </c>
      <c r="J20" s="138" t="s">
        <v>9</v>
      </c>
      <c r="K20" s="367"/>
      <c r="L20" s="958">
        <f>L19+ACCUEIL!$B$7</f>
        <v>0.45138888888888601</v>
      </c>
      <c r="M20" s="367"/>
      <c r="N20" s="138" t="s">
        <v>63</v>
      </c>
      <c r="O20" s="467">
        <f>U7</f>
        <v>17</v>
      </c>
      <c r="P20" s="723"/>
      <c r="Q20" s="1501"/>
      <c r="R20" s="1501" t="s">
        <v>14</v>
      </c>
      <c r="S20" s="1501"/>
      <c r="T20" s="723"/>
      <c r="U20" s="382">
        <f>U8</f>
        <v>8</v>
      </c>
      <c r="V20" s="138" t="s">
        <v>86</v>
      </c>
      <c r="X20" s="23"/>
    </row>
    <row r="21" spans="1:24" ht="30" customHeight="1">
      <c r="A21" s="381"/>
      <c r="B21" s="138" t="s">
        <v>5</v>
      </c>
      <c r="C21" s="468">
        <f>C7</f>
        <v>12</v>
      </c>
      <c r="D21" s="723"/>
      <c r="E21" s="1500"/>
      <c r="F21" s="1500"/>
      <c r="G21" s="1500"/>
      <c r="H21" s="723"/>
      <c r="I21" s="382">
        <f>C8</f>
        <v>16</v>
      </c>
      <c r="J21" s="138" t="s">
        <v>6</v>
      </c>
      <c r="K21" s="367"/>
      <c r="L21" s="958">
        <f>L20+ACCUEIL!$B$7</f>
        <v>0.45833333333332998</v>
      </c>
      <c r="M21" s="367"/>
      <c r="N21" s="138" t="s">
        <v>19</v>
      </c>
      <c r="O21" s="382">
        <f>O6</f>
        <v>19</v>
      </c>
      <c r="P21" s="723"/>
      <c r="Q21" s="1501"/>
      <c r="R21" s="1501" t="s">
        <v>14</v>
      </c>
      <c r="S21" s="1501"/>
      <c r="T21" s="723"/>
      <c r="U21" s="386" t="str">
        <f>O9</f>
        <v>9</v>
      </c>
      <c r="V21" s="138" t="s">
        <v>44</v>
      </c>
      <c r="X21" s="23"/>
    </row>
    <row r="22" spans="1:24" ht="30" customHeight="1">
      <c r="A22" s="381"/>
      <c r="B22" s="138" t="s">
        <v>7</v>
      </c>
      <c r="C22" s="468">
        <f>C9</f>
        <v>20</v>
      </c>
      <c r="D22" s="723"/>
      <c r="E22" s="1500"/>
      <c r="F22" s="1500"/>
      <c r="G22" s="1500"/>
      <c r="H22" s="723"/>
      <c r="I22" s="382">
        <f>C6</f>
        <v>10</v>
      </c>
      <c r="J22" s="138" t="s">
        <v>4</v>
      </c>
      <c r="K22" s="367"/>
      <c r="L22" s="958">
        <f>L21+ACCUEIL!$B$7</f>
        <v>0.46527777777777402</v>
      </c>
      <c r="M22" s="367"/>
      <c r="N22" s="138" t="s">
        <v>20</v>
      </c>
      <c r="O22" s="382" t="str">
        <f>O7</f>
        <v>6</v>
      </c>
      <c r="P22" s="723"/>
      <c r="Q22" s="1501"/>
      <c r="R22" s="1501" t="s">
        <v>14</v>
      </c>
      <c r="S22" s="1501"/>
      <c r="T22" s="723"/>
      <c r="U22" s="386">
        <f>O8</f>
        <v>18</v>
      </c>
      <c r="V22" s="138" t="s">
        <v>43</v>
      </c>
      <c r="X22" s="23"/>
    </row>
    <row r="23" spans="1:24" ht="30" customHeight="1">
      <c r="A23" s="381"/>
      <c r="B23" s="138" t="s">
        <v>9</v>
      </c>
      <c r="C23" s="466" t="str">
        <f>I7</f>
        <v>4</v>
      </c>
      <c r="D23" s="723"/>
      <c r="E23" s="1500"/>
      <c r="F23" s="1500"/>
      <c r="G23" s="1500"/>
      <c r="H23" s="723"/>
      <c r="I23" s="386">
        <f>I8</f>
        <v>11</v>
      </c>
      <c r="J23" s="138" t="s">
        <v>10</v>
      </c>
      <c r="K23" s="367"/>
      <c r="L23" s="958">
        <f>L22+ACCUEIL!$B$7</f>
        <v>0.47222222222221799</v>
      </c>
      <c r="M23" s="367"/>
      <c r="N23" s="138" t="s">
        <v>62</v>
      </c>
      <c r="O23" s="382">
        <f>U6</f>
        <v>13</v>
      </c>
      <c r="P23" s="723"/>
      <c r="Q23" s="1501"/>
      <c r="R23" s="1501" t="s">
        <v>14</v>
      </c>
      <c r="S23" s="1501"/>
      <c r="T23" s="723"/>
      <c r="U23" s="386">
        <f>U8</f>
        <v>8</v>
      </c>
      <c r="V23" s="138" t="s">
        <v>86</v>
      </c>
      <c r="X23" s="23"/>
    </row>
    <row r="24" spans="1:24" ht="30" customHeight="1">
      <c r="A24" s="381"/>
      <c r="B24" s="138" t="s">
        <v>8</v>
      </c>
      <c r="C24" s="466" t="str">
        <f>I6</f>
        <v>7</v>
      </c>
      <c r="D24" s="723"/>
      <c r="E24" s="1500"/>
      <c r="F24" s="1500"/>
      <c r="G24" s="1500"/>
      <c r="H24" s="723"/>
      <c r="I24" s="386" t="str">
        <f>I9</f>
        <v>5</v>
      </c>
      <c r="J24" s="138" t="s">
        <v>11</v>
      </c>
      <c r="K24" s="367"/>
      <c r="L24" s="958">
        <f>L23+ACCUEIL!$B$7</f>
        <v>0.47916666666666202</v>
      </c>
      <c r="M24" s="367"/>
      <c r="N24" s="138" t="s">
        <v>63</v>
      </c>
      <c r="O24" s="467">
        <f>U7</f>
        <v>17</v>
      </c>
      <c r="P24" s="723"/>
      <c r="Q24" s="1501"/>
      <c r="R24" s="1501" t="s">
        <v>14</v>
      </c>
      <c r="S24" s="1501"/>
      <c r="T24" s="723"/>
      <c r="U24" s="382">
        <f>U9</f>
        <v>3</v>
      </c>
      <c r="V24" s="138" t="s">
        <v>96</v>
      </c>
      <c r="X24" s="23"/>
    </row>
    <row r="25" spans="1:24" ht="9.9499999999999993" customHeight="1">
      <c r="A25" s="24"/>
      <c r="B25" s="76"/>
      <c r="C25" s="369"/>
      <c r="D25" s="387"/>
      <c r="E25" s="388"/>
      <c r="F25" s="389"/>
      <c r="G25" s="390"/>
      <c r="H25" s="391"/>
      <c r="I25" s="369"/>
      <c r="J25" s="76"/>
      <c r="K25" s="147"/>
      <c r="L25" s="237"/>
      <c r="M25" s="171"/>
      <c r="N25" s="76"/>
      <c r="O25" s="367"/>
      <c r="P25" s="391"/>
      <c r="Q25" s="222"/>
      <c r="R25" s="221"/>
      <c r="S25" s="222"/>
      <c r="T25" s="391"/>
      <c r="U25" s="367"/>
      <c r="V25" s="76"/>
      <c r="W25" s="147"/>
      <c r="X25" s="23"/>
    </row>
    <row r="26" spans="1:24" ht="9.9499999999999993" customHeight="1">
      <c r="A26" s="180"/>
      <c r="B26" s="57"/>
      <c r="C26" s="392"/>
      <c r="D26" s="393"/>
      <c r="E26" s="394"/>
      <c r="F26" s="395"/>
      <c r="G26" s="396"/>
      <c r="H26" s="50"/>
      <c r="I26" s="392"/>
      <c r="J26" s="57"/>
      <c r="K26" s="55"/>
      <c r="L26" s="397"/>
      <c r="M26" s="181"/>
      <c r="N26" s="57"/>
      <c r="O26" s="398"/>
      <c r="P26" s="50"/>
      <c r="Q26" s="219"/>
      <c r="R26" s="217"/>
      <c r="S26" s="219"/>
      <c r="T26" s="50"/>
      <c r="U26" s="398"/>
      <c r="V26" s="57"/>
      <c r="W26" s="55"/>
      <c r="X26" s="59"/>
    </row>
    <row r="27" spans="1:24" ht="9.9499999999999993" customHeight="1">
      <c r="A27" s="147"/>
      <c r="B27" s="76"/>
      <c r="C27" s="369"/>
      <c r="D27" s="387"/>
      <c r="E27" s="388"/>
      <c r="F27" s="389"/>
      <c r="G27" s="390"/>
      <c r="H27" s="391"/>
      <c r="I27" s="369"/>
      <c r="J27" s="76"/>
      <c r="K27" s="147"/>
      <c r="L27" s="469"/>
      <c r="M27" s="171"/>
      <c r="N27" s="76"/>
      <c r="O27" s="367"/>
      <c r="P27" s="391"/>
      <c r="Q27" s="222"/>
      <c r="R27" s="221"/>
      <c r="S27" s="222"/>
      <c r="T27" s="391"/>
      <c r="U27" s="367"/>
      <c r="V27" s="76"/>
      <c r="W27" s="147"/>
      <c r="X27" s="147"/>
    </row>
    <row r="28" spans="1:24" ht="9.9499999999999993" customHeight="1">
      <c r="C28" s="399"/>
      <c r="D28" s="342"/>
      <c r="E28" s="342"/>
      <c r="F28" s="342"/>
      <c r="G28" s="342"/>
      <c r="H28" s="342"/>
      <c r="I28" s="399"/>
      <c r="K28" s="130"/>
      <c r="X28" s="76"/>
    </row>
    <row r="29" spans="1:24" ht="34.5">
      <c r="B29" s="1490" t="s">
        <v>40</v>
      </c>
      <c r="C29" s="1490"/>
      <c r="D29" s="462" t="s">
        <v>2</v>
      </c>
      <c r="E29" s="463" t="s">
        <v>1</v>
      </c>
      <c r="F29" s="400"/>
      <c r="G29" s="400"/>
      <c r="H29" s="1498" t="s">
        <v>41</v>
      </c>
      <c r="I29" s="1498"/>
      <c r="J29" s="462" t="s">
        <v>2</v>
      </c>
      <c r="K29" s="463" t="s">
        <v>1</v>
      </c>
      <c r="N29" s="1498" t="s">
        <v>42</v>
      </c>
      <c r="O29" s="1502"/>
      <c r="P29" s="462" t="s">
        <v>2</v>
      </c>
      <c r="Q29" s="463" t="s">
        <v>1</v>
      </c>
      <c r="T29" s="1498" t="s">
        <v>95</v>
      </c>
      <c r="U29" s="1498"/>
      <c r="V29" s="462" t="s">
        <v>2</v>
      </c>
      <c r="W29" s="463" t="s">
        <v>1</v>
      </c>
      <c r="X29" s="76"/>
    </row>
    <row r="30" spans="1:24" ht="24.95" customHeight="1">
      <c r="B30" s="228">
        <v>1</v>
      </c>
      <c r="C30" s="1398"/>
      <c r="D30" s="1399"/>
      <c r="E30" s="1400"/>
      <c r="F30" s="400"/>
      <c r="G30" s="400"/>
      <c r="H30" s="228">
        <v>1</v>
      </c>
      <c r="I30" s="1393"/>
      <c r="J30" s="1399"/>
      <c r="K30" s="1400"/>
      <c r="M30" s="342"/>
      <c r="N30" s="142">
        <v>1</v>
      </c>
      <c r="O30" s="866"/>
      <c r="P30" s="870"/>
      <c r="Q30" s="871"/>
      <c r="T30" s="142">
        <v>1</v>
      </c>
      <c r="U30" s="866"/>
      <c r="V30" s="870"/>
      <c r="W30" s="871"/>
      <c r="X30" s="76"/>
    </row>
    <row r="31" spans="1:24" ht="24.95" customHeight="1">
      <c r="B31" s="228">
        <v>2</v>
      </c>
      <c r="C31" s="1398"/>
      <c r="D31" s="1399"/>
      <c r="E31" s="1400"/>
      <c r="F31" s="400"/>
      <c r="G31" s="400"/>
      <c r="H31" s="228">
        <v>2</v>
      </c>
      <c r="I31" s="1393"/>
      <c r="J31" s="1399"/>
      <c r="K31" s="1400"/>
      <c r="N31" s="142">
        <v>2</v>
      </c>
      <c r="O31" s="866"/>
      <c r="P31" s="870"/>
      <c r="Q31" s="871"/>
      <c r="T31" s="142">
        <v>2</v>
      </c>
      <c r="U31" s="866"/>
      <c r="V31" s="870"/>
      <c r="W31" s="871"/>
      <c r="X31" s="76"/>
    </row>
    <row r="32" spans="1:24" ht="24.95" customHeight="1">
      <c r="B32" s="228">
        <v>3</v>
      </c>
      <c r="C32" s="1398"/>
      <c r="D32" s="1399"/>
      <c r="E32" s="1400"/>
      <c r="F32" s="400"/>
      <c r="G32" s="400"/>
      <c r="H32" s="228">
        <v>3</v>
      </c>
      <c r="I32" s="1393"/>
      <c r="J32" s="1399"/>
      <c r="K32" s="1400"/>
      <c r="N32" s="142">
        <v>3</v>
      </c>
      <c r="O32" s="866"/>
      <c r="P32" s="870"/>
      <c r="Q32" s="871"/>
      <c r="T32" s="142">
        <v>3</v>
      </c>
      <c r="U32" s="866"/>
      <c r="V32" s="870"/>
      <c r="W32" s="871"/>
      <c r="X32" s="76"/>
    </row>
    <row r="33" spans="1:24" ht="24.95" customHeight="1">
      <c r="B33" s="228">
        <v>4</v>
      </c>
      <c r="C33" s="1398"/>
      <c r="D33" s="1399"/>
      <c r="E33" s="1400"/>
      <c r="F33" s="400"/>
      <c r="G33" s="400"/>
      <c r="H33" s="228">
        <v>4</v>
      </c>
      <c r="I33" s="1393"/>
      <c r="J33" s="1399"/>
      <c r="K33" s="1400"/>
      <c r="N33" s="142">
        <v>4</v>
      </c>
      <c r="O33" s="866"/>
      <c r="P33" s="870"/>
      <c r="Q33" s="871"/>
      <c r="T33" s="142">
        <v>4</v>
      </c>
      <c r="U33" s="866"/>
      <c r="V33" s="870"/>
      <c r="W33" s="871"/>
      <c r="X33" s="76"/>
    </row>
    <row r="34" spans="1:24" ht="39" customHeight="1">
      <c r="B34" s="400"/>
      <c r="C34" s="402"/>
      <c r="D34" s="400"/>
      <c r="E34" s="403"/>
      <c r="F34" s="400"/>
      <c r="G34" s="400"/>
      <c r="H34" s="400"/>
      <c r="I34" s="402"/>
      <c r="J34" s="400"/>
      <c r="K34" s="404"/>
    </row>
    <row r="35" spans="1:24" ht="27.75" customHeight="1">
      <c r="A35" s="147"/>
      <c r="B35" s="176"/>
      <c r="C35" s="429"/>
      <c r="D35" s="176"/>
      <c r="E35" s="147"/>
      <c r="F35" s="176"/>
      <c r="G35" s="176"/>
      <c r="H35" s="176"/>
      <c r="I35" s="429"/>
      <c r="J35" s="176"/>
      <c r="K35" s="229"/>
      <c r="L35" s="427"/>
      <c r="M35" s="137"/>
      <c r="N35" s="229"/>
      <c r="O35" s="369"/>
      <c r="P35" s="149"/>
      <c r="Q35" s="149"/>
      <c r="R35" s="229"/>
      <c r="S35" s="229"/>
      <c r="T35" s="229"/>
      <c r="U35" s="369"/>
      <c r="V35" s="149"/>
      <c r="W35" s="149"/>
      <c r="X35" s="149"/>
    </row>
    <row r="36" spans="1:24" ht="15">
      <c r="A36" s="147"/>
      <c r="B36" s="405"/>
      <c r="C36" s="406"/>
      <c r="D36" s="407"/>
      <c r="E36" s="407"/>
      <c r="F36" s="408" t="s">
        <v>98</v>
      </c>
      <c r="G36" s="407"/>
      <c r="H36" s="409"/>
      <c r="I36" s="406"/>
      <c r="J36" s="410"/>
      <c r="K36" s="342"/>
      <c r="L36" s="283"/>
      <c r="M36" s="342"/>
      <c r="N36" s="405"/>
      <c r="O36" s="406"/>
      <c r="P36" s="407"/>
      <c r="Q36" s="407"/>
      <c r="R36" s="408" t="s">
        <v>99</v>
      </c>
      <c r="S36" s="407"/>
      <c r="T36" s="409"/>
      <c r="U36" s="406"/>
      <c r="V36" s="410"/>
      <c r="W36" s="229"/>
      <c r="X36" s="149"/>
    </row>
    <row r="37" spans="1:24" ht="15">
      <c r="A37" s="147"/>
      <c r="B37" s="415"/>
      <c r="C37" s="402"/>
      <c r="D37" s="416"/>
      <c r="E37" s="416"/>
      <c r="F37" s="417" t="s">
        <v>66</v>
      </c>
      <c r="G37" s="416"/>
      <c r="H37" s="418"/>
      <c r="I37" s="419"/>
      <c r="J37" s="420"/>
      <c r="K37" s="342"/>
      <c r="L37" s="413"/>
      <c r="M37" s="342"/>
      <c r="N37" s="415"/>
      <c r="O37" s="402"/>
      <c r="P37" s="416"/>
      <c r="Q37" s="416"/>
      <c r="R37" s="417" t="s">
        <v>66</v>
      </c>
      <c r="S37" s="416"/>
      <c r="T37" s="418"/>
      <c r="U37" s="419"/>
      <c r="V37" s="420"/>
      <c r="X37" s="171"/>
    </row>
    <row r="38" spans="1:24" ht="20.100000000000001" customHeight="1">
      <c r="A38" s="147"/>
      <c r="B38" s="142" t="s">
        <v>21</v>
      </c>
      <c r="C38" s="1503"/>
      <c r="D38" s="1504"/>
      <c r="E38" s="1504"/>
      <c r="F38" s="1505"/>
      <c r="G38" s="1506" t="s">
        <v>22</v>
      </c>
      <c r="H38" s="1507"/>
      <c r="I38" s="425"/>
      <c r="J38" s="162"/>
      <c r="K38" s="342"/>
      <c r="L38" s="413"/>
      <c r="M38" s="342"/>
      <c r="N38" s="142" t="s">
        <v>21</v>
      </c>
      <c r="O38" s="1503"/>
      <c r="P38" s="1504"/>
      <c r="Q38" s="1504"/>
      <c r="R38" s="1505"/>
      <c r="S38" s="1506" t="s">
        <v>22</v>
      </c>
      <c r="T38" s="1507"/>
      <c r="U38" s="425"/>
      <c r="V38" s="162"/>
      <c r="X38" s="171"/>
    </row>
    <row r="39" spans="1:24" ht="20.100000000000001" customHeight="1">
      <c r="A39" s="147"/>
      <c r="B39" s="142" t="s">
        <v>23</v>
      </c>
      <c r="C39" s="1503"/>
      <c r="D39" s="1504"/>
      <c r="E39" s="1504"/>
      <c r="F39" s="1505"/>
      <c r="G39" s="1508" t="s">
        <v>24</v>
      </c>
      <c r="H39" s="1509"/>
      <c r="I39" s="425"/>
      <c r="J39" s="162"/>
      <c r="K39" s="342"/>
      <c r="L39" s="413"/>
      <c r="M39" s="342"/>
      <c r="N39" s="142" t="s">
        <v>23</v>
      </c>
      <c r="O39" s="1503"/>
      <c r="P39" s="1504"/>
      <c r="Q39" s="1504"/>
      <c r="R39" s="1505"/>
      <c r="S39" s="1506" t="s">
        <v>24</v>
      </c>
      <c r="T39" s="1507"/>
      <c r="U39" s="425"/>
      <c r="V39" s="162"/>
      <c r="X39" s="171"/>
    </row>
    <row r="40" spans="1:24" ht="20.100000000000001" customHeight="1">
      <c r="A40" s="147"/>
      <c r="B40" s="142" t="s">
        <v>25</v>
      </c>
      <c r="C40" s="1503"/>
      <c r="D40" s="1504"/>
      <c r="E40" s="1504"/>
      <c r="F40" s="1505"/>
      <c r="G40" s="1508" t="s">
        <v>26</v>
      </c>
      <c r="H40" s="1509"/>
      <c r="I40" s="425"/>
      <c r="J40" s="162"/>
      <c r="K40" s="342"/>
      <c r="L40" s="427"/>
      <c r="M40" s="342"/>
      <c r="N40" s="142" t="s">
        <v>25</v>
      </c>
      <c r="O40" s="1503"/>
      <c r="P40" s="1504"/>
      <c r="Q40" s="1504"/>
      <c r="R40" s="1505"/>
      <c r="S40" s="1506" t="s">
        <v>26</v>
      </c>
      <c r="T40" s="1507"/>
      <c r="U40" s="425"/>
      <c r="V40" s="162"/>
      <c r="X40" s="171"/>
    </row>
    <row r="41" spans="1:24" ht="20.100000000000001" customHeight="1">
      <c r="A41" s="147"/>
      <c r="B41" s="142" t="s">
        <v>28</v>
      </c>
      <c r="C41" s="1503"/>
      <c r="D41" s="1504"/>
      <c r="E41" s="1504"/>
      <c r="F41" s="1505"/>
      <c r="G41" s="1508" t="s">
        <v>28</v>
      </c>
      <c r="H41" s="1509"/>
      <c r="I41" s="425"/>
      <c r="J41" s="162"/>
      <c r="K41" s="342"/>
      <c r="L41" s="283"/>
      <c r="M41" s="342"/>
      <c r="N41" s="142" t="s">
        <v>28</v>
      </c>
      <c r="O41" s="1503"/>
      <c r="P41" s="1504"/>
      <c r="Q41" s="1504"/>
      <c r="R41" s="1505"/>
      <c r="S41" s="1506" t="s">
        <v>28</v>
      </c>
      <c r="T41" s="1507"/>
      <c r="U41" s="425"/>
      <c r="V41" s="162"/>
      <c r="X41" s="171"/>
    </row>
    <row r="42" spans="1:24" ht="15">
      <c r="A42" s="147"/>
      <c r="B42" s="176"/>
      <c r="C42" s="429"/>
      <c r="D42" s="176"/>
      <c r="E42" s="176"/>
      <c r="F42" s="176"/>
      <c r="G42" s="176"/>
      <c r="H42" s="176"/>
      <c r="I42" s="429"/>
      <c r="J42" s="176"/>
      <c r="K42" s="149"/>
      <c r="L42" s="413"/>
      <c r="M42" s="430"/>
      <c r="N42" s="430"/>
      <c r="O42" s="411"/>
      <c r="P42" s="149"/>
      <c r="Q42" s="230"/>
      <c r="R42" s="229"/>
      <c r="S42" s="229"/>
      <c r="T42" s="229"/>
      <c r="U42" s="411"/>
      <c r="V42" s="149"/>
      <c r="W42" s="149"/>
      <c r="X42" s="149"/>
    </row>
    <row r="43" spans="1:24" ht="15">
      <c r="B43" s="223"/>
      <c r="C43" s="368"/>
      <c r="D43" s="223"/>
      <c r="E43" s="223"/>
      <c r="F43" s="223"/>
      <c r="G43" s="223"/>
      <c r="H43" s="223"/>
      <c r="I43" s="368"/>
      <c r="J43" s="223"/>
      <c r="K43" s="342"/>
      <c r="L43" s="413"/>
      <c r="M43" s="431"/>
      <c r="N43" s="431"/>
      <c r="O43" s="399"/>
      <c r="P43" s="428"/>
      <c r="Q43" s="432"/>
      <c r="R43" s="414"/>
      <c r="S43" s="414"/>
      <c r="T43" s="414"/>
      <c r="U43" s="399"/>
      <c r="V43" s="428"/>
      <c r="W43" s="428"/>
      <c r="X43" s="428"/>
    </row>
    <row r="44" spans="1:24" ht="15.75">
      <c r="A44" s="183"/>
      <c r="B44" s="202"/>
      <c r="C44" s="433"/>
      <c r="D44" s="409"/>
      <c r="E44" s="409"/>
      <c r="F44" s="378" t="s">
        <v>100</v>
      </c>
      <c r="G44" s="409"/>
      <c r="H44" s="409"/>
      <c r="I44" s="433"/>
      <c r="J44" s="202"/>
      <c r="K44" s="16"/>
      <c r="L44" s="83"/>
      <c r="M44" s="205"/>
      <c r="N44" s="434"/>
      <c r="O44" s="433"/>
      <c r="P44" s="407"/>
      <c r="Q44" s="435"/>
      <c r="R44" s="378" t="s">
        <v>101</v>
      </c>
      <c r="S44" s="409"/>
      <c r="T44" s="409"/>
      <c r="U44" s="433"/>
      <c r="V44" s="15"/>
      <c r="W44" s="16"/>
    </row>
    <row r="45" spans="1:24" ht="15">
      <c r="A45" s="24"/>
      <c r="B45" s="83"/>
      <c r="C45" s="402"/>
      <c r="D45" s="436"/>
      <c r="E45" s="436"/>
      <c r="F45" s="437" t="str">
        <f>F11</f>
        <v>VELODROME</v>
      </c>
      <c r="G45" s="436"/>
      <c r="H45" s="436"/>
      <c r="I45" s="402"/>
      <c r="K45" s="23"/>
      <c r="L45" s="237"/>
      <c r="M45" s="256"/>
      <c r="O45" s="402"/>
      <c r="P45" s="436"/>
      <c r="Q45" s="436"/>
      <c r="R45" s="438" t="str">
        <f>R11</f>
        <v>PARC DE SPORT</v>
      </c>
      <c r="S45" s="436"/>
      <c r="T45" s="436"/>
      <c r="U45" s="402"/>
      <c r="W45" s="23"/>
    </row>
    <row r="46" spans="1:24" ht="15">
      <c r="A46" s="24"/>
      <c r="C46" s="402"/>
      <c r="D46" s="436"/>
      <c r="E46" s="436"/>
      <c r="F46" s="437" t="s">
        <v>97</v>
      </c>
      <c r="G46" s="436"/>
      <c r="H46" s="436"/>
      <c r="I46" s="402"/>
      <c r="K46" s="23"/>
      <c r="L46" s="343" t="s">
        <v>13</v>
      </c>
      <c r="M46" s="256"/>
      <c r="O46" s="402"/>
      <c r="P46" s="436"/>
      <c r="Q46" s="436"/>
      <c r="R46" s="380" t="s">
        <v>12</v>
      </c>
      <c r="S46" s="436"/>
      <c r="T46" s="436"/>
      <c r="U46" s="402"/>
      <c r="W46" s="23"/>
    </row>
    <row r="47" spans="1:24" ht="24.95" customHeight="1">
      <c r="A47" s="24"/>
      <c r="B47" s="142">
        <v>1</v>
      </c>
      <c r="C47" s="1397">
        <f>C38</f>
        <v>0</v>
      </c>
      <c r="D47" s="723"/>
      <c r="E47" s="976"/>
      <c r="F47" s="977" t="s">
        <v>14</v>
      </c>
      <c r="G47" s="976"/>
      <c r="H47" s="723"/>
      <c r="I47" s="805">
        <f>I38</f>
        <v>0</v>
      </c>
      <c r="J47" s="978"/>
      <c r="K47" s="979"/>
      <c r="L47" s="952">
        <f>ACCUEIL!$B$9</f>
        <v>0.58333333333333304</v>
      </c>
      <c r="M47" s="980"/>
      <c r="N47" s="981">
        <v>1</v>
      </c>
      <c r="O47" s="805">
        <f>O38</f>
        <v>0</v>
      </c>
      <c r="P47" s="723"/>
      <c r="Q47" s="976"/>
      <c r="R47" s="977" t="s">
        <v>14</v>
      </c>
      <c r="S47" s="976"/>
      <c r="T47" s="723"/>
      <c r="U47" s="805">
        <f>U38</f>
        <v>0</v>
      </c>
      <c r="V47" s="441"/>
      <c r="W47" s="23"/>
    </row>
    <row r="48" spans="1:24" s="873" customFormat="1" ht="20.25" hidden="1" customHeight="1">
      <c r="A48" s="24"/>
      <c r="B48" s="1335"/>
      <c r="C48" s="1345" t="s">
        <v>182</v>
      </c>
      <c r="D48" s="1396"/>
      <c r="E48" s="1341"/>
      <c r="F48" s="1342" t="s">
        <v>14</v>
      </c>
      <c r="G48" s="1343"/>
      <c r="H48" s="1336"/>
      <c r="I48" s="1345" t="s">
        <v>182</v>
      </c>
      <c r="J48" s="1340"/>
      <c r="K48" s="979"/>
      <c r="L48" s="952"/>
      <c r="M48" s="980"/>
      <c r="N48" s="1335"/>
      <c r="O48" s="1345" t="s">
        <v>182</v>
      </c>
      <c r="P48" s="1337"/>
      <c r="Q48" s="1341"/>
      <c r="R48" s="1342" t="s">
        <v>14</v>
      </c>
      <c r="S48" s="1343"/>
      <c r="T48" s="1336"/>
      <c r="U48" s="1345" t="s">
        <v>182</v>
      </c>
      <c r="V48" s="1340"/>
      <c r="W48" s="23"/>
    </row>
    <row r="49" spans="1:23" ht="24.95" customHeight="1">
      <c r="A49" s="24"/>
      <c r="B49" s="142">
        <v>2</v>
      </c>
      <c r="C49" s="805">
        <f>C39</f>
        <v>0</v>
      </c>
      <c r="D49" s="723"/>
      <c r="E49" s="976"/>
      <c r="F49" s="977" t="s">
        <v>14</v>
      </c>
      <c r="G49" s="976"/>
      <c r="H49" s="723"/>
      <c r="I49" s="805">
        <f>I39</f>
        <v>0</v>
      </c>
      <c r="J49" s="978"/>
      <c r="K49" s="979"/>
      <c r="L49" s="952">
        <f>L47+ACCUEIL!$B$10</f>
        <v>0.59027777777777701</v>
      </c>
      <c r="M49" s="980"/>
      <c r="N49" s="981">
        <v>2</v>
      </c>
      <c r="O49" s="805">
        <f>O39</f>
        <v>0</v>
      </c>
      <c r="P49" s="723"/>
      <c r="Q49" s="976"/>
      <c r="R49" s="977" t="s">
        <v>14</v>
      </c>
      <c r="S49" s="976"/>
      <c r="T49" s="723"/>
      <c r="U49" s="805">
        <f>U39</f>
        <v>0</v>
      </c>
      <c r="V49" s="441"/>
      <c r="W49" s="23"/>
    </row>
    <row r="50" spans="1:23" s="873" customFormat="1" ht="20.25" hidden="1" customHeight="1">
      <c r="A50" s="24"/>
      <c r="B50" s="1335"/>
      <c r="C50" s="1345" t="s">
        <v>182</v>
      </c>
      <c r="D50" s="1337"/>
      <c r="E50" s="1341"/>
      <c r="F50" s="1342" t="s">
        <v>14</v>
      </c>
      <c r="G50" s="1343"/>
      <c r="H50" s="1336"/>
      <c r="I50" s="1345" t="s">
        <v>182</v>
      </c>
      <c r="J50" s="1340"/>
      <c r="K50" s="979"/>
      <c r="L50" s="952"/>
      <c r="M50" s="980"/>
      <c r="N50" s="1394"/>
      <c r="O50" s="1405" t="s">
        <v>182</v>
      </c>
      <c r="P50" s="1396"/>
      <c r="Q50" s="1402"/>
      <c r="R50" s="1403" t="s">
        <v>14</v>
      </c>
      <c r="S50" s="1404"/>
      <c r="T50" s="1395"/>
      <c r="U50" s="1405" t="s">
        <v>182</v>
      </c>
      <c r="V50" s="1401"/>
      <c r="W50" s="23"/>
    </row>
    <row r="51" spans="1:23" ht="24.95" customHeight="1">
      <c r="A51" s="24"/>
      <c r="B51" s="142">
        <v>3</v>
      </c>
      <c r="C51" s="805">
        <f>C40</f>
        <v>0</v>
      </c>
      <c r="D51" s="723"/>
      <c r="E51" s="976"/>
      <c r="F51" s="977" t="s">
        <v>14</v>
      </c>
      <c r="G51" s="976"/>
      <c r="H51" s="723"/>
      <c r="I51" s="805">
        <f>I40</f>
        <v>0</v>
      </c>
      <c r="J51" s="978"/>
      <c r="K51" s="979"/>
      <c r="L51" s="952">
        <f>L49+ACCUEIL!$B$10</f>
        <v>0.59722222222222099</v>
      </c>
      <c r="M51" s="980"/>
      <c r="N51" s="981">
        <v>3</v>
      </c>
      <c r="O51" s="805">
        <f>O40</f>
        <v>0</v>
      </c>
      <c r="P51" s="723"/>
      <c r="Q51" s="976"/>
      <c r="R51" s="977" t="s">
        <v>14</v>
      </c>
      <c r="S51" s="976"/>
      <c r="T51" s="723"/>
      <c r="U51" s="805">
        <f>U40</f>
        <v>0</v>
      </c>
      <c r="V51" s="441"/>
      <c r="W51" s="23"/>
    </row>
    <row r="52" spans="1:23" s="873" customFormat="1" ht="20.25" hidden="1" customHeight="1">
      <c r="A52" s="24"/>
      <c r="B52" s="1335"/>
      <c r="C52" s="1345" t="s">
        <v>182</v>
      </c>
      <c r="D52" s="1337"/>
      <c r="E52" s="1341"/>
      <c r="F52" s="1342" t="s">
        <v>14</v>
      </c>
      <c r="G52" s="1343"/>
      <c r="H52" s="1336"/>
      <c r="I52" s="1405" t="s">
        <v>182</v>
      </c>
      <c r="J52" s="1340"/>
      <c r="K52" s="979"/>
      <c r="L52" s="952"/>
      <c r="M52" s="980"/>
      <c r="N52" s="1394"/>
      <c r="O52" s="1405" t="s">
        <v>182</v>
      </c>
      <c r="P52" s="1396"/>
      <c r="Q52" s="1402"/>
      <c r="R52" s="1403" t="s">
        <v>14</v>
      </c>
      <c r="S52" s="1404"/>
      <c r="T52" s="1395"/>
      <c r="U52" s="1405" t="s">
        <v>182</v>
      </c>
      <c r="V52" s="1401"/>
      <c r="W52" s="23"/>
    </row>
    <row r="53" spans="1:23" ht="24.95" customHeight="1">
      <c r="A53" s="24"/>
      <c r="B53" s="142">
        <v>4</v>
      </c>
      <c r="C53" s="805">
        <f>C41</f>
        <v>0</v>
      </c>
      <c r="D53" s="723"/>
      <c r="E53" s="982"/>
      <c r="F53" s="983" t="s">
        <v>14</v>
      </c>
      <c r="G53" s="976"/>
      <c r="H53" s="723"/>
      <c r="I53" s="805">
        <f>I41</f>
        <v>0</v>
      </c>
      <c r="J53" s="978"/>
      <c r="K53" s="979"/>
      <c r="L53" s="952">
        <f>L51+ACCUEIL!$B$10</f>
        <v>0.60416666666666496</v>
      </c>
      <c r="M53" s="980"/>
      <c r="N53" s="981">
        <v>4</v>
      </c>
      <c r="O53" s="805">
        <f>O41</f>
        <v>0</v>
      </c>
      <c r="P53" s="723"/>
      <c r="Q53" s="982"/>
      <c r="R53" s="983" t="s">
        <v>14</v>
      </c>
      <c r="S53" s="976"/>
      <c r="T53" s="723"/>
      <c r="U53" s="805">
        <f>U41</f>
        <v>0</v>
      </c>
      <c r="V53" s="441"/>
      <c r="W53" s="23"/>
    </row>
    <row r="54" spans="1:23" s="873" customFormat="1" ht="20.25" hidden="1" customHeight="1">
      <c r="A54" s="24"/>
      <c r="B54" s="1335"/>
      <c r="C54" s="1345" t="s">
        <v>182</v>
      </c>
      <c r="D54" s="1337"/>
      <c r="E54" s="1341"/>
      <c r="F54" s="1342" t="s">
        <v>14</v>
      </c>
      <c r="G54" s="1343"/>
      <c r="H54" s="1336"/>
      <c r="I54" s="1405" t="s">
        <v>182</v>
      </c>
      <c r="J54" s="1340"/>
      <c r="K54" s="979"/>
      <c r="L54" s="952"/>
      <c r="M54" s="980"/>
      <c r="N54" s="1394"/>
      <c r="O54" s="1405" t="s">
        <v>182</v>
      </c>
      <c r="P54" s="1396"/>
      <c r="Q54" s="1402"/>
      <c r="R54" s="1403" t="s">
        <v>14</v>
      </c>
      <c r="S54" s="1404"/>
      <c r="T54" s="1395"/>
      <c r="U54" s="1405" t="s">
        <v>182</v>
      </c>
      <c r="V54" s="1401"/>
      <c r="W54" s="23"/>
    </row>
    <row r="55" spans="1:23" ht="15" customHeight="1">
      <c r="A55" s="24"/>
      <c r="B55" s="138">
        <v>9</v>
      </c>
      <c r="C55" s="984" t="s">
        <v>48</v>
      </c>
      <c r="D55" s="985"/>
      <c r="E55" s="986"/>
      <c r="F55" s="986"/>
      <c r="G55" s="986"/>
      <c r="H55" s="985"/>
      <c r="I55" s="987" t="s">
        <v>49</v>
      </c>
      <c r="J55" s="988"/>
      <c r="K55" s="979"/>
      <c r="L55" s="952"/>
      <c r="M55" s="980"/>
      <c r="N55" s="989">
        <v>9</v>
      </c>
      <c r="O55" s="984" t="s">
        <v>48</v>
      </c>
      <c r="P55" s="985"/>
      <c r="Q55" s="986"/>
      <c r="R55" s="986"/>
      <c r="S55" s="986"/>
      <c r="T55" s="985"/>
      <c r="U55" s="987" t="s">
        <v>49</v>
      </c>
      <c r="V55" s="445"/>
      <c r="W55" s="23"/>
    </row>
    <row r="56" spans="1:23" ht="24.95" customHeight="1">
      <c r="A56" s="24"/>
      <c r="B56" s="138"/>
      <c r="C56" s="805">
        <f>GL(H47,D47,C47,I47,H48,D48)</f>
        <v>0</v>
      </c>
      <c r="D56" s="723"/>
      <c r="E56" s="990"/>
      <c r="F56" s="991" t="s">
        <v>14</v>
      </c>
      <c r="G56" s="990"/>
      <c r="H56" s="723"/>
      <c r="I56" s="805">
        <f>GL(H49,D49,C49,I49,H50,D50)</f>
        <v>0</v>
      </c>
      <c r="J56" s="988"/>
      <c r="K56" s="979"/>
      <c r="L56" s="952">
        <f>L53+ACCUEIL!$B$10</f>
        <v>0.61111111111110905</v>
      </c>
      <c r="M56" s="980"/>
      <c r="N56" s="989"/>
      <c r="O56" s="805">
        <f>GL(T47,P47,O47,U47,T48,P48)</f>
        <v>0</v>
      </c>
      <c r="P56" s="723"/>
      <c r="Q56" s="990"/>
      <c r="R56" s="991" t="s">
        <v>14</v>
      </c>
      <c r="S56" s="990"/>
      <c r="T56" s="723"/>
      <c r="U56" s="805">
        <f>GL(T49,P49,O49,U49,T50,P50)</f>
        <v>0</v>
      </c>
      <c r="V56" s="445"/>
      <c r="W56" s="23"/>
    </row>
    <row r="57" spans="1:23" s="873" customFormat="1" ht="20.25" hidden="1" customHeight="1">
      <c r="A57" s="24"/>
      <c r="B57" s="1335"/>
      <c r="C57" s="1345" t="s">
        <v>182</v>
      </c>
      <c r="D57" s="1337"/>
      <c r="E57" s="1341"/>
      <c r="F57" s="1342" t="s">
        <v>14</v>
      </c>
      <c r="G57" s="1343"/>
      <c r="H57" s="1336"/>
      <c r="I57" s="1405" t="s">
        <v>182</v>
      </c>
      <c r="J57" s="1340"/>
      <c r="K57" s="979"/>
      <c r="L57" s="952"/>
      <c r="M57" s="980"/>
      <c r="N57" s="1394"/>
      <c r="O57" s="1405" t="s">
        <v>182</v>
      </c>
      <c r="P57" s="1396"/>
      <c r="Q57" s="1402"/>
      <c r="R57" s="1403" t="s">
        <v>14</v>
      </c>
      <c r="S57" s="1404"/>
      <c r="T57" s="1395"/>
      <c r="U57" s="1405" t="s">
        <v>182</v>
      </c>
      <c r="V57" s="1401"/>
      <c r="W57" s="23"/>
    </row>
    <row r="58" spans="1:23" ht="15" customHeight="1">
      <c r="A58" s="24"/>
      <c r="B58" s="138">
        <v>10</v>
      </c>
      <c r="C58" s="984" t="s">
        <v>50</v>
      </c>
      <c r="D58" s="985"/>
      <c r="E58" s="986"/>
      <c r="F58" s="986"/>
      <c r="G58" s="986"/>
      <c r="H58" s="985"/>
      <c r="I58" s="987" t="s">
        <v>51</v>
      </c>
      <c r="J58" s="988"/>
      <c r="K58" s="979"/>
      <c r="L58" s="952"/>
      <c r="M58" s="980"/>
      <c r="N58" s="989">
        <v>10</v>
      </c>
      <c r="O58" s="984" t="s">
        <v>50</v>
      </c>
      <c r="P58" s="985"/>
      <c r="Q58" s="986"/>
      <c r="R58" s="986"/>
      <c r="S58" s="986"/>
      <c r="T58" s="985"/>
      <c r="U58" s="987" t="s">
        <v>51</v>
      </c>
      <c r="V58" s="445"/>
      <c r="W58" s="23"/>
    </row>
    <row r="59" spans="1:23" ht="24.95" customHeight="1">
      <c r="A59" s="24"/>
      <c r="B59" s="138"/>
      <c r="C59" s="805">
        <f>GL(H51,D51,C51,I51,H52,D52)</f>
        <v>0</v>
      </c>
      <c r="D59" s="723"/>
      <c r="E59" s="990"/>
      <c r="F59" s="991" t="s">
        <v>14</v>
      </c>
      <c r="G59" s="990"/>
      <c r="H59" s="723"/>
      <c r="I59" s="805">
        <f>GL(H53,D53,C53,I53,H54,D54)</f>
        <v>0</v>
      </c>
      <c r="J59" s="988"/>
      <c r="K59" s="979"/>
      <c r="L59" s="952">
        <f>L56+ACCUEIL!$B$10</f>
        <v>0.61805555555555303</v>
      </c>
      <c r="M59" s="980"/>
      <c r="N59" s="989"/>
      <c r="O59" s="805">
        <f>GL(T51,P51,O51,U51,T52,P52)</f>
        <v>0</v>
      </c>
      <c r="P59" s="723"/>
      <c r="Q59" s="990"/>
      <c r="R59" s="991" t="s">
        <v>14</v>
      </c>
      <c r="S59" s="990"/>
      <c r="T59" s="723"/>
      <c r="U59" s="805">
        <f>GL(T53,P53,O53,U53,T54,P54)</f>
        <v>0</v>
      </c>
      <c r="V59" s="445"/>
      <c r="W59" s="23"/>
    </row>
    <row r="60" spans="1:23" s="873" customFormat="1" ht="20.25" hidden="1" customHeight="1">
      <c r="A60" s="24"/>
      <c r="B60" s="1335"/>
      <c r="C60" s="1345" t="s">
        <v>182</v>
      </c>
      <c r="D60" s="1337"/>
      <c r="E60" s="1341"/>
      <c r="F60" s="1342" t="s">
        <v>14</v>
      </c>
      <c r="G60" s="1343"/>
      <c r="H60" s="1336"/>
      <c r="I60" s="1405" t="s">
        <v>182</v>
      </c>
      <c r="J60" s="1340"/>
      <c r="K60" s="979"/>
      <c r="L60" s="952"/>
      <c r="M60" s="980"/>
      <c r="N60" s="1394"/>
      <c r="O60" s="1405" t="s">
        <v>182</v>
      </c>
      <c r="P60" s="1396"/>
      <c r="Q60" s="1402"/>
      <c r="R60" s="1403" t="s">
        <v>14</v>
      </c>
      <c r="S60" s="1404"/>
      <c r="T60" s="1395"/>
      <c r="U60" s="1405" t="s">
        <v>182</v>
      </c>
      <c r="V60" s="1401"/>
      <c r="W60" s="23"/>
    </row>
    <row r="61" spans="1:23" ht="15" customHeight="1">
      <c r="A61" s="24"/>
      <c r="B61" s="138">
        <v>11</v>
      </c>
      <c r="C61" s="992"/>
      <c r="D61" s="985"/>
      <c r="E61" s="986"/>
      <c r="F61" s="986" t="s">
        <v>52</v>
      </c>
      <c r="G61" s="986"/>
      <c r="H61" s="985"/>
      <c r="I61" s="993"/>
      <c r="J61" s="988"/>
      <c r="K61" s="979"/>
      <c r="L61" s="825"/>
      <c r="M61" s="980"/>
      <c r="N61" s="989">
        <v>11</v>
      </c>
      <c r="O61" s="992"/>
      <c r="P61" s="985"/>
      <c r="Q61" s="986"/>
      <c r="R61" s="986" t="s">
        <v>52</v>
      </c>
      <c r="S61" s="986"/>
      <c r="T61" s="985"/>
      <c r="U61" s="993"/>
      <c r="V61" s="445"/>
      <c r="W61" s="23"/>
    </row>
    <row r="62" spans="1:23" ht="24.95" customHeight="1">
      <c r="A62" s="24"/>
      <c r="B62" s="138"/>
      <c r="C62" s="994" t="s">
        <v>152</v>
      </c>
      <c r="D62" s="723"/>
      <c r="E62" s="990"/>
      <c r="F62" s="991" t="s">
        <v>14</v>
      </c>
      <c r="G62" s="990"/>
      <c r="H62" s="723"/>
      <c r="I62" s="994" t="s">
        <v>132</v>
      </c>
      <c r="J62" s="988"/>
      <c r="K62" s="979"/>
      <c r="L62" s="952">
        <f>L59+ACCUEIL!$B$10</f>
        <v>0.624999999999997</v>
      </c>
      <c r="M62" s="980"/>
      <c r="N62" s="989"/>
      <c r="O62" s="994"/>
      <c r="P62" s="723"/>
      <c r="Q62" s="990"/>
      <c r="R62" s="991" t="s">
        <v>14</v>
      </c>
      <c r="S62" s="990"/>
      <c r="T62" s="723"/>
      <c r="U62" s="995"/>
      <c r="V62" s="445"/>
      <c r="W62" s="23"/>
    </row>
    <row r="63" spans="1:23" s="873" customFormat="1" ht="20.25" hidden="1" customHeight="1">
      <c r="A63" s="24"/>
      <c r="B63" s="1335"/>
      <c r="C63" s="1345" t="s">
        <v>182</v>
      </c>
      <c r="D63" s="1337"/>
      <c r="E63" s="1341"/>
      <c r="F63" s="1342" t="s">
        <v>14</v>
      </c>
      <c r="G63" s="1343"/>
      <c r="H63" s="1336"/>
      <c r="I63" s="1405" t="s">
        <v>182</v>
      </c>
      <c r="J63" s="1340"/>
      <c r="K63" s="979"/>
      <c r="L63" s="952"/>
      <c r="M63" s="980"/>
      <c r="N63" s="1394"/>
      <c r="O63" s="1405" t="s">
        <v>182</v>
      </c>
      <c r="P63" s="1396"/>
      <c r="Q63" s="1402"/>
      <c r="R63" s="1403" t="s">
        <v>14</v>
      </c>
      <c r="S63" s="1404"/>
      <c r="T63" s="1395"/>
      <c r="U63" s="1405" t="s">
        <v>182</v>
      </c>
      <c r="V63" s="1401"/>
      <c r="W63" s="23"/>
    </row>
    <row r="64" spans="1:23" ht="15" customHeight="1">
      <c r="A64" s="24"/>
      <c r="B64" s="138">
        <v>12</v>
      </c>
      <c r="C64" s="992"/>
      <c r="D64" s="985"/>
      <c r="E64" s="986"/>
      <c r="F64" s="986" t="s">
        <v>55</v>
      </c>
      <c r="G64" s="986"/>
      <c r="H64" s="985"/>
      <c r="I64" s="993"/>
      <c r="J64" s="988"/>
      <c r="K64" s="979"/>
      <c r="L64" s="825"/>
      <c r="M64" s="980"/>
      <c r="N64" s="989">
        <v>12</v>
      </c>
      <c r="O64" s="992"/>
      <c r="P64" s="985"/>
      <c r="Q64" s="986"/>
      <c r="R64" s="986" t="s">
        <v>55</v>
      </c>
      <c r="S64" s="986"/>
      <c r="T64" s="985"/>
      <c r="U64" s="993"/>
      <c r="V64" s="445"/>
      <c r="W64" s="23"/>
    </row>
    <row r="65" spans="1:23" ht="24.95" customHeight="1">
      <c r="A65" s="24"/>
      <c r="B65" s="138"/>
      <c r="C65" s="994"/>
      <c r="D65" s="723"/>
      <c r="E65" s="990"/>
      <c r="F65" s="991" t="s">
        <v>14</v>
      </c>
      <c r="G65" s="990"/>
      <c r="H65" s="723"/>
      <c r="I65" s="995"/>
      <c r="J65" s="996"/>
      <c r="K65" s="979"/>
      <c r="L65" s="952">
        <f>L62+ACCUEIL!$B$10</f>
        <v>0.63194444444444098</v>
      </c>
      <c r="M65" s="980"/>
      <c r="N65" s="989"/>
      <c r="O65" s="994"/>
      <c r="P65" s="723"/>
      <c r="Q65" s="990"/>
      <c r="R65" s="991" t="s">
        <v>14</v>
      </c>
      <c r="S65" s="990"/>
      <c r="T65" s="723"/>
      <c r="U65" s="995"/>
      <c r="V65" s="141"/>
      <c r="W65" s="23"/>
    </row>
    <row r="66" spans="1:23" s="873" customFormat="1" ht="20.25" hidden="1" customHeight="1">
      <c r="A66" s="24"/>
      <c r="B66" s="1335"/>
      <c r="C66" s="1345" t="s">
        <v>182</v>
      </c>
      <c r="D66" s="1337"/>
      <c r="E66" s="1341"/>
      <c r="F66" s="1342" t="s">
        <v>14</v>
      </c>
      <c r="G66" s="1343"/>
      <c r="H66" s="1336"/>
      <c r="I66" s="1405" t="s">
        <v>182</v>
      </c>
      <c r="J66" s="1340"/>
      <c r="K66" s="979"/>
      <c r="L66" s="952"/>
      <c r="M66" s="980"/>
      <c r="N66" s="1394"/>
      <c r="O66" s="1405" t="s">
        <v>182</v>
      </c>
      <c r="P66" s="1396"/>
      <c r="Q66" s="1402"/>
      <c r="R66" s="1403" t="s">
        <v>14</v>
      </c>
      <c r="S66" s="1404"/>
      <c r="T66" s="1395"/>
      <c r="U66" s="1405" t="s">
        <v>182</v>
      </c>
      <c r="V66" s="1401"/>
      <c r="W66" s="23"/>
    </row>
    <row r="67" spans="1:23" ht="15" customHeight="1">
      <c r="A67" s="24"/>
      <c r="B67" s="123"/>
      <c r="C67" s="997" t="s">
        <v>53</v>
      </c>
      <c r="D67" s="998"/>
      <c r="E67" s="999"/>
      <c r="F67" s="999"/>
      <c r="G67" s="999"/>
      <c r="H67" s="998"/>
      <c r="I67" s="1000" t="s">
        <v>54</v>
      </c>
      <c r="J67" s="1001"/>
      <c r="K67" s="979"/>
      <c r="L67" s="825"/>
      <c r="M67" s="980"/>
      <c r="N67" s="950"/>
      <c r="O67" s="984" t="s">
        <v>53</v>
      </c>
      <c r="P67" s="985"/>
      <c r="Q67" s="1002"/>
      <c r="R67" s="1002"/>
      <c r="S67" s="1002"/>
      <c r="T67" s="985"/>
      <c r="U67" s="987" t="s">
        <v>54</v>
      </c>
      <c r="V67" s="170"/>
      <c r="W67" s="23"/>
    </row>
    <row r="68" spans="1:23" ht="24.95" customHeight="1">
      <c r="A68" s="24"/>
      <c r="B68" s="123"/>
      <c r="C68" s="805">
        <f>GL(D56,H56,C56,I56,H57,D57)</f>
        <v>0</v>
      </c>
      <c r="D68" s="723"/>
      <c r="E68" s="982"/>
      <c r="F68" s="983" t="s">
        <v>14</v>
      </c>
      <c r="G68" s="982"/>
      <c r="H68" s="723"/>
      <c r="I68" s="805">
        <f>GL(D59,H59,C59,I59,H60,D60)</f>
        <v>0</v>
      </c>
      <c r="J68" s="1001"/>
      <c r="K68" s="979"/>
      <c r="L68" s="952">
        <f>L65+ACCUEIL!$B$10</f>
        <v>0.63888888888888495</v>
      </c>
      <c r="M68" s="980"/>
      <c r="N68" s="950"/>
      <c r="O68" s="805">
        <f>GL(P56,T56,O56,U56,T57,P57)</f>
        <v>0</v>
      </c>
      <c r="P68" s="723"/>
      <c r="Q68" s="982"/>
      <c r="R68" s="983" t="s">
        <v>14</v>
      </c>
      <c r="S68" s="982"/>
      <c r="T68" s="723"/>
      <c r="U68" s="805">
        <f>GL(P59,T59,O59,U59,T60,P60)</f>
        <v>0</v>
      </c>
      <c r="V68" s="170"/>
      <c r="W68" s="23"/>
    </row>
    <row r="69" spans="1:23" s="873" customFormat="1" ht="20.25" hidden="1" customHeight="1">
      <c r="A69" s="24"/>
      <c r="B69" s="1335"/>
      <c r="C69" s="1345" t="s">
        <v>182</v>
      </c>
      <c r="D69" s="1337"/>
      <c r="E69" s="1341"/>
      <c r="F69" s="1342" t="s">
        <v>14</v>
      </c>
      <c r="G69" s="1343"/>
      <c r="H69" s="1336"/>
      <c r="I69" s="1405" t="s">
        <v>182</v>
      </c>
      <c r="J69" s="1340"/>
      <c r="K69" s="979"/>
      <c r="L69" s="952"/>
      <c r="M69" s="980"/>
      <c r="N69" s="1394"/>
      <c r="O69" s="1405" t="s">
        <v>182</v>
      </c>
      <c r="P69" s="1396"/>
      <c r="Q69" s="1402"/>
      <c r="R69" s="1403" t="s">
        <v>14</v>
      </c>
      <c r="S69" s="1404"/>
      <c r="T69" s="1395"/>
      <c r="U69" s="1405" t="s">
        <v>182</v>
      </c>
      <c r="V69" s="1401"/>
      <c r="W69" s="23"/>
    </row>
    <row r="70" spans="1:23" ht="14.25" customHeight="1">
      <c r="A70" s="24"/>
      <c r="B70" s="138"/>
      <c r="C70" s="997" t="s">
        <v>56</v>
      </c>
      <c r="D70" s="998"/>
      <c r="E70" s="999"/>
      <c r="F70" s="999"/>
      <c r="G70" s="999"/>
      <c r="H70" s="998"/>
      <c r="I70" s="1000" t="s">
        <v>57</v>
      </c>
      <c r="J70" s="988"/>
      <c r="K70" s="979"/>
      <c r="L70" s="952"/>
      <c r="M70" s="980"/>
      <c r="N70" s="989"/>
      <c r="O70" s="997" t="s">
        <v>56</v>
      </c>
      <c r="P70" s="998"/>
      <c r="Q70" s="999"/>
      <c r="R70" s="999"/>
      <c r="S70" s="999"/>
      <c r="T70" s="998"/>
      <c r="U70" s="1000" t="s">
        <v>57</v>
      </c>
      <c r="V70" s="445"/>
      <c r="W70" s="23"/>
    </row>
    <row r="71" spans="1:23" ht="24.95" customHeight="1">
      <c r="A71" s="24"/>
      <c r="B71" s="138"/>
      <c r="C71" s="805">
        <f>GL(H56,D56,C56,I56,H57,D57)</f>
        <v>0</v>
      </c>
      <c r="D71" s="723"/>
      <c r="E71" s="1003"/>
      <c r="F71" s="1004" t="s">
        <v>14</v>
      </c>
      <c r="G71" s="1003"/>
      <c r="H71" s="723"/>
      <c r="I71" s="805">
        <f>GL(H59,D59,C59,I59,H60,D60)</f>
        <v>0</v>
      </c>
      <c r="J71" s="988"/>
      <c r="K71" s="979"/>
      <c r="L71" s="952">
        <f>L68+ACCUEIL!$B$10</f>
        <v>0.64583333333332904</v>
      </c>
      <c r="M71" s="980"/>
      <c r="N71" s="989"/>
      <c r="O71" s="805">
        <f>GL(T56,P56,O56,U56,T57,P57)</f>
        <v>0</v>
      </c>
      <c r="P71" s="723"/>
      <c r="Q71" s="1003"/>
      <c r="R71" s="1004" t="s">
        <v>14</v>
      </c>
      <c r="S71" s="1003"/>
      <c r="T71" s="723"/>
      <c r="U71" s="805">
        <f>GL(T59,P59,O59,U59,T60,P60)</f>
        <v>0</v>
      </c>
      <c r="V71" s="445"/>
      <c r="W71" s="23"/>
    </row>
    <row r="72" spans="1:23" s="873" customFormat="1" ht="20.25" hidden="1" customHeight="1">
      <c r="A72" s="24"/>
      <c r="B72" s="1335"/>
      <c r="C72" s="1345" t="s">
        <v>182</v>
      </c>
      <c r="D72" s="1337"/>
      <c r="E72" s="1341"/>
      <c r="F72" s="1342" t="s">
        <v>14</v>
      </c>
      <c r="G72" s="1343"/>
      <c r="H72" s="1336"/>
      <c r="I72" s="1405" t="s">
        <v>182</v>
      </c>
      <c r="J72" s="1340"/>
      <c r="K72" s="979"/>
      <c r="L72" s="952"/>
      <c r="M72" s="980"/>
      <c r="N72" s="1394"/>
      <c r="O72" s="1405" t="s">
        <v>182</v>
      </c>
      <c r="P72" s="1396"/>
      <c r="Q72" s="1402"/>
      <c r="R72" s="1403" t="s">
        <v>14</v>
      </c>
      <c r="S72" s="1404"/>
      <c r="T72" s="1395"/>
      <c r="U72" s="1405" t="s">
        <v>182</v>
      </c>
      <c r="V72" s="1401"/>
      <c r="W72" s="23"/>
    </row>
    <row r="73" spans="1:23" ht="15" customHeight="1">
      <c r="A73" s="24"/>
      <c r="B73" s="697">
        <v>23</v>
      </c>
      <c r="C73" s="984" t="s">
        <v>58</v>
      </c>
      <c r="D73" s="985"/>
      <c r="E73" s="986"/>
      <c r="F73" s="986"/>
      <c r="G73" s="986"/>
      <c r="H73" s="985"/>
      <c r="I73" s="987" t="s">
        <v>59</v>
      </c>
      <c r="J73" s="988"/>
      <c r="K73" s="979"/>
      <c r="L73" s="952"/>
      <c r="M73" s="980"/>
      <c r="N73" s="1005">
        <v>23</v>
      </c>
      <c r="O73" s="984" t="s">
        <v>58</v>
      </c>
      <c r="P73" s="985"/>
      <c r="Q73" s="986"/>
      <c r="R73" s="986"/>
      <c r="S73" s="986"/>
      <c r="T73" s="985"/>
      <c r="U73" s="987" t="s">
        <v>59</v>
      </c>
      <c r="V73" s="445"/>
      <c r="W73" s="23"/>
    </row>
    <row r="74" spans="1:23" ht="24.95" customHeight="1">
      <c r="A74" s="24"/>
      <c r="B74" s="138"/>
      <c r="C74" s="805">
        <f>GL(H62,D62,C62,I62,H63,D63)</f>
        <v>0</v>
      </c>
      <c r="D74" s="723"/>
      <c r="E74" s="990"/>
      <c r="F74" s="991" t="s">
        <v>14</v>
      </c>
      <c r="G74" s="990"/>
      <c r="H74" s="723"/>
      <c r="I74" s="805">
        <f>GL(H65,D65,C65,I65,H66,D66)</f>
        <v>0</v>
      </c>
      <c r="J74" s="988"/>
      <c r="K74" s="979"/>
      <c r="L74" s="952">
        <f>L71+ACCUEIL!$B$10</f>
        <v>0.65277777777777302</v>
      </c>
      <c r="M74" s="980"/>
      <c r="N74" s="989"/>
      <c r="O74" s="805">
        <f>GL(T62,P62,O62,U62,T63,P63)</f>
        <v>0</v>
      </c>
      <c r="P74" s="723"/>
      <c r="Q74" s="990"/>
      <c r="R74" s="991" t="s">
        <v>14</v>
      </c>
      <c r="S74" s="990"/>
      <c r="T74" s="723"/>
      <c r="U74" s="805">
        <f>GL(T65,P65,O65,U65,T66,P66)</f>
        <v>0</v>
      </c>
      <c r="V74" s="445"/>
      <c r="W74" s="23"/>
    </row>
    <row r="75" spans="1:23" s="873" customFormat="1" ht="20.25" hidden="1" customHeight="1">
      <c r="A75" s="24"/>
      <c r="B75" s="1335"/>
      <c r="C75" s="1345" t="s">
        <v>182</v>
      </c>
      <c r="D75" s="1337"/>
      <c r="E75" s="1341"/>
      <c r="F75" s="1342" t="s">
        <v>14</v>
      </c>
      <c r="G75" s="1343"/>
      <c r="H75" s="1336"/>
      <c r="I75" s="1405" t="s">
        <v>182</v>
      </c>
      <c r="J75" s="1340"/>
      <c r="K75" s="979"/>
      <c r="L75" s="952"/>
      <c r="M75" s="980"/>
      <c r="N75" s="1394"/>
      <c r="O75" s="1405" t="s">
        <v>182</v>
      </c>
      <c r="P75" s="1396"/>
      <c r="Q75" s="1402"/>
      <c r="R75" s="1403" t="s">
        <v>14</v>
      </c>
      <c r="S75" s="1404"/>
      <c r="T75" s="1395"/>
      <c r="U75" s="1405" t="s">
        <v>182</v>
      </c>
      <c r="V75" s="1401"/>
      <c r="W75" s="23"/>
    </row>
    <row r="76" spans="1:23" ht="15" customHeight="1">
      <c r="A76" s="24"/>
      <c r="C76" s="825"/>
      <c r="D76" s="825"/>
      <c r="E76" s="825"/>
      <c r="F76" s="825"/>
      <c r="G76" s="825"/>
      <c r="H76" s="825"/>
      <c r="I76" s="825"/>
      <c r="J76" s="825"/>
      <c r="K76" s="979"/>
      <c r="L76" s="825"/>
      <c r="M76" s="980"/>
      <c r="N76" s="825"/>
      <c r="O76" s="825"/>
      <c r="P76" s="825"/>
      <c r="Q76" s="825"/>
      <c r="R76" s="825"/>
      <c r="S76" s="825"/>
      <c r="T76" s="825"/>
      <c r="U76" s="825"/>
      <c r="W76" s="23"/>
    </row>
    <row r="77" spans="1:23" ht="15" customHeight="1">
      <c r="A77" s="24"/>
      <c r="B77" s="138"/>
      <c r="C77" s="992"/>
      <c r="D77" s="985"/>
      <c r="E77" s="986"/>
      <c r="F77" s="986" t="s">
        <v>37</v>
      </c>
      <c r="G77" s="986"/>
      <c r="H77" s="985"/>
      <c r="I77" s="993"/>
      <c r="J77" s="988"/>
      <c r="K77" s="979"/>
      <c r="L77" s="825"/>
      <c r="M77" s="980"/>
      <c r="N77" s="989"/>
      <c r="O77" s="992"/>
      <c r="P77" s="985"/>
      <c r="Q77" s="986"/>
      <c r="R77" s="986" t="s">
        <v>37</v>
      </c>
      <c r="S77" s="986"/>
      <c r="T77" s="985"/>
      <c r="U77" s="993"/>
      <c r="V77" s="445"/>
      <c r="W77" s="23"/>
    </row>
    <row r="78" spans="1:23" ht="24.95" customHeight="1">
      <c r="A78" s="24"/>
      <c r="B78" s="158"/>
      <c r="C78" s="805">
        <f>GL(D62,H62,C62,I62,D63,H63)</f>
        <v>0</v>
      </c>
      <c r="D78" s="723"/>
      <c r="E78" s="990"/>
      <c r="F78" s="991" t="s">
        <v>14</v>
      </c>
      <c r="G78" s="990"/>
      <c r="H78" s="723"/>
      <c r="I78" s="805">
        <f>GL(D65,H65,C65,I65,D66,H66)</f>
        <v>0</v>
      </c>
      <c r="J78" s="988"/>
      <c r="K78" s="979"/>
      <c r="L78" s="952">
        <f>L74+ACCUEIL!$B$10</f>
        <v>0.65972222222221699</v>
      </c>
      <c r="M78" s="980"/>
      <c r="N78" s="813"/>
      <c r="O78" s="805">
        <f>GL(P62,T62,O62,U62,P63,T63)</f>
        <v>0</v>
      </c>
      <c r="P78" s="723"/>
      <c r="Q78" s="990"/>
      <c r="R78" s="991" t="s">
        <v>14</v>
      </c>
      <c r="S78" s="990"/>
      <c r="T78" s="723"/>
      <c r="U78" s="805">
        <f>GL(P65,T65,O65,U65,P66,T66)</f>
        <v>0</v>
      </c>
      <c r="V78" s="445"/>
      <c r="W78" s="23"/>
    </row>
    <row r="79" spans="1:23" s="873" customFormat="1" ht="20.25" hidden="1" customHeight="1">
      <c r="A79" s="24"/>
      <c r="B79" s="1335"/>
      <c r="C79" s="1345" t="s">
        <v>182</v>
      </c>
      <c r="D79" s="1337"/>
      <c r="E79" s="1341"/>
      <c r="F79" s="1342" t="s">
        <v>14</v>
      </c>
      <c r="G79" s="1343"/>
      <c r="H79" s="1336"/>
      <c r="I79" s="1405" t="s">
        <v>182</v>
      </c>
      <c r="J79" s="1340"/>
      <c r="K79" s="979"/>
      <c r="L79" s="952"/>
      <c r="M79" s="980"/>
      <c r="N79" s="1394"/>
      <c r="O79" s="1405" t="s">
        <v>182</v>
      </c>
      <c r="P79" s="1396"/>
      <c r="Q79" s="1402"/>
      <c r="R79" s="1403" t="s">
        <v>14</v>
      </c>
      <c r="S79" s="1404"/>
      <c r="T79" s="1395"/>
      <c r="U79" s="1405" t="s">
        <v>182</v>
      </c>
      <c r="V79" s="1401"/>
      <c r="W79" s="23"/>
    </row>
    <row r="80" spans="1:23" ht="15">
      <c r="A80" s="180"/>
      <c r="B80" s="55"/>
      <c r="C80" s="451"/>
      <c r="D80" s="55"/>
      <c r="E80" s="55"/>
      <c r="F80" s="55"/>
      <c r="G80" s="55"/>
      <c r="H80" s="326"/>
      <c r="I80" s="451"/>
      <c r="J80" s="55"/>
      <c r="K80" s="59"/>
      <c r="L80" s="237"/>
      <c r="M80" s="452"/>
      <c r="N80" s="215"/>
      <c r="O80" s="453"/>
      <c r="P80" s="215"/>
      <c r="Q80" s="215"/>
      <c r="R80" s="215"/>
      <c r="S80" s="215"/>
      <c r="T80" s="215"/>
      <c r="U80" s="453"/>
      <c r="V80" s="55"/>
      <c r="W80" s="59"/>
    </row>
    <row r="81" spans="1:24" ht="15">
      <c r="A81" s="147"/>
      <c r="B81" s="147"/>
      <c r="C81" s="429"/>
      <c r="D81" s="147"/>
      <c r="E81" s="147"/>
      <c r="F81" s="147"/>
      <c r="G81" s="147"/>
      <c r="H81" s="147"/>
      <c r="I81" s="182" t="s">
        <v>38</v>
      </c>
      <c r="J81" s="147"/>
      <c r="K81" s="147"/>
      <c r="L81" s="865">
        <f>L78+ACCUEIL!$B$10</f>
        <v>0.66666666666666097</v>
      </c>
      <c r="M81" s="343"/>
      <c r="N81" s="343"/>
      <c r="O81" s="343"/>
      <c r="P81" s="343"/>
      <c r="Q81" s="343"/>
      <c r="R81" s="343"/>
      <c r="S81" s="343"/>
      <c r="T81" s="343"/>
      <c r="U81" s="343"/>
      <c r="V81" s="343"/>
      <c r="W81" s="343"/>
      <c r="X81" s="343"/>
    </row>
    <row r="82" spans="1:24">
      <c r="B82" s="1490" t="s">
        <v>39</v>
      </c>
      <c r="C82" s="1490"/>
      <c r="D82" s="1490"/>
      <c r="E82" s="1490"/>
      <c r="F82" s="1490"/>
      <c r="G82" s="1490"/>
      <c r="H82" s="1490"/>
      <c r="I82" s="1490"/>
      <c r="J82" s="1490"/>
      <c r="K82" s="1490"/>
      <c r="L82" s="1490"/>
      <c r="M82" s="1490"/>
      <c r="N82" s="1490"/>
      <c r="O82" s="1490"/>
      <c r="P82" s="1490"/>
      <c r="Q82" s="1490"/>
      <c r="R82" s="1490"/>
      <c r="S82" s="1490"/>
      <c r="T82" s="1490"/>
      <c r="U82" s="1490"/>
      <c r="V82" s="1490"/>
      <c r="W82" s="1490"/>
      <c r="X82" s="343"/>
    </row>
    <row r="83" spans="1:24">
      <c r="B83" s="1490"/>
      <c r="C83" s="1490"/>
      <c r="D83" s="1490"/>
      <c r="E83" s="1490"/>
      <c r="F83" s="1490"/>
      <c r="G83" s="1490"/>
      <c r="H83" s="1490"/>
      <c r="I83" s="1490"/>
      <c r="J83" s="1490"/>
      <c r="K83" s="1490"/>
      <c r="L83" s="1490"/>
      <c r="M83" s="1490"/>
      <c r="N83" s="1490"/>
      <c r="O83" s="1490"/>
      <c r="P83" s="1490"/>
      <c r="Q83" s="1490"/>
      <c r="R83" s="1490"/>
      <c r="S83" s="1490"/>
      <c r="T83" s="1490"/>
      <c r="U83" s="1490"/>
      <c r="V83" s="1490"/>
      <c r="W83" s="1490"/>
      <c r="X83" s="343"/>
    </row>
    <row r="84" spans="1:24" ht="15.75">
      <c r="A84" s="183"/>
      <c r="B84" s="15"/>
      <c r="C84" s="454"/>
      <c r="D84" s="15"/>
      <c r="E84" s="15"/>
      <c r="F84" s="378" t="s">
        <v>100</v>
      </c>
      <c r="G84" s="15"/>
      <c r="H84" s="15"/>
      <c r="I84" s="454"/>
      <c r="J84" s="455"/>
      <c r="K84" s="455"/>
      <c r="L84" s="456"/>
      <c r="M84" s="456"/>
      <c r="N84" s="379"/>
      <c r="O84" s="456"/>
      <c r="P84" s="456"/>
      <c r="Q84" s="456"/>
      <c r="R84" s="378" t="s">
        <v>101</v>
      </c>
      <c r="S84" s="456"/>
      <c r="T84" s="456"/>
      <c r="U84" s="456"/>
      <c r="V84" s="456"/>
      <c r="W84" s="457"/>
      <c r="X84" s="343"/>
    </row>
    <row r="85" spans="1:24" ht="20.100000000000001" customHeight="1">
      <c r="A85" s="24"/>
      <c r="B85" s="138" t="s">
        <v>60</v>
      </c>
      <c r="C85" s="386">
        <f>GL(D78,H78,C78,I78,D79,H79)</f>
        <v>0</v>
      </c>
      <c r="H85" s="138">
        <v>5</v>
      </c>
      <c r="I85" s="386">
        <f>GL(D68,H68,C68,I68,D69,H69)</f>
        <v>0</v>
      </c>
      <c r="J85" s="149"/>
      <c r="K85" s="149"/>
      <c r="L85" s="412"/>
      <c r="M85" s="412"/>
      <c r="N85" s="138">
        <v>1</v>
      </c>
      <c r="O85" s="863">
        <f>GL(P78,T78,O78,U78,P79,T79)</f>
        <v>0</v>
      </c>
      <c r="P85" s="860"/>
      <c r="Q85" s="860"/>
      <c r="R85" s="860"/>
      <c r="S85" s="860"/>
      <c r="T85" s="861">
        <v>5</v>
      </c>
      <c r="U85" s="863">
        <f>GL(P68,T68,O68,U68,P69,T69)</f>
        <v>0</v>
      </c>
      <c r="V85" s="412"/>
      <c r="W85" s="458"/>
      <c r="X85" s="343"/>
    </row>
    <row r="86" spans="1:24" ht="20.100000000000001" customHeight="1">
      <c r="A86" s="24"/>
      <c r="B86" s="138">
        <v>2</v>
      </c>
      <c r="C86" s="386">
        <f>GL(H78,D78,C78,I78,H79,D79)</f>
        <v>0</v>
      </c>
      <c r="H86" s="138">
        <v>6</v>
      </c>
      <c r="I86" s="386">
        <f>GL(H68,D68,C68,I68,H69,D69)</f>
        <v>0</v>
      </c>
      <c r="J86" s="342"/>
      <c r="K86" s="149"/>
      <c r="L86" s="412"/>
      <c r="M86" s="412"/>
      <c r="N86" s="138">
        <v>2</v>
      </c>
      <c r="O86" s="863">
        <f>GL(T78,P78,O78,U78,T79,P79)</f>
        <v>0</v>
      </c>
      <c r="P86" s="860"/>
      <c r="Q86" s="860"/>
      <c r="R86" s="860"/>
      <c r="S86" s="860"/>
      <c r="T86" s="861">
        <v>6</v>
      </c>
      <c r="U86" s="863">
        <f>GL(T68,P68,O68,U68,T69,P69)</f>
        <v>0</v>
      </c>
      <c r="V86" s="412"/>
      <c r="W86" s="458"/>
      <c r="X86" s="343"/>
    </row>
    <row r="87" spans="1:24" ht="20.100000000000001" customHeight="1">
      <c r="A87" s="24"/>
      <c r="B87" s="138">
        <v>3</v>
      </c>
      <c r="C87" s="386">
        <f>GL(D74,H74,C74,I74,D75,H75)</f>
        <v>0</v>
      </c>
      <c r="H87" s="138">
        <v>7</v>
      </c>
      <c r="I87" s="386">
        <f>GL(D71,H71,C71,I71,D72,H72)</f>
        <v>0</v>
      </c>
      <c r="J87" s="342"/>
      <c r="K87" s="149"/>
      <c r="L87" s="412"/>
      <c r="M87" s="412"/>
      <c r="N87" s="138">
        <v>3</v>
      </c>
      <c r="O87" s="863">
        <f>GL(P74,T74,O74,U74,P75,T75)</f>
        <v>0</v>
      </c>
      <c r="P87" s="860"/>
      <c r="Q87" s="860"/>
      <c r="R87" s="860"/>
      <c r="S87" s="860"/>
      <c r="T87" s="861">
        <v>7</v>
      </c>
      <c r="U87" s="863">
        <f>GL(P71,T71,O71,U71,P72,T72)</f>
        <v>0</v>
      </c>
      <c r="V87" s="412"/>
      <c r="W87" s="458"/>
      <c r="X87" s="343"/>
    </row>
    <row r="88" spans="1:24" ht="20.100000000000001" customHeight="1">
      <c r="A88" s="24"/>
      <c r="B88" s="138">
        <v>4</v>
      </c>
      <c r="C88" s="386">
        <f>GL(H74,D74,C74,I74,H75,D75)</f>
        <v>0</v>
      </c>
      <c r="H88" s="138">
        <v>8</v>
      </c>
      <c r="I88" s="386">
        <f>GL(H71,D71,C71,I71,H72,D72)</f>
        <v>0</v>
      </c>
      <c r="J88" s="342"/>
      <c r="K88" s="149"/>
      <c r="L88" s="412"/>
      <c r="M88" s="412"/>
      <c r="N88" s="138">
        <v>4</v>
      </c>
      <c r="O88" s="863">
        <f>GL(T74,P74,O74,U74,T75,P75)</f>
        <v>0</v>
      </c>
      <c r="P88" s="860"/>
      <c r="Q88" s="860"/>
      <c r="R88" s="860"/>
      <c r="S88" s="860"/>
      <c r="T88" s="861">
        <v>8</v>
      </c>
      <c r="U88" s="863">
        <f>GL(T71,P71,O71,U71,T72,P72)</f>
        <v>0</v>
      </c>
      <c r="V88" s="412"/>
      <c r="W88" s="458"/>
      <c r="X88" s="343"/>
    </row>
    <row r="89" spans="1:24" ht="15">
      <c r="A89" s="180"/>
      <c r="B89" s="55"/>
      <c r="C89" s="55"/>
      <c r="D89" s="55"/>
      <c r="E89" s="55"/>
      <c r="F89" s="55"/>
      <c r="G89" s="55"/>
      <c r="H89" s="55"/>
      <c r="I89" s="55"/>
      <c r="J89" s="326"/>
      <c r="K89" s="326"/>
      <c r="L89" s="459"/>
      <c r="M89" s="459"/>
      <c r="N89" s="460"/>
      <c r="O89" s="470"/>
      <c r="P89" s="459"/>
      <c r="Q89" s="459"/>
      <c r="R89" s="459"/>
      <c r="S89" s="459"/>
      <c r="T89" s="326"/>
      <c r="U89" s="470"/>
      <c r="V89" s="459"/>
      <c r="W89" s="461"/>
      <c r="X89" s="343"/>
    </row>
  </sheetData>
  <sheetProtection password="C9F9" sheet="1" objects="1" scenarios="1" formatCells="0" formatColumns="0" formatRows="0"/>
  <sortState caseSensitive="1" ref="I30:K33">
    <sortCondition descending="1" ref="K30:K33"/>
    <sortCondition descending="1" ref="J30:J33"/>
  </sortState>
  <customSheetViews>
    <customSheetView guid="{31278E9C-6E4E-4A43-ADE8-A201F36887EE}" scale="110" showPageBreaks="1" printArea="1" view="pageBreakPreview" topLeftCell="A31">
      <selection activeCell="O30" sqref="O30:Q33"/>
      <rowBreaks count="1" manualBreakCount="1">
        <brk id="34" max="23" man="1"/>
      </rowBreaks>
      <pageMargins left="0.27559055118110237" right="0.23622047244094491" top="1.0236220472440944" bottom="1.0236220472440944" header="0.78740157480314965" footer="0.78740157480314965"/>
      <printOptions horizontalCentered="1" verticalCentered="1"/>
      <pageSetup paperSize="9" scale="77" fitToHeight="2" orientation="portrait" horizontalDpi="300" verticalDpi="300" r:id="rId1"/>
      <headerFooter alignWithMargins="0">
        <oddHeader xml:space="preserve">&amp;CPAQUES 2014
</oddHeader>
      </headerFooter>
    </customSheetView>
  </customSheetViews>
  <mergeCells count="24">
    <mergeCell ref="G38:H38"/>
    <mergeCell ref="G39:H39"/>
    <mergeCell ref="G40:H40"/>
    <mergeCell ref="G41:H41"/>
    <mergeCell ref="S38:T38"/>
    <mergeCell ref="S39:T39"/>
    <mergeCell ref="S40:T40"/>
    <mergeCell ref="S41:T41"/>
    <mergeCell ref="T29:U29"/>
    <mergeCell ref="B82:W83"/>
    <mergeCell ref="J1:N4"/>
    <mergeCell ref="E13:G24"/>
    <mergeCell ref="Q13:S24"/>
    <mergeCell ref="B29:C29"/>
    <mergeCell ref="H29:I29"/>
    <mergeCell ref="N29:O29"/>
    <mergeCell ref="O38:R38"/>
    <mergeCell ref="O39:R39"/>
    <mergeCell ref="O40:R40"/>
    <mergeCell ref="O41:R41"/>
    <mergeCell ref="C38:F38"/>
    <mergeCell ref="C39:F39"/>
    <mergeCell ref="C40:F40"/>
    <mergeCell ref="C41:F41"/>
  </mergeCells>
  <phoneticPr fontId="9" type="noConversion"/>
  <conditionalFormatting sqref="E15:E16 E19:E20 E23:E24 G15:G16 G19:G20 G23:G24">
    <cfRule type="cellIs" dxfId="576" priority="194" stopIfTrue="1" operator="equal">
      <formula>"estnum"</formula>
    </cfRule>
    <cfRule type="cellIs" dxfId="575" priority="195" stopIfTrue="1" operator="notEqual">
      <formula>"estnum"</formula>
    </cfRule>
  </conditionalFormatting>
  <conditionalFormatting sqref="D13:D24">
    <cfRule type="notContainsBlanks" dxfId="574" priority="193">
      <formula>LEN(TRIM(D13))&gt;0</formula>
    </cfRule>
  </conditionalFormatting>
  <conditionalFormatting sqref="H13:H24">
    <cfRule type="notContainsBlanks" dxfId="573" priority="192">
      <formula>LEN(TRIM(H13))&gt;0</formula>
    </cfRule>
  </conditionalFormatting>
  <conditionalFormatting sqref="P13:P24">
    <cfRule type="notContainsBlanks" dxfId="572" priority="191">
      <formula>LEN(TRIM(P13))&gt;0</formula>
    </cfRule>
  </conditionalFormatting>
  <conditionalFormatting sqref="T13:T24">
    <cfRule type="notContainsBlanks" dxfId="571" priority="190">
      <formula>LEN(TRIM(T13))&gt;0</formula>
    </cfRule>
  </conditionalFormatting>
  <conditionalFormatting sqref="D47 D49 D51 D53">
    <cfRule type="notContainsBlanks" dxfId="570" priority="189">
      <formula>LEN(TRIM(D47))&gt;0</formula>
    </cfRule>
  </conditionalFormatting>
  <conditionalFormatting sqref="H47 H49 H51 H53">
    <cfRule type="notContainsBlanks" dxfId="569" priority="188">
      <formula>LEN(TRIM(H47))&gt;0</formula>
    </cfRule>
  </conditionalFormatting>
  <conditionalFormatting sqref="P47 P49 P51 P53">
    <cfRule type="notContainsBlanks" dxfId="568" priority="187">
      <formula>LEN(TRIM(P47))&gt;0</formula>
    </cfRule>
  </conditionalFormatting>
  <conditionalFormatting sqref="D56 T47 T49 T51 T53">
    <cfRule type="notContainsBlanks" dxfId="567" priority="185">
      <formula>LEN(TRIM(D47))&gt;0</formula>
    </cfRule>
  </conditionalFormatting>
  <conditionalFormatting sqref="H56">
    <cfRule type="notContainsBlanks" dxfId="566" priority="184">
      <formula>LEN(TRIM(H56))&gt;0</formula>
    </cfRule>
  </conditionalFormatting>
  <conditionalFormatting sqref="P56">
    <cfRule type="notContainsBlanks" dxfId="565" priority="183">
      <formula>LEN(TRIM(P56))&gt;0</formula>
    </cfRule>
  </conditionalFormatting>
  <conditionalFormatting sqref="T56">
    <cfRule type="notContainsBlanks" dxfId="564" priority="182">
      <formula>LEN(TRIM(T56))&gt;0</formula>
    </cfRule>
  </conditionalFormatting>
  <conditionalFormatting sqref="T59">
    <cfRule type="notContainsBlanks" dxfId="563" priority="181">
      <formula>LEN(TRIM(T59))&gt;0</formula>
    </cfRule>
  </conditionalFormatting>
  <conditionalFormatting sqref="P59">
    <cfRule type="notContainsBlanks" dxfId="562" priority="180">
      <formula>LEN(TRIM(P59))&gt;0</formula>
    </cfRule>
  </conditionalFormatting>
  <conditionalFormatting sqref="H59">
    <cfRule type="notContainsBlanks" dxfId="561" priority="179">
      <formula>LEN(TRIM(H59))&gt;0</formula>
    </cfRule>
  </conditionalFormatting>
  <conditionalFormatting sqref="D59">
    <cfRule type="notContainsBlanks" dxfId="560" priority="178">
      <formula>LEN(TRIM(D59))&gt;0</formula>
    </cfRule>
  </conditionalFormatting>
  <conditionalFormatting sqref="D62">
    <cfRule type="notContainsBlanks" dxfId="559" priority="177">
      <formula>LEN(TRIM(D62))&gt;0</formula>
    </cfRule>
  </conditionalFormatting>
  <conditionalFormatting sqref="H62">
    <cfRule type="notContainsBlanks" dxfId="558" priority="176">
      <formula>LEN(TRIM(H62))&gt;0</formula>
    </cfRule>
  </conditionalFormatting>
  <conditionalFormatting sqref="P62">
    <cfRule type="notContainsBlanks" dxfId="557" priority="175">
      <formula>LEN(TRIM(P62))&gt;0</formula>
    </cfRule>
  </conditionalFormatting>
  <conditionalFormatting sqref="T62">
    <cfRule type="notContainsBlanks" dxfId="556" priority="174">
      <formula>LEN(TRIM(T62))&gt;0</formula>
    </cfRule>
  </conditionalFormatting>
  <conditionalFormatting sqref="T65">
    <cfRule type="notContainsBlanks" dxfId="555" priority="173">
      <formula>LEN(TRIM(T65))&gt;0</formula>
    </cfRule>
  </conditionalFormatting>
  <conditionalFormatting sqref="P65">
    <cfRule type="notContainsBlanks" dxfId="554" priority="172">
      <formula>LEN(TRIM(P65))&gt;0</formula>
    </cfRule>
  </conditionalFormatting>
  <conditionalFormatting sqref="H65">
    <cfRule type="notContainsBlanks" dxfId="553" priority="171">
      <formula>LEN(TRIM(H65))&gt;0</formula>
    </cfRule>
  </conditionalFormatting>
  <conditionalFormatting sqref="D65">
    <cfRule type="notContainsBlanks" dxfId="552" priority="170">
      <formula>LEN(TRIM(D65))&gt;0</formula>
    </cfRule>
  </conditionalFormatting>
  <conditionalFormatting sqref="D68">
    <cfRule type="notContainsBlanks" dxfId="551" priority="169">
      <formula>LEN(TRIM(D68))&gt;0</formula>
    </cfRule>
  </conditionalFormatting>
  <conditionalFormatting sqref="H68">
    <cfRule type="notContainsBlanks" dxfId="550" priority="168">
      <formula>LEN(TRIM(H68))&gt;0</formula>
    </cfRule>
  </conditionalFormatting>
  <conditionalFormatting sqref="P68">
    <cfRule type="notContainsBlanks" dxfId="549" priority="167">
      <formula>LEN(TRIM(P68))&gt;0</formula>
    </cfRule>
  </conditionalFormatting>
  <conditionalFormatting sqref="T68">
    <cfRule type="notContainsBlanks" dxfId="548" priority="166">
      <formula>LEN(TRIM(T68))&gt;0</formula>
    </cfRule>
  </conditionalFormatting>
  <conditionalFormatting sqref="T71">
    <cfRule type="notContainsBlanks" dxfId="547" priority="165">
      <formula>LEN(TRIM(T71))&gt;0</formula>
    </cfRule>
  </conditionalFormatting>
  <conditionalFormatting sqref="P71">
    <cfRule type="notContainsBlanks" dxfId="546" priority="164">
      <formula>LEN(TRIM(P71))&gt;0</formula>
    </cfRule>
  </conditionalFormatting>
  <conditionalFormatting sqref="P74">
    <cfRule type="notContainsBlanks" dxfId="545" priority="163">
      <formula>LEN(TRIM(P74))&gt;0</formula>
    </cfRule>
  </conditionalFormatting>
  <conditionalFormatting sqref="T74">
    <cfRule type="notContainsBlanks" dxfId="544" priority="162">
      <formula>LEN(TRIM(T74))&gt;0</formula>
    </cfRule>
  </conditionalFormatting>
  <conditionalFormatting sqref="T78">
    <cfRule type="notContainsBlanks" dxfId="543" priority="161">
      <formula>LEN(TRIM(T78))&gt;0</formula>
    </cfRule>
  </conditionalFormatting>
  <conditionalFormatting sqref="P78">
    <cfRule type="notContainsBlanks" dxfId="542" priority="160">
      <formula>LEN(TRIM(P78))&gt;0</formula>
    </cfRule>
  </conditionalFormatting>
  <conditionalFormatting sqref="H71">
    <cfRule type="notContainsBlanks" dxfId="541" priority="159">
      <formula>LEN(TRIM(H71))&gt;0</formula>
    </cfRule>
  </conditionalFormatting>
  <conditionalFormatting sqref="D71">
    <cfRule type="notContainsBlanks" dxfId="540" priority="158">
      <formula>LEN(TRIM(D71))&gt;0</formula>
    </cfRule>
  </conditionalFormatting>
  <conditionalFormatting sqref="D74">
    <cfRule type="notContainsBlanks" dxfId="539" priority="157">
      <formula>LEN(TRIM(D74))&gt;0</formula>
    </cfRule>
  </conditionalFormatting>
  <conditionalFormatting sqref="H74">
    <cfRule type="notContainsBlanks" dxfId="538" priority="156">
      <formula>LEN(TRIM(H74))&gt;0</formula>
    </cfRule>
  </conditionalFormatting>
  <conditionalFormatting sqref="D78">
    <cfRule type="notContainsBlanks" dxfId="537" priority="155">
      <formula>LEN(TRIM(D78))&gt;0</formula>
    </cfRule>
  </conditionalFormatting>
  <conditionalFormatting sqref="H78">
    <cfRule type="notContainsBlanks" dxfId="536" priority="154">
      <formula>LEN(TRIM(H78))&gt;0</formula>
    </cfRule>
  </conditionalFormatting>
  <conditionalFormatting sqref="D48">
    <cfRule type="notContainsBlanks" dxfId="535" priority="153">
      <formula>LEN(TRIM(D48))&gt;0</formula>
    </cfRule>
  </conditionalFormatting>
  <conditionalFormatting sqref="H48">
    <cfRule type="notContainsBlanks" dxfId="534" priority="152">
      <formula>LEN(TRIM(H48))&gt;0</formula>
    </cfRule>
  </conditionalFormatting>
  <conditionalFormatting sqref="C48">
    <cfRule type="expression" dxfId="533" priority="151">
      <formula>NOT($D47=$H$47)</formula>
    </cfRule>
  </conditionalFormatting>
  <conditionalFormatting sqref="I48">
    <cfRule type="expression" dxfId="532" priority="149">
      <formula>NOT($D47=$H$47)</formula>
    </cfRule>
  </conditionalFormatting>
  <conditionalFormatting sqref="D50">
    <cfRule type="notContainsBlanks" dxfId="531" priority="148">
      <formula>LEN(TRIM(D50))&gt;0</formula>
    </cfRule>
  </conditionalFormatting>
  <conditionalFormatting sqref="H50">
    <cfRule type="notContainsBlanks" dxfId="530" priority="147">
      <formula>LEN(TRIM(H50))&gt;0</formula>
    </cfRule>
  </conditionalFormatting>
  <conditionalFormatting sqref="C50">
    <cfRule type="expression" dxfId="529" priority="146">
      <formula>NOT($D49=$H$49)</formula>
    </cfRule>
  </conditionalFormatting>
  <conditionalFormatting sqref="D52">
    <cfRule type="notContainsBlanks" dxfId="528" priority="144">
      <formula>LEN(TRIM(D52))&gt;0</formula>
    </cfRule>
  </conditionalFormatting>
  <conditionalFormatting sqref="H52">
    <cfRule type="notContainsBlanks" dxfId="527" priority="143">
      <formula>LEN(TRIM(H52))&gt;0</formula>
    </cfRule>
  </conditionalFormatting>
  <conditionalFormatting sqref="C52">
    <cfRule type="expression" dxfId="526" priority="142">
      <formula>NOT($D51=$H$51)</formula>
    </cfRule>
  </conditionalFormatting>
  <conditionalFormatting sqref="D54">
    <cfRule type="notContainsBlanks" dxfId="525" priority="140">
      <formula>LEN(TRIM(D54))&gt;0</formula>
    </cfRule>
  </conditionalFormatting>
  <conditionalFormatting sqref="H54">
    <cfRule type="notContainsBlanks" dxfId="524" priority="139">
      <formula>LEN(TRIM(H54))&gt;0</formula>
    </cfRule>
  </conditionalFormatting>
  <conditionalFormatting sqref="C54">
    <cfRule type="expression" dxfId="523" priority="138">
      <formula>NOT($D53=$H$53)</formula>
    </cfRule>
  </conditionalFormatting>
  <conditionalFormatting sqref="D57">
    <cfRule type="notContainsBlanks" dxfId="522" priority="136">
      <formula>LEN(TRIM(D57))&gt;0</formula>
    </cfRule>
  </conditionalFormatting>
  <conditionalFormatting sqref="H57">
    <cfRule type="notContainsBlanks" dxfId="521" priority="135">
      <formula>LEN(TRIM(H57))&gt;0</formula>
    </cfRule>
  </conditionalFormatting>
  <conditionalFormatting sqref="C57">
    <cfRule type="expression" dxfId="520" priority="134">
      <formula>NOT($D56=$H$56)</formula>
    </cfRule>
  </conditionalFormatting>
  <conditionalFormatting sqref="D60">
    <cfRule type="notContainsBlanks" dxfId="519" priority="132">
      <formula>LEN(TRIM(D60))&gt;0</formula>
    </cfRule>
  </conditionalFormatting>
  <conditionalFormatting sqref="H60">
    <cfRule type="notContainsBlanks" dxfId="518" priority="131">
      <formula>LEN(TRIM(H60))&gt;0</formula>
    </cfRule>
  </conditionalFormatting>
  <conditionalFormatting sqref="C60">
    <cfRule type="expression" dxfId="517" priority="130">
      <formula>NOT($D59=$H$59)</formula>
    </cfRule>
  </conditionalFormatting>
  <conditionalFormatting sqref="D63">
    <cfRule type="notContainsBlanks" dxfId="516" priority="128">
      <formula>LEN(TRIM(D63))&gt;0</formula>
    </cfRule>
  </conditionalFormatting>
  <conditionalFormatting sqref="H63">
    <cfRule type="notContainsBlanks" dxfId="515" priority="127">
      <formula>LEN(TRIM(H63))&gt;0</formula>
    </cfRule>
  </conditionalFormatting>
  <conditionalFormatting sqref="C63">
    <cfRule type="expression" dxfId="514" priority="126">
      <formula>NOT($D62=$H$62)</formula>
    </cfRule>
  </conditionalFormatting>
  <conditionalFormatting sqref="D66">
    <cfRule type="notContainsBlanks" dxfId="513" priority="124">
      <formula>LEN(TRIM(D66))&gt;0</formula>
    </cfRule>
  </conditionalFormatting>
  <conditionalFormatting sqref="H66">
    <cfRule type="notContainsBlanks" dxfId="512" priority="123">
      <formula>LEN(TRIM(H66))&gt;0</formula>
    </cfRule>
  </conditionalFormatting>
  <conditionalFormatting sqref="C66">
    <cfRule type="expression" dxfId="511" priority="122">
      <formula>NOT($D65=$H$65)</formula>
    </cfRule>
  </conditionalFormatting>
  <conditionalFormatting sqref="D69">
    <cfRule type="notContainsBlanks" dxfId="510" priority="120">
      <formula>LEN(TRIM(D69))&gt;0</formula>
    </cfRule>
  </conditionalFormatting>
  <conditionalFormatting sqref="H69">
    <cfRule type="notContainsBlanks" dxfId="509" priority="119">
      <formula>LEN(TRIM(H69))&gt;0</formula>
    </cfRule>
  </conditionalFormatting>
  <conditionalFormatting sqref="C69">
    <cfRule type="expression" dxfId="508" priority="118">
      <formula>NOT($D68=$H$68)</formula>
    </cfRule>
  </conditionalFormatting>
  <conditionalFormatting sqref="D72">
    <cfRule type="notContainsBlanks" dxfId="507" priority="116">
      <formula>LEN(TRIM(D72))&gt;0</formula>
    </cfRule>
  </conditionalFormatting>
  <conditionalFormatting sqref="H72">
    <cfRule type="notContainsBlanks" dxfId="506" priority="115">
      <formula>LEN(TRIM(H72))&gt;0</formula>
    </cfRule>
  </conditionalFormatting>
  <conditionalFormatting sqref="C72">
    <cfRule type="expression" dxfId="505" priority="114">
      <formula>NOT($D71=$H$71)</formula>
    </cfRule>
  </conditionalFormatting>
  <conditionalFormatting sqref="D75">
    <cfRule type="notContainsBlanks" dxfId="504" priority="112">
      <formula>LEN(TRIM(D75))&gt;0</formula>
    </cfRule>
  </conditionalFormatting>
  <conditionalFormatting sqref="H75">
    <cfRule type="notContainsBlanks" dxfId="503" priority="111">
      <formula>LEN(TRIM(H75))&gt;0</formula>
    </cfRule>
  </conditionalFormatting>
  <conditionalFormatting sqref="C75">
    <cfRule type="expression" dxfId="502" priority="110">
      <formula>NOT($D74=$H$74)</formula>
    </cfRule>
  </conditionalFormatting>
  <conditionalFormatting sqref="D79">
    <cfRule type="notContainsBlanks" dxfId="501" priority="108">
      <formula>LEN(TRIM(D79))&gt;0</formula>
    </cfRule>
  </conditionalFormatting>
  <conditionalFormatting sqref="H79">
    <cfRule type="notContainsBlanks" dxfId="500" priority="107">
      <formula>LEN(TRIM(H79))&gt;0</formula>
    </cfRule>
  </conditionalFormatting>
  <conditionalFormatting sqref="C79">
    <cfRule type="expression" dxfId="499" priority="106">
      <formula>NOT($D78=$H$78)</formula>
    </cfRule>
  </conditionalFormatting>
  <conditionalFormatting sqref="P48">
    <cfRule type="notContainsBlanks" dxfId="498" priority="104">
      <formula>LEN(TRIM(P48))&gt;0</formula>
    </cfRule>
  </conditionalFormatting>
  <conditionalFormatting sqref="T48">
    <cfRule type="notContainsBlanks" dxfId="497" priority="103">
      <formula>LEN(TRIM(T48))&gt;0</formula>
    </cfRule>
  </conditionalFormatting>
  <conditionalFormatting sqref="O48">
    <cfRule type="expression" dxfId="496" priority="102">
      <formula>NOT($P47=$T47)</formula>
    </cfRule>
  </conditionalFormatting>
  <conditionalFormatting sqref="U48">
    <cfRule type="expression" dxfId="495" priority="100">
      <formula>NOT($P47=$T47)</formula>
    </cfRule>
  </conditionalFormatting>
  <conditionalFormatting sqref="I50">
    <cfRule type="expression" dxfId="494" priority="55">
      <formula>NOT($D49=$H$49)</formula>
    </cfRule>
  </conditionalFormatting>
  <conditionalFormatting sqref="I52">
    <cfRule type="expression" dxfId="493" priority="54">
      <formula>NOT($D51=$H$51)</formula>
    </cfRule>
  </conditionalFormatting>
  <conditionalFormatting sqref="I54">
    <cfRule type="expression" dxfId="492" priority="53">
      <formula>NOT($D53=$H$53)</formula>
    </cfRule>
  </conditionalFormatting>
  <conditionalFormatting sqref="I57">
    <cfRule type="expression" dxfId="491" priority="52">
      <formula>NOT($D56=$H$56)</formula>
    </cfRule>
  </conditionalFormatting>
  <conditionalFormatting sqref="I60">
    <cfRule type="expression" dxfId="490" priority="51">
      <formula>NOT($D59=$H$59)</formula>
    </cfRule>
  </conditionalFormatting>
  <conditionalFormatting sqref="I63">
    <cfRule type="expression" dxfId="489" priority="50">
      <formula>NOT($D62=$H$62)</formula>
    </cfRule>
  </conditionalFormatting>
  <conditionalFormatting sqref="I66">
    <cfRule type="expression" dxfId="488" priority="49">
      <formula>NOT($D65=$H$65)</formula>
    </cfRule>
  </conditionalFormatting>
  <conditionalFormatting sqref="I69">
    <cfRule type="expression" dxfId="487" priority="48">
      <formula>NOT($D68=$H$68)</formula>
    </cfRule>
  </conditionalFormatting>
  <conditionalFormatting sqref="I72">
    <cfRule type="expression" dxfId="486" priority="47">
      <formula>NOT($D71=$H$71)</formula>
    </cfRule>
  </conditionalFormatting>
  <conditionalFormatting sqref="I75">
    <cfRule type="expression" dxfId="485" priority="46">
      <formula>NOT($D74=$H$74)</formula>
    </cfRule>
  </conditionalFormatting>
  <conditionalFormatting sqref="I79">
    <cfRule type="expression" dxfId="484" priority="45">
      <formula>NOT($D78=$H$78)</formula>
    </cfRule>
  </conditionalFormatting>
  <conditionalFormatting sqref="P50">
    <cfRule type="notContainsBlanks" dxfId="483" priority="44">
      <formula>LEN(TRIM(P50))&gt;0</formula>
    </cfRule>
  </conditionalFormatting>
  <conditionalFormatting sqref="T50">
    <cfRule type="notContainsBlanks" dxfId="482" priority="43">
      <formula>LEN(TRIM(T50))&gt;0</formula>
    </cfRule>
  </conditionalFormatting>
  <conditionalFormatting sqref="O50">
    <cfRule type="expression" dxfId="481" priority="42">
      <formula>NOT($P49=$T49)</formula>
    </cfRule>
  </conditionalFormatting>
  <conditionalFormatting sqref="U50">
    <cfRule type="expression" dxfId="480" priority="41">
      <formula>NOT($P49=$T49)</formula>
    </cfRule>
  </conditionalFormatting>
  <conditionalFormatting sqref="P52">
    <cfRule type="notContainsBlanks" dxfId="479" priority="40">
      <formula>LEN(TRIM(P52))&gt;0</formula>
    </cfRule>
  </conditionalFormatting>
  <conditionalFormatting sqref="T52">
    <cfRule type="notContainsBlanks" dxfId="478" priority="39">
      <formula>LEN(TRIM(T52))&gt;0</formula>
    </cfRule>
  </conditionalFormatting>
  <conditionalFormatting sqref="O52">
    <cfRule type="expression" dxfId="477" priority="38">
      <formula>NOT($P51=$T51)</formula>
    </cfRule>
  </conditionalFormatting>
  <conditionalFormatting sqref="U52">
    <cfRule type="expression" dxfId="476" priority="37">
      <formula>NOT($P51=$T51)</formula>
    </cfRule>
  </conditionalFormatting>
  <conditionalFormatting sqref="P54">
    <cfRule type="notContainsBlanks" dxfId="475" priority="36">
      <formula>LEN(TRIM(P54))&gt;0</formula>
    </cfRule>
  </conditionalFormatting>
  <conditionalFormatting sqref="T54">
    <cfRule type="notContainsBlanks" dxfId="474" priority="35">
      <formula>LEN(TRIM(T54))&gt;0</formula>
    </cfRule>
  </conditionalFormatting>
  <conditionalFormatting sqref="O54">
    <cfRule type="expression" dxfId="473" priority="34">
      <formula>NOT($P53=$T53)</formula>
    </cfRule>
  </conditionalFormatting>
  <conditionalFormatting sqref="U54">
    <cfRule type="expression" dxfId="472" priority="33">
      <formula>NOT($P53=$T53)</formula>
    </cfRule>
  </conditionalFormatting>
  <conditionalFormatting sqref="P57">
    <cfRule type="notContainsBlanks" dxfId="471" priority="32">
      <formula>LEN(TRIM(P57))&gt;0</formula>
    </cfRule>
  </conditionalFormatting>
  <conditionalFormatting sqref="T57">
    <cfRule type="notContainsBlanks" dxfId="470" priority="31">
      <formula>LEN(TRIM(T57))&gt;0</formula>
    </cfRule>
  </conditionalFormatting>
  <conditionalFormatting sqref="O57">
    <cfRule type="expression" dxfId="469" priority="30">
      <formula>NOT($P56=$T56)</formula>
    </cfRule>
  </conditionalFormatting>
  <conditionalFormatting sqref="U57">
    <cfRule type="expression" dxfId="468" priority="29">
      <formula>NOT($P56=$T56)</formula>
    </cfRule>
  </conditionalFormatting>
  <conditionalFormatting sqref="P60">
    <cfRule type="notContainsBlanks" dxfId="467" priority="28">
      <formula>LEN(TRIM(P60))&gt;0</formula>
    </cfRule>
  </conditionalFormatting>
  <conditionalFormatting sqref="T60">
    <cfRule type="notContainsBlanks" dxfId="466" priority="27">
      <formula>LEN(TRIM(T60))&gt;0</formula>
    </cfRule>
  </conditionalFormatting>
  <conditionalFormatting sqref="O60">
    <cfRule type="expression" dxfId="465" priority="26">
      <formula>NOT($P59=$T59)</formula>
    </cfRule>
  </conditionalFormatting>
  <conditionalFormatting sqref="U60">
    <cfRule type="expression" dxfId="464" priority="25">
      <formula>NOT($P59=$T59)</formula>
    </cfRule>
  </conditionalFormatting>
  <conditionalFormatting sqref="P63">
    <cfRule type="notContainsBlanks" dxfId="463" priority="24">
      <formula>LEN(TRIM(P63))&gt;0</formula>
    </cfRule>
  </conditionalFormatting>
  <conditionalFormatting sqref="T63">
    <cfRule type="notContainsBlanks" dxfId="462" priority="23">
      <formula>LEN(TRIM(T63))&gt;0</formula>
    </cfRule>
  </conditionalFormatting>
  <conditionalFormatting sqref="O63">
    <cfRule type="expression" dxfId="461" priority="22">
      <formula>NOT($P62=$T62)</formula>
    </cfRule>
  </conditionalFormatting>
  <conditionalFormatting sqref="U63">
    <cfRule type="expression" dxfId="460" priority="21">
      <formula>NOT($P62=$T62)</formula>
    </cfRule>
  </conditionalFormatting>
  <conditionalFormatting sqref="P66">
    <cfRule type="notContainsBlanks" dxfId="459" priority="20">
      <formula>LEN(TRIM(P66))&gt;0</formula>
    </cfRule>
  </conditionalFormatting>
  <conditionalFormatting sqref="T66">
    <cfRule type="notContainsBlanks" dxfId="458" priority="19">
      <formula>LEN(TRIM(T66))&gt;0</formula>
    </cfRule>
  </conditionalFormatting>
  <conditionalFormatting sqref="O66">
    <cfRule type="expression" dxfId="457" priority="18">
      <formula>NOT($P65=$T65)</formula>
    </cfRule>
  </conditionalFormatting>
  <conditionalFormatting sqref="U66">
    <cfRule type="expression" dxfId="456" priority="17">
      <formula>NOT($P65=$T65)</formula>
    </cfRule>
  </conditionalFormatting>
  <conditionalFormatting sqref="P69">
    <cfRule type="notContainsBlanks" dxfId="455" priority="16">
      <formula>LEN(TRIM(P69))&gt;0</formula>
    </cfRule>
  </conditionalFormatting>
  <conditionalFormatting sqref="T69">
    <cfRule type="notContainsBlanks" dxfId="454" priority="15">
      <formula>LEN(TRIM(T69))&gt;0</formula>
    </cfRule>
  </conditionalFormatting>
  <conditionalFormatting sqref="O69">
    <cfRule type="expression" dxfId="453" priority="14">
      <formula>NOT($P68=$T68)</formula>
    </cfRule>
  </conditionalFormatting>
  <conditionalFormatting sqref="U69">
    <cfRule type="expression" dxfId="452" priority="13">
      <formula>NOT($P68=$T68)</formula>
    </cfRule>
  </conditionalFormatting>
  <conditionalFormatting sqref="P72">
    <cfRule type="notContainsBlanks" dxfId="451" priority="12">
      <formula>LEN(TRIM(P72))&gt;0</formula>
    </cfRule>
  </conditionalFormatting>
  <conditionalFormatting sqref="T72">
    <cfRule type="notContainsBlanks" dxfId="450" priority="11">
      <formula>LEN(TRIM(T72))&gt;0</formula>
    </cfRule>
  </conditionalFormatting>
  <conditionalFormatting sqref="O72">
    <cfRule type="expression" dxfId="449" priority="10">
      <formula>NOT($P71=$T71)</formula>
    </cfRule>
  </conditionalFormatting>
  <conditionalFormatting sqref="U72">
    <cfRule type="expression" dxfId="448" priority="9">
      <formula>NOT($P71=$T71)</formula>
    </cfRule>
  </conditionalFormatting>
  <conditionalFormatting sqref="P75">
    <cfRule type="notContainsBlanks" dxfId="447" priority="8">
      <formula>LEN(TRIM(P75))&gt;0</formula>
    </cfRule>
  </conditionalFormatting>
  <conditionalFormatting sqref="T75">
    <cfRule type="notContainsBlanks" dxfId="446" priority="7">
      <formula>LEN(TRIM(T75))&gt;0</formula>
    </cfRule>
  </conditionalFormatting>
  <conditionalFormatting sqref="O75">
    <cfRule type="expression" dxfId="445" priority="6">
      <formula>NOT($P74=$T74)</formula>
    </cfRule>
  </conditionalFormatting>
  <conditionalFormatting sqref="U75">
    <cfRule type="expression" dxfId="444" priority="5">
      <formula>NOT($P74=$T74)</formula>
    </cfRule>
  </conditionalFormatting>
  <conditionalFormatting sqref="P79">
    <cfRule type="notContainsBlanks" dxfId="443" priority="4">
      <formula>LEN(TRIM(P79))&gt;0</formula>
    </cfRule>
  </conditionalFormatting>
  <conditionalFormatting sqref="T79">
    <cfRule type="notContainsBlanks" dxfId="442" priority="3">
      <formula>LEN(TRIM(T79))&gt;0</formula>
    </cfRule>
  </conditionalFormatting>
  <conditionalFormatting sqref="O79">
    <cfRule type="expression" dxfId="441" priority="2">
      <formula>NOT($P78=$T78)</formula>
    </cfRule>
  </conditionalFormatting>
  <conditionalFormatting sqref="U79">
    <cfRule type="expression" dxfId="440" priority="1">
      <formula>NOT($P78=$T78)</formula>
    </cfRule>
  </conditionalFormatting>
  <printOptions horizontalCentered="1" verticalCentered="1"/>
  <pageMargins left="0" right="0" top="1.0236220472440944" bottom="0" header="0.39370078740157483" footer="0"/>
  <pageSetup paperSize="9" scale="65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4" max="23" man="1"/>
  </rowBreaks>
  <ignoredErrors>
    <ignoredError sqref="D88:H88 D85:H85 D86:H86 D87:H87 J85:N85 J86:N86 J87:N87 J88:N88" evalError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6865" r:id="rId6" name="Button 1">
              <controlPr defaultSize="0" print="0" autoFill="0" autoPict="0" macro="[0]!CLASSERUEFAA">
                <anchor>
                  <from>
                    <xdr:col>0</xdr:col>
                    <xdr:colOff>104775</xdr:colOff>
                    <xdr:row>24</xdr:row>
                    <xdr:rowOff>38100</xdr:rowOff>
                  </from>
                  <to>
                    <xdr:col>2</xdr:col>
                    <xdr:colOff>685800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6" r:id="rId7" name="Button 2">
              <controlPr defaultSize="0" print="0" autoFill="0" autoPict="0" macro="[0]!EFFACEUEFAA">
                <anchor>
                  <from>
                    <xdr:col>2</xdr:col>
                    <xdr:colOff>866775</xdr:colOff>
                    <xdr:row>24</xdr:row>
                    <xdr:rowOff>47625</xdr:rowOff>
                  </from>
                  <to>
                    <xdr:col>2</xdr:col>
                    <xdr:colOff>1352550</xdr:colOff>
                    <xdr:row>25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7" r:id="rId8" name="Button 3">
              <controlPr defaultSize="0" print="0" autoFill="0" autoPict="0" macro="[0]!CLASSERUEFAB">
                <anchor>
                  <from>
                    <xdr:col>7</xdr:col>
                    <xdr:colOff>38100</xdr:colOff>
                    <xdr:row>24</xdr:row>
                    <xdr:rowOff>76200</xdr:rowOff>
                  </from>
                  <to>
                    <xdr:col>8</xdr:col>
                    <xdr:colOff>847725</xdr:colOff>
                    <xdr:row>25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8" r:id="rId9" name="Button 4">
              <controlPr defaultSize="0" print="0" autoFill="0" autoPict="0" macro="[0]!EFFACEUEFAB">
                <anchor>
                  <from>
                    <xdr:col>8</xdr:col>
                    <xdr:colOff>971550</xdr:colOff>
                    <xdr:row>24</xdr:row>
                    <xdr:rowOff>66675</xdr:rowOff>
                  </from>
                  <to>
                    <xdr:col>8</xdr:col>
                    <xdr:colOff>1390650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69" r:id="rId10" name="Button 5">
              <controlPr defaultSize="0" print="0" autoFill="0" autoPict="0" macro="[0]!CLASSERUEFAC">
                <anchor>
                  <from>
                    <xdr:col>13</xdr:col>
                    <xdr:colOff>19050</xdr:colOff>
                    <xdr:row>24</xdr:row>
                    <xdr:rowOff>47625</xdr:rowOff>
                  </from>
                  <to>
                    <xdr:col>14</xdr:col>
                    <xdr:colOff>857250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0" r:id="rId11" name="Button 6">
              <controlPr defaultSize="0" print="0" autoFill="0" autoPict="0" macro="[0]!EFACCEUEFAC">
                <anchor>
                  <from>
                    <xdr:col>14</xdr:col>
                    <xdr:colOff>1095375</xdr:colOff>
                    <xdr:row>24</xdr:row>
                    <xdr:rowOff>66675</xdr:rowOff>
                  </from>
                  <to>
                    <xdr:col>15</xdr:col>
                    <xdr:colOff>76200</xdr:colOff>
                    <xdr:row>25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1" r:id="rId12" name="Button 7">
              <controlPr defaultSize="0" print="0" autoFill="0" autoPict="0" macro="[0]!CLASSERUEFAD">
                <anchor>
                  <from>
                    <xdr:col>18</xdr:col>
                    <xdr:colOff>76200</xdr:colOff>
                    <xdr:row>24</xdr:row>
                    <xdr:rowOff>38100</xdr:rowOff>
                  </from>
                  <to>
                    <xdr:col>20</xdr:col>
                    <xdr:colOff>647700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72" r:id="rId13" name="Button 8">
              <controlPr defaultSize="0" print="0" autoFill="0" autoPict="0" macro="[0]!EFFACEUEFAD">
                <anchor>
                  <from>
                    <xdr:col>20</xdr:col>
                    <xdr:colOff>885825</xdr:colOff>
                    <xdr:row>24</xdr:row>
                    <xdr:rowOff>57150</xdr:rowOff>
                  </from>
                  <to>
                    <xdr:col>20</xdr:col>
                    <xdr:colOff>1352550</xdr:colOff>
                    <xdr:row>25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2" r:id="rId14" name="Button 18">
              <controlPr defaultSize="0" print="0" autoFill="0" autoPict="0" macro="[0]!IMPUEFAE" altText="Aperçu Impression">
                <anchor>
                  <from>
                    <xdr:col>2</xdr:col>
                    <xdr:colOff>66675</xdr:colOff>
                    <xdr:row>2</xdr:row>
                    <xdr:rowOff>28575</xdr:rowOff>
                  </from>
                  <to>
                    <xdr:col>3</xdr:col>
                    <xdr:colOff>0</xdr:colOff>
                    <xdr:row>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6883" r:id="rId15" name="Button 19">
              <controlPr defaultSize="0" print="0" autoFill="0" autoPict="0" macro="[0]!IMPUEFAF" altText="Aperçu Impression">
                <anchor>
                  <from>
                    <xdr:col>5</xdr:col>
                    <xdr:colOff>38100</xdr:colOff>
                    <xdr:row>34</xdr:row>
                    <xdr:rowOff>85725</xdr:rowOff>
                  </from>
                  <to>
                    <xdr:col>8</xdr:col>
                    <xdr:colOff>1390650</xdr:colOff>
                    <xdr:row>34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8" tint="0.39997558519241921"/>
  </sheetPr>
  <dimension ref="A1:AE89"/>
  <sheetViews>
    <sheetView showGridLines="0" showRowColHeaders="0" showRuler="0" view="pageBreakPreview" topLeftCell="A29" zoomScale="120" zoomScaleNormal="100" zoomScaleSheetLayoutView="120" workbookViewId="0">
      <selection activeCell="V37" sqref="V37:V40"/>
    </sheetView>
  </sheetViews>
  <sheetFormatPr baseColWidth="10" defaultColWidth="11.5703125" defaultRowHeight="12.75"/>
  <cols>
    <col min="1" max="2" width="1.85546875" customWidth="1"/>
    <col min="3" max="3" width="28.28515625" customWidth="1"/>
    <col min="4" max="4" width="2.7109375" bestFit="1" customWidth="1"/>
    <col min="5" max="8" width="1.85546875" customWidth="1"/>
    <col min="9" max="9" width="28.28515625" customWidth="1"/>
    <col min="10" max="10" width="2.7109375" bestFit="1" customWidth="1"/>
    <col min="11" max="11" width="1.85546875" customWidth="1"/>
    <col min="12" max="12" width="8.7109375" customWidth="1"/>
    <col min="13" max="14" width="1.85546875" customWidth="1"/>
    <col min="15" max="15" width="28.42578125" customWidth="1"/>
    <col min="16" max="16" width="3.140625" bestFit="1" customWidth="1"/>
    <col min="17" max="20" width="1.85546875" customWidth="1"/>
    <col min="21" max="21" width="28.42578125" customWidth="1"/>
    <col min="22" max="22" width="3.140625" bestFit="1" customWidth="1"/>
    <col min="23" max="23" width="1.85546875" customWidth="1"/>
    <col min="24" max="24" width="26.7109375" customWidth="1"/>
    <col min="25" max="25" width="29.140625" customWidth="1"/>
    <col min="26" max="28" width="2.140625" customWidth="1"/>
    <col min="29" max="29" width="14.7109375" customWidth="1"/>
    <col min="30" max="31" width="2.140625" customWidth="1"/>
  </cols>
  <sheetData>
    <row r="1" spans="1:24" ht="15" hidden="1">
      <c r="A1" s="471"/>
      <c r="B1" s="229"/>
      <c r="C1" s="71"/>
      <c r="D1" s="78"/>
      <c r="E1" s="78"/>
      <c r="F1" s="78"/>
      <c r="G1" s="28"/>
      <c r="H1" s="229"/>
      <c r="I1" s="93"/>
      <c r="J1" s="78"/>
      <c r="K1" s="78"/>
      <c r="L1" s="475"/>
      <c r="M1" s="229"/>
      <c r="N1" s="229"/>
      <c r="O1" s="28"/>
      <c r="P1" s="78"/>
      <c r="Q1" s="78"/>
      <c r="R1" s="78"/>
      <c r="S1" s="78"/>
      <c r="T1" s="229"/>
      <c r="U1" s="869"/>
      <c r="V1" s="78"/>
      <c r="W1" s="78"/>
      <c r="X1" s="283"/>
    </row>
    <row r="2" spans="1:24" ht="15" hidden="1">
      <c r="A2" s="471"/>
      <c r="B2" s="229"/>
      <c r="C2" s="71"/>
      <c r="D2" s="78"/>
      <c r="E2" s="78"/>
      <c r="F2" s="78"/>
      <c r="G2" s="28"/>
      <c r="H2" s="229"/>
      <c r="I2" s="93"/>
      <c r="J2" s="78"/>
      <c r="K2" s="78"/>
      <c r="L2" s="93"/>
      <c r="M2" s="229"/>
      <c r="N2" s="229"/>
      <c r="O2" s="28"/>
      <c r="P2" s="78"/>
      <c r="Q2" s="78"/>
      <c r="R2" s="78"/>
      <c r="S2" s="78"/>
      <c r="T2" s="229"/>
      <c r="U2" s="872"/>
      <c r="V2" s="78"/>
      <c r="W2" s="78"/>
      <c r="X2" s="283"/>
    </row>
    <row r="3" spans="1:24">
      <c r="A3" s="63"/>
      <c r="B3" s="121"/>
      <c r="C3" s="473" t="s">
        <v>16</v>
      </c>
      <c r="D3" s="474" t="s">
        <v>1</v>
      </c>
      <c r="E3" s="474" t="s">
        <v>2</v>
      </c>
      <c r="F3" s="76"/>
      <c r="G3" s="21"/>
      <c r="H3" s="121"/>
      <c r="I3" s="122" t="s">
        <v>18</v>
      </c>
      <c r="J3" s="201" t="s">
        <v>1</v>
      </c>
      <c r="K3" s="201" t="s">
        <v>2</v>
      </c>
      <c r="L3" s="93"/>
      <c r="M3" s="176"/>
      <c r="N3" s="121"/>
      <c r="O3" s="122" t="s">
        <v>61</v>
      </c>
      <c r="P3" s="66" t="s">
        <v>1</v>
      </c>
      <c r="Q3" s="66" t="s">
        <v>2</v>
      </c>
      <c r="R3" s="76"/>
      <c r="S3" s="76"/>
      <c r="T3" s="121"/>
      <c r="U3" s="122" t="s">
        <v>102</v>
      </c>
      <c r="V3" s="66" t="s">
        <v>1</v>
      </c>
      <c r="W3" s="66" t="s">
        <v>2</v>
      </c>
      <c r="X3" s="22"/>
    </row>
    <row r="4" spans="1:24" ht="24.75" customHeight="1">
      <c r="A4" s="63"/>
      <c r="B4" s="73" t="s">
        <v>4</v>
      </c>
      <c r="C4" s="1143">
        <f>ACCUEIL!$H$6</f>
        <v>10</v>
      </c>
      <c r="D4" s="373">
        <f>CL($D$12,$H$12)+CL($H$16,$D$16)+CL($D$19,$H$19)+CL(P24,T24)</f>
        <v>0</v>
      </c>
      <c r="E4" s="75">
        <f>$D$12-$H$12+$H$16-$D$16+$D$19-$H$19+P24-T24</f>
        <v>0</v>
      </c>
      <c r="F4" s="76"/>
      <c r="G4" s="21"/>
      <c r="H4" s="73" t="s">
        <v>9</v>
      </c>
      <c r="I4" s="1138" t="str">
        <f>ACCUEIL!$H$11</f>
        <v>4</v>
      </c>
      <c r="J4" s="373">
        <f>CL($D$14,$H$14)+CL($D$22,$H$22)+CL($D$25,$H$25)</f>
        <v>0</v>
      </c>
      <c r="K4" s="75">
        <f>$D$14-$H$14+$D$22-$H$22+$D$25-$H$25</f>
        <v>0</v>
      </c>
      <c r="L4" s="77"/>
      <c r="M4" s="22"/>
      <c r="N4" s="73" t="s">
        <v>43</v>
      </c>
      <c r="O4" s="1138" t="str">
        <f>ACCUEIL!$H$15</f>
        <v>6</v>
      </c>
      <c r="P4" s="373">
        <f>CL($P$12,$T$12)+CL($P$18,$T$18)+CL($P$22,$T$22)</f>
        <v>0</v>
      </c>
      <c r="Q4" s="75">
        <f>$P$12-$T$12+$P$18-$T$18+$P$22-$T$22</f>
        <v>0</v>
      </c>
      <c r="R4" s="76"/>
      <c r="S4" s="21"/>
      <c r="T4" s="73" t="s">
        <v>96</v>
      </c>
      <c r="U4" s="1138">
        <f>ACCUEIL!$H$19</f>
        <v>17</v>
      </c>
      <c r="V4" s="373">
        <f>CL($P$14,$T$14)+CL($P$20,$T$20)+CL($P$23,$T$23)</f>
        <v>0</v>
      </c>
      <c r="W4" s="75">
        <f>$P$14-$T$14+$P$20-$T$20+$P$23-$T$23</f>
        <v>0</v>
      </c>
      <c r="X4" s="22"/>
    </row>
    <row r="5" spans="1:24" ht="24.75" customHeight="1">
      <c r="A5" s="63"/>
      <c r="B5" s="73" t="s">
        <v>5</v>
      </c>
      <c r="C5" s="1143">
        <f>ACCUEIL!$H$7</f>
        <v>12</v>
      </c>
      <c r="D5" s="373">
        <f>CL($H$12,$D$12)+CL($D$17,$H$17)+CL($D$20,$H$20)+CL($H$24,$D$24)</f>
        <v>0</v>
      </c>
      <c r="E5" s="75">
        <f>$H$12-$D$12+$D$17-$H$17+$D$20-$H$20+$H$24-$D$24</f>
        <v>0</v>
      </c>
      <c r="F5" s="76"/>
      <c r="G5" s="21"/>
      <c r="H5" s="73" t="s">
        <v>10</v>
      </c>
      <c r="I5" s="1138">
        <f>ACCUEIL!$H$12</f>
        <v>11</v>
      </c>
      <c r="J5" s="373">
        <f>CL($H$14,$D$14)+CL(P25,T25)+CL($D$23,$H$23)</f>
        <v>0</v>
      </c>
      <c r="K5" s="75">
        <f>$H$14-$D$14+P25-T25+$D$23-$H$23</f>
        <v>0</v>
      </c>
      <c r="L5" s="77"/>
      <c r="M5" s="22"/>
      <c r="N5" s="73" t="s">
        <v>44</v>
      </c>
      <c r="O5" s="1138">
        <f>ACCUEIL!$H$16</f>
        <v>18</v>
      </c>
      <c r="P5" s="373">
        <f>CL($T$12,$P$12)+CL($P$16,$T$16)+CL($P$19,$T$19)</f>
        <v>0</v>
      </c>
      <c r="Q5" s="75">
        <f>$T$12-$P$12+$P$16-$T$16+$P$19-$T$19</f>
        <v>0</v>
      </c>
      <c r="R5" s="76"/>
      <c r="S5" s="21"/>
      <c r="T5" s="73" t="s">
        <v>103</v>
      </c>
      <c r="U5" s="1138">
        <f>ACCUEIL!$H$20</f>
        <v>8</v>
      </c>
      <c r="V5" s="373">
        <f>CL($T$14,$P$14)+CL($P$17,$T$17)+CL($P$21,$T$21)</f>
        <v>0</v>
      </c>
      <c r="W5" s="75">
        <f>$T$14-$P$14+$P$17-$T$17+$P$21-$T$21</f>
        <v>0</v>
      </c>
      <c r="X5" s="22"/>
    </row>
    <row r="6" spans="1:24" ht="24.75" customHeight="1">
      <c r="A6" s="63"/>
      <c r="B6" s="73" t="s">
        <v>6</v>
      </c>
      <c r="C6" s="1143">
        <f>ACCUEIL!$H$8</f>
        <v>16</v>
      </c>
      <c r="D6" s="373">
        <f>CL($H$13,$D$13)+CL($H$18,$D$18)+CL($H$20,$D$20)+CL(T24,P24)</f>
        <v>0</v>
      </c>
      <c r="E6" s="75">
        <f>$H$13-$D$13+$H$18-$D$18+$H$20-$D$20+T24-P24</f>
        <v>0</v>
      </c>
      <c r="F6" s="76"/>
      <c r="G6" s="21"/>
      <c r="H6" s="73" t="s">
        <v>11</v>
      </c>
      <c r="I6" s="1138" t="str">
        <f>ACCUEIL!$H$13</f>
        <v>5</v>
      </c>
      <c r="J6" s="373">
        <f>CL($D$15,$H$15)+CL($H$23,$D$23)+CL($H$25,$D$25)</f>
        <v>0</v>
      </c>
      <c r="K6" s="75">
        <f>$D$15-$H$15+$H$23-$D$23+$H$25-$D$25</f>
        <v>0</v>
      </c>
      <c r="L6" s="77"/>
      <c r="M6" s="22"/>
      <c r="N6" s="73" t="s">
        <v>62</v>
      </c>
      <c r="O6" s="1138" t="str">
        <f>ACCUEIL!$H$17</f>
        <v>9</v>
      </c>
      <c r="P6" s="373">
        <f>CL($P$13,$T$13)+CL($T$19,$P$19)+CL($T$22,$P$22)</f>
        <v>0</v>
      </c>
      <c r="Q6" s="75">
        <f>$P$13-$T$13+$T$19-$P$19+$T$22-$P$22</f>
        <v>0</v>
      </c>
      <c r="R6" s="76"/>
      <c r="S6" s="21"/>
      <c r="T6" s="73" t="s">
        <v>104</v>
      </c>
      <c r="U6" s="1138">
        <f>ACCUEIL!$H$21</f>
        <v>3</v>
      </c>
      <c r="V6" s="373">
        <f>CL($P$15,$T$15)+CL($T$21,$P$21)+CL($T$23,$P$23)</f>
        <v>0</v>
      </c>
      <c r="W6" s="75">
        <f>$P$15-$T$15+$T$21-$P$21+$T$23-$P$23</f>
        <v>0</v>
      </c>
      <c r="X6" s="22"/>
    </row>
    <row r="7" spans="1:24" ht="24.75" customHeight="1">
      <c r="A7" s="63"/>
      <c r="B7" s="73" t="s">
        <v>7</v>
      </c>
      <c r="C7" s="1143">
        <f>ACCUEIL!$H$9</f>
        <v>20</v>
      </c>
      <c r="D7" s="373">
        <f>CL($D$13,$H$13)+CL($H$17,$D$17)+CL($H$19,$D$19)+CL($H$21,$D$21)</f>
        <v>0</v>
      </c>
      <c r="E7" s="75">
        <f>$D$13-$H$13+$H$17-$D$17+$H$19-$D$19+$H$21-$D$21</f>
        <v>0</v>
      </c>
      <c r="F7" s="76"/>
      <c r="G7" s="21"/>
      <c r="H7" s="73" t="s">
        <v>19</v>
      </c>
      <c r="I7" s="1138">
        <f>ACCUEIL!$H$14</f>
        <v>19</v>
      </c>
      <c r="J7" s="373">
        <f>CL($H$15,$D$15)+CL(T25,P25)+CL($H$22,$D$22)</f>
        <v>0</v>
      </c>
      <c r="K7" s="75">
        <f>$H$15-$D$15+T25-P25+$H$22-$D$22</f>
        <v>0</v>
      </c>
      <c r="L7" s="77"/>
      <c r="M7" s="22"/>
      <c r="N7" s="73" t="s">
        <v>63</v>
      </c>
      <c r="O7" s="1138">
        <f>ACCUEIL!$H$18</f>
        <v>13</v>
      </c>
      <c r="P7" s="373">
        <f>CL($T$13,$P$13)+CL($T$16,$P$16)+CL($T$18,$P$18)</f>
        <v>0</v>
      </c>
      <c r="Q7" s="75">
        <f>$T$13-$P$13+$T$16-$P$16+$T$18-$P$18</f>
        <v>0</v>
      </c>
      <c r="R7" s="76"/>
      <c r="S7" s="21"/>
      <c r="T7" s="73" t="s">
        <v>105</v>
      </c>
      <c r="U7" s="1138" t="str">
        <f>ACCUEIL!$H$22</f>
        <v>1</v>
      </c>
      <c r="V7" s="373">
        <f>CL($T$15,$P$15)+CL($T$17,$P$17)+CL($T$20,$P$20)</f>
        <v>0</v>
      </c>
      <c r="W7" s="75">
        <f>$T$15-$P$15+$T$17-$P$17+$T$20-$P$20</f>
        <v>0</v>
      </c>
      <c r="X7" s="22"/>
    </row>
    <row r="8" spans="1:24" ht="24.75" customHeight="1">
      <c r="A8" s="63"/>
      <c r="B8" s="73" t="s">
        <v>8</v>
      </c>
      <c r="C8" s="1143" t="str">
        <f>ACCUEIL!$H$10</f>
        <v>7</v>
      </c>
      <c r="D8" s="373">
        <f>CL($D$16,$H$16)+CL($D$18,$H$18)+CL($D$21,$H$21)+CL($D$24,$H$24)</f>
        <v>0</v>
      </c>
      <c r="E8" s="75">
        <f>$D$16-$H$16+$D$18-$H$18+$D$21-$H$21+$D$24-$H$24</f>
        <v>0</v>
      </c>
      <c r="F8" s="76"/>
      <c r="G8" s="21"/>
      <c r="H8" s="21"/>
      <c r="I8" s="21"/>
      <c r="J8" s="76"/>
      <c r="K8" s="76"/>
      <c r="L8" s="77"/>
      <c r="M8" s="22"/>
      <c r="N8" s="21"/>
      <c r="O8" s="28"/>
      <c r="P8" s="66"/>
      <c r="Q8" s="66"/>
      <c r="R8" s="76"/>
      <c r="S8" s="21"/>
      <c r="T8" s="21"/>
      <c r="U8" s="21"/>
      <c r="V8" s="76"/>
      <c r="W8" s="76"/>
      <c r="X8" s="22"/>
    </row>
    <row r="9" spans="1:24">
      <c r="A9" s="63"/>
      <c r="B9" s="21"/>
      <c r="D9" s="281"/>
      <c r="E9" s="282"/>
      <c r="F9" s="78"/>
      <c r="G9" s="28"/>
      <c r="H9" s="28"/>
      <c r="J9" s="78"/>
      <c r="K9" s="78"/>
      <c r="L9" s="340"/>
      <c r="M9" s="283"/>
      <c r="N9" s="28"/>
      <c r="P9" s="66"/>
      <c r="Q9" s="66"/>
      <c r="R9" s="76"/>
      <c r="S9" s="21"/>
      <c r="T9" s="21"/>
      <c r="U9" s="21"/>
      <c r="V9" s="76"/>
      <c r="W9" s="76"/>
      <c r="X9" s="22"/>
    </row>
    <row r="10" spans="1:24">
      <c r="A10" s="84"/>
      <c r="B10" s="476"/>
      <c r="C10" s="476"/>
      <c r="D10" s="249"/>
      <c r="E10" s="249"/>
      <c r="F10" s="884" t="str">
        <f>ACCUEIL!$D$6</f>
        <v>VELODROME</v>
      </c>
      <c r="G10" s="249"/>
      <c r="H10" s="476"/>
      <c r="I10" s="249"/>
      <c r="J10" s="249"/>
      <c r="K10" s="338"/>
      <c r="L10" s="285" t="s">
        <v>13</v>
      </c>
      <c r="M10" s="84"/>
      <c r="N10" s="476"/>
      <c r="O10" s="249"/>
      <c r="P10" s="249"/>
      <c r="Q10" s="249"/>
      <c r="R10" s="438" t="str">
        <f>ACCUEIL!$D$7</f>
        <v>PARC DE SPORT</v>
      </c>
      <c r="S10" s="249"/>
      <c r="T10" s="249"/>
      <c r="U10" s="249"/>
      <c r="V10" s="249"/>
      <c r="W10" s="16"/>
    </row>
    <row r="11" spans="1:24">
      <c r="A11" s="151"/>
      <c r="B11" s="40"/>
      <c r="C11" s="60"/>
      <c r="E11" s="22"/>
      <c r="F11" s="22" t="s">
        <v>12</v>
      </c>
      <c r="G11" s="22"/>
      <c r="H11" s="22"/>
      <c r="I11" s="22"/>
      <c r="J11" s="146"/>
      <c r="K11" s="153"/>
      <c r="L11" s="77"/>
      <c r="M11" s="348"/>
      <c r="N11" s="40"/>
      <c r="O11" s="40"/>
      <c r="Q11" s="22"/>
      <c r="R11" s="22" t="s">
        <v>12</v>
      </c>
      <c r="S11" s="22"/>
      <c r="T11" s="40"/>
      <c r="U11" s="22"/>
      <c r="V11" s="21"/>
      <c r="W11" s="153"/>
      <c r="X11" s="40"/>
    </row>
    <row r="12" spans="1:24" ht="24.95" customHeight="1">
      <c r="A12" s="24"/>
      <c r="B12" s="43" t="s">
        <v>4</v>
      </c>
      <c r="C12" s="73">
        <f>C4</f>
        <v>10</v>
      </c>
      <c r="D12" s="723"/>
      <c r="E12" s="287"/>
      <c r="F12" s="287" t="s">
        <v>14</v>
      </c>
      <c r="G12" s="287"/>
      <c r="H12" s="723"/>
      <c r="I12" s="94">
        <f>C5</f>
        <v>12</v>
      </c>
      <c r="J12" s="43" t="s">
        <v>5</v>
      </c>
      <c r="K12" s="98"/>
      <c r="L12" s="589">
        <f>ACCUEIL!$B$6</f>
        <v>0.40277777777777801</v>
      </c>
      <c r="M12" s="24"/>
      <c r="N12" s="43" t="s">
        <v>43</v>
      </c>
      <c r="O12" s="94" t="str">
        <f>O4</f>
        <v>6</v>
      </c>
      <c r="P12" s="723"/>
      <c r="Q12" s="287"/>
      <c r="R12" s="287" t="s">
        <v>14</v>
      </c>
      <c r="S12" s="287"/>
      <c r="T12" s="723"/>
      <c r="U12" s="94">
        <f>O5</f>
        <v>18</v>
      </c>
      <c r="V12" s="43" t="s">
        <v>44</v>
      </c>
      <c r="W12" s="98"/>
    </row>
    <row r="13" spans="1:24" ht="24.95" customHeight="1">
      <c r="A13" s="24"/>
      <c r="B13" s="43" t="s">
        <v>7</v>
      </c>
      <c r="C13" s="73">
        <f>C7</f>
        <v>20</v>
      </c>
      <c r="D13" s="723"/>
      <c r="E13" s="287"/>
      <c r="F13" s="287" t="s">
        <v>14</v>
      </c>
      <c r="G13" s="287"/>
      <c r="H13" s="723"/>
      <c r="I13" s="94">
        <f>C6</f>
        <v>16</v>
      </c>
      <c r="J13" s="43" t="s">
        <v>6</v>
      </c>
      <c r="K13" s="98"/>
      <c r="L13" s="959">
        <f>L12+ACCUEIL!$B$7</f>
        <v>0.40972222222222199</v>
      </c>
      <c r="M13" s="24"/>
      <c r="N13" s="43" t="s">
        <v>62</v>
      </c>
      <c r="O13" s="94" t="str">
        <f>O6</f>
        <v>9</v>
      </c>
      <c r="P13" s="723"/>
      <c r="Q13" s="287"/>
      <c r="R13" s="287" t="s">
        <v>14</v>
      </c>
      <c r="S13" s="287"/>
      <c r="T13" s="723"/>
      <c r="U13" s="94">
        <f>O7</f>
        <v>13</v>
      </c>
      <c r="V13" s="43" t="s">
        <v>63</v>
      </c>
      <c r="W13" s="98"/>
    </row>
    <row r="14" spans="1:24" ht="24.95" customHeight="1">
      <c r="A14" s="24"/>
      <c r="B14" s="43" t="s">
        <v>9</v>
      </c>
      <c r="C14" s="73" t="str">
        <f>I4</f>
        <v>4</v>
      </c>
      <c r="D14" s="723"/>
      <c r="E14" s="287"/>
      <c r="F14" s="287" t="s">
        <v>14</v>
      </c>
      <c r="G14" s="287"/>
      <c r="H14" s="723"/>
      <c r="I14" s="94">
        <f>I5</f>
        <v>11</v>
      </c>
      <c r="J14" s="43" t="s">
        <v>10</v>
      </c>
      <c r="K14" s="98"/>
      <c r="L14" s="959">
        <f>L13+ACCUEIL!$B$7</f>
        <v>0.41666666666666602</v>
      </c>
      <c r="M14" s="24"/>
      <c r="N14" s="43" t="s">
        <v>96</v>
      </c>
      <c r="O14" s="94">
        <f>U4</f>
        <v>17</v>
      </c>
      <c r="P14" s="723"/>
      <c r="Q14" s="287"/>
      <c r="R14" s="287" t="s">
        <v>14</v>
      </c>
      <c r="S14" s="287"/>
      <c r="T14" s="723"/>
      <c r="U14" s="94">
        <f>U5</f>
        <v>8</v>
      </c>
      <c r="V14" s="43" t="s">
        <v>103</v>
      </c>
      <c r="W14" s="98"/>
    </row>
    <row r="15" spans="1:24" ht="24.95" customHeight="1">
      <c r="A15" s="24"/>
      <c r="B15" s="43" t="s">
        <v>11</v>
      </c>
      <c r="C15" s="73" t="str">
        <f>I6</f>
        <v>5</v>
      </c>
      <c r="D15" s="723"/>
      <c r="E15" s="287"/>
      <c r="F15" s="287" t="s">
        <v>14</v>
      </c>
      <c r="G15" s="287"/>
      <c r="H15" s="723"/>
      <c r="I15" s="94">
        <f>I7</f>
        <v>19</v>
      </c>
      <c r="J15" s="43" t="s">
        <v>19</v>
      </c>
      <c r="K15" s="98"/>
      <c r="L15" s="959">
        <f>L14+ACCUEIL!$B$7</f>
        <v>0.42361111111110999</v>
      </c>
      <c r="M15" s="24"/>
      <c r="N15" s="43" t="s">
        <v>104</v>
      </c>
      <c r="O15" s="94">
        <f>U6</f>
        <v>3</v>
      </c>
      <c r="P15" s="723"/>
      <c r="Q15" s="287"/>
      <c r="R15" s="287" t="s">
        <v>14</v>
      </c>
      <c r="S15" s="287"/>
      <c r="T15" s="723"/>
      <c r="U15" s="94" t="str">
        <f>U7</f>
        <v>1</v>
      </c>
      <c r="V15" s="43" t="s">
        <v>105</v>
      </c>
      <c r="W15" s="98"/>
    </row>
    <row r="16" spans="1:24" ht="24.95" customHeight="1">
      <c r="A16" s="24"/>
      <c r="B16" s="43" t="s">
        <v>8</v>
      </c>
      <c r="C16" s="73" t="str">
        <f>C8</f>
        <v>7</v>
      </c>
      <c r="D16" s="723"/>
      <c r="E16" s="287"/>
      <c r="F16" s="287" t="s">
        <v>14</v>
      </c>
      <c r="G16" s="287"/>
      <c r="H16" s="723"/>
      <c r="I16" s="94">
        <f>C4</f>
        <v>10</v>
      </c>
      <c r="J16" s="43" t="s">
        <v>4</v>
      </c>
      <c r="K16" s="98"/>
      <c r="L16" s="959">
        <f>L15+ACCUEIL!$B$7</f>
        <v>0.43055555555555403</v>
      </c>
      <c r="M16" s="24"/>
      <c r="N16" s="43" t="s">
        <v>44</v>
      </c>
      <c r="O16" s="94">
        <f>O5</f>
        <v>18</v>
      </c>
      <c r="P16" s="723"/>
      <c r="Q16" s="287"/>
      <c r="R16" s="287" t="s">
        <v>14</v>
      </c>
      <c r="S16" s="287"/>
      <c r="T16" s="723"/>
      <c r="U16" s="94">
        <f>O7</f>
        <v>13</v>
      </c>
      <c r="V16" s="43" t="s">
        <v>63</v>
      </c>
      <c r="W16" s="23"/>
    </row>
    <row r="17" spans="1:24" ht="24.95" customHeight="1">
      <c r="A17" s="24"/>
      <c r="B17" s="43" t="s">
        <v>5</v>
      </c>
      <c r="C17" s="73">
        <f>C5</f>
        <v>12</v>
      </c>
      <c r="D17" s="723"/>
      <c r="E17" s="287"/>
      <c r="F17" s="287" t="s">
        <v>14</v>
      </c>
      <c r="G17" s="287"/>
      <c r="H17" s="723"/>
      <c r="I17" s="94">
        <f>C7</f>
        <v>20</v>
      </c>
      <c r="J17" s="43" t="s">
        <v>7</v>
      </c>
      <c r="K17" s="98"/>
      <c r="L17" s="959">
        <f>L16+ACCUEIL!$B$7</f>
        <v>0.437499999999998</v>
      </c>
      <c r="M17" s="24"/>
      <c r="N17" s="43" t="s">
        <v>103</v>
      </c>
      <c r="O17" s="94">
        <f>U5</f>
        <v>8</v>
      </c>
      <c r="P17" s="723"/>
      <c r="Q17" s="287"/>
      <c r="R17" s="287" t="s">
        <v>14</v>
      </c>
      <c r="S17" s="287"/>
      <c r="T17" s="723"/>
      <c r="U17" s="94" t="str">
        <f>U7</f>
        <v>1</v>
      </c>
      <c r="V17" s="43" t="s">
        <v>105</v>
      </c>
      <c r="W17" s="23"/>
    </row>
    <row r="18" spans="1:24" ht="24.95" customHeight="1">
      <c r="A18" s="24"/>
      <c r="B18" s="43" t="s">
        <v>8</v>
      </c>
      <c r="C18" s="73" t="str">
        <f>C8</f>
        <v>7</v>
      </c>
      <c r="D18" s="723"/>
      <c r="E18" s="287"/>
      <c r="F18" s="287" t="s">
        <v>14</v>
      </c>
      <c r="G18" s="287"/>
      <c r="H18" s="723"/>
      <c r="I18" s="94">
        <f>C6</f>
        <v>16</v>
      </c>
      <c r="J18" s="43" t="s">
        <v>6</v>
      </c>
      <c r="K18" s="98"/>
      <c r="L18" s="959">
        <f>L17+ACCUEIL!$B$7</f>
        <v>0.44444444444444198</v>
      </c>
      <c r="M18" s="24"/>
      <c r="N18" s="43" t="s">
        <v>43</v>
      </c>
      <c r="O18" s="94" t="str">
        <f>O4</f>
        <v>6</v>
      </c>
      <c r="P18" s="723"/>
      <c r="Q18" s="287"/>
      <c r="R18" s="287" t="s">
        <v>14</v>
      </c>
      <c r="S18" s="287"/>
      <c r="T18" s="723"/>
      <c r="U18" s="94">
        <f>O7</f>
        <v>13</v>
      </c>
      <c r="V18" s="43" t="s">
        <v>63</v>
      </c>
      <c r="W18" s="23"/>
    </row>
    <row r="19" spans="1:24" ht="24.95" customHeight="1">
      <c r="A19" s="24"/>
      <c r="B19" s="43" t="s">
        <v>4</v>
      </c>
      <c r="C19" s="73">
        <f>C4</f>
        <v>10</v>
      </c>
      <c r="D19" s="723"/>
      <c r="E19" s="287"/>
      <c r="F19" s="287" t="s">
        <v>14</v>
      </c>
      <c r="G19" s="287"/>
      <c r="H19" s="723"/>
      <c r="I19" s="94">
        <f>C7</f>
        <v>20</v>
      </c>
      <c r="J19" s="43" t="s">
        <v>7</v>
      </c>
      <c r="K19" s="98"/>
      <c r="L19" s="959">
        <f>L18+ACCUEIL!$B$7</f>
        <v>0.45138888888888601</v>
      </c>
      <c r="M19" s="24"/>
      <c r="N19" s="124" t="s">
        <v>44</v>
      </c>
      <c r="O19" s="94">
        <f>O5</f>
        <v>18</v>
      </c>
      <c r="P19" s="723"/>
      <c r="Q19" s="287"/>
      <c r="R19" s="287" t="s">
        <v>14</v>
      </c>
      <c r="S19" s="287"/>
      <c r="T19" s="723"/>
      <c r="U19" s="94" t="str">
        <f>O6</f>
        <v>9</v>
      </c>
      <c r="V19" s="43" t="s">
        <v>62</v>
      </c>
      <c r="W19" s="23"/>
    </row>
    <row r="20" spans="1:24" ht="24.95" customHeight="1">
      <c r="A20" s="24"/>
      <c r="B20" s="43" t="s">
        <v>5</v>
      </c>
      <c r="C20" s="73">
        <f>C5</f>
        <v>12</v>
      </c>
      <c r="D20" s="723"/>
      <c r="E20" s="287"/>
      <c r="F20" s="287" t="s">
        <v>14</v>
      </c>
      <c r="G20" s="287"/>
      <c r="H20" s="723"/>
      <c r="I20" s="94">
        <f>C6</f>
        <v>16</v>
      </c>
      <c r="J20" s="43" t="s">
        <v>6</v>
      </c>
      <c r="K20" s="98"/>
      <c r="L20" s="959">
        <f>L19+ACCUEIL!$B$7</f>
        <v>0.45833333333332998</v>
      </c>
      <c r="M20" s="24"/>
      <c r="N20" s="43" t="s">
        <v>96</v>
      </c>
      <c r="O20" s="94">
        <f>U4</f>
        <v>17</v>
      </c>
      <c r="P20" s="723"/>
      <c r="Q20" s="287"/>
      <c r="R20" s="287" t="s">
        <v>14</v>
      </c>
      <c r="S20" s="287"/>
      <c r="T20" s="723"/>
      <c r="U20" s="94" t="str">
        <f>U7</f>
        <v>1</v>
      </c>
      <c r="V20" s="43" t="s">
        <v>105</v>
      </c>
      <c r="W20" s="23"/>
    </row>
    <row r="21" spans="1:24" ht="24.95" customHeight="1">
      <c r="A21" s="24"/>
      <c r="B21" s="43" t="s">
        <v>8</v>
      </c>
      <c r="C21" s="73" t="str">
        <f>C8</f>
        <v>7</v>
      </c>
      <c r="D21" s="723"/>
      <c r="E21" s="287"/>
      <c r="F21" s="287" t="s">
        <v>14</v>
      </c>
      <c r="G21" s="287"/>
      <c r="H21" s="723"/>
      <c r="I21" s="94">
        <f>C7</f>
        <v>20</v>
      </c>
      <c r="J21" s="43" t="s">
        <v>7</v>
      </c>
      <c r="K21" s="98"/>
      <c r="L21" s="959">
        <f>L20+ACCUEIL!$B$7</f>
        <v>0.46527777777777402</v>
      </c>
      <c r="M21" s="24"/>
      <c r="N21" s="43" t="s">
        <v>103</v>
      </c>
      <c r="O21" s="94">
        <f>U5</f>
        <v>8</v>
      </c>
      <c r="P21" s="723"/>
      <c r="Q21" s="287"/>
      <c r="R21" s="287" t="s">
        <v>14</v>
      </c>
      <c r="S21" s="287"/>
      <c r="T21" s="723"/>
      <c r="U21" s="94">
        <f>U6</f>
        <v>3</v>
      </c>
      <c r="V21" s="43" t="s">
        <v>104</v>
      </c>
      <c r="W21" s="23"/>
    </row>
    <row r="22" spans="1:24" ht="24.95" customHeight="1">
      <c r="A22" s="24"/>
      <c r="B22" s="43" t="s">
        <v>9</v>
      </c>
      <c r="C22" s="73" t="str">
        <f>I4</f>
        <v>4</v>
      </c>
      <c r="D22" s="723"/>
      <c r="E22" s="287"/>
      <c r="F22" s="287" t="s">
        <v>14</v>
      </c>
      <c r="G22" s="287"/>
      <c r="H22" s="723"/>
      <c r="I22" s="94">
        <f>I7</f>
        <v>19</v>
      </c>
      <c r="J22" s="43" t="s">
        <v>19</v>
      </c>
      <c r="K22" s="98"/>
      <c r="L22" s="959">
        <f>L21+ACCUEIL!$B$7</f>
        <v>0.47222222222221799</v>
      </c>
      <c r="M22" s="24"/>
      <c r="N22" s="43" t="s">
        <v>43</v>
      </c>
      <c r="O22" s="94" t="str">
        <f>O4</f>
        <v>6</v>
      </c>
      <c r="P22" s="723"/>
      <c r="Q22" s="287"/>
      <c r="R22" s="287" t="s">
        <v>14</v>
      </c>
      <c r="S22" s="287"/>
      <c r="T22" s="723"/>
      <c r="U22" s="94" t="str">
        <f>O6</f>
        <v>9</v>
      </c>
      <c r="V22" s="43" t="s">
        <v>62</v>
      </c>
      <c r="W22" s="23"/>
      <c r="X22" s="33"/>
    </row>
    <row r="23" spans="1:24" ht="24.95" customHeight="1">
      <c r="A23" s="24"/>
      <c r="B23" s="43" t="s">
        <v>10</v>
      </c>
      <c r="C23" s="73">
        <f>I5</f>
        <v>11</v>
      </c>
      <c r="D23" s="723"/>
      <c r="E23" s="287"/>
      <c r="F23" s="287" t="s">
        <v>14</v>
      </c>
      <c r="G23" s="287"/>
      <c r="H23" s="723"/>
      <c r="I23" s="94" t="str">
        <f>I6</f>
        <v>5</v>
      </c>
      <c r="J23" s="43" t="s">
        <v>11</v>
      </c>
      <c r="K23" s="98"/>
      <c r="L23" s="959">
        <f>L22+ACCUEIL!$B$7</f>
        <v>0.47916666666666202</v>
      </c>
      <c r="M23" s="24"/>
      <c r="N23" s="43" t="s">
        <v>96</v>
      </c>
      <c r="O23" s="94">
        <f>U4</f>
        <v>17</v>
      </c>
      <c r="P23" s="723"/>
      <c r="Q23" s="287"/>
      <c r="R23" s="287" t="s">
        <v>14</v>
      </c>
      <c r="S23" s="287"/>
      <c r="T23" s="723"/>
      <c r="U23" s="94">
        <f>U6</f>
        <v>3</v>
      </c>
      <c r="V23" s="43" t="s">
        <v>104</v>
      </c>
      <c r="W23" s="23"/>
    </row>
    <row r="24" spans="1:24" ht="24.95" customHeight="1">
      <c r="A24" s="24"/>
      <c r="B24" s="43" t="s">
        <v>8</v>
      </c>
      <c r="C24" s="73" t="str">
        <f>C8</f>
        <v>7</v>
      </c>
      <c r="D24" s="723"/>
      <c r="E24" s="287"/>
      <c r="F24" s="287" t="s">
        <v>14</v>
      </c>
      <c r="G24" s="287"/>
      <c r="H24" s="723"/>
      <c r="I24" s="94">
        <f>C5</f>
        <v>12</v>
      </c>
      <c r="J24" s="43" t="s">
        <v>5</v>
      </c>
      <c r="K24" s="98"/>
      <c r="L24" s="959">
        <f>L23+ACCUEIL!$B$7</f>
        <v>0.486111111111106</v>
      </c>
      <c r="M24" s="24"/>
      <c r="N24" s="43" t="s">
        <v>4</v>
      </c>
      <c r="O24" s="94">
        <f>C4</f>
        <v>10</v>
      </c>
      <c r="P24" s="723"/>
      <c r="Q24" s="287"/>
      <c r="R24" s="287" t="s">
        <v>14</v>
      </c>
      <c r="S24" s="287"/>
      <c r="T24" s="723"/>
      <c r="U24" s="94">
        <f>C6</f>
        <v>16</v>
      </c>
      <c r="V24" s="43" t="s">
        <v>6</v>
      </c>
      <c r="W24" s="23"/>
    </row>
    <row r="25" spans="1:24" ht="24.95" customHeight="1">
      <c r="A25" s="24"/>
      <c r="B25" s="43" t="s">
        <v>9</v>
      </c>
      <c r="C25" s="73" t="str">
        <f>I4</f>
        <v>4</v>
      </c>
      <c r="D25" s="723"/>
      <c r="E25" s="287"/>
      <c r="F25" s="287" t="s">
        <v>14</v>
      </c>
      <c r="G25" s="287"/>
      <c r="H25" s="723"/>
      <c r="I25" s="94" t="str">
        <f>I6</f>
        <v>5</v>
      </c>
      <c r="J25" s="43" t="s">
        <v>11</v>
      </c>
      <c r="K25" s="98"/>
      <c r="L25" s="959">
        <f>L24+ACCUEIL!$B$7</f>
        <v>0.49305555555554997</v>
      </c>
      <c r="M25" s="24"/>
      <c r="N25" s="43" t="s">
        <v>10</v>
      </c>
      <c r="O25" s="73">
        <f>I5</f>
        <v>11</v>
      </c>
      <c r="P25" s="723"/>
      <c r="Q25" s="287"/>
      <c r="R25" s="287" t="s">
        <v>14</v>
      </c>
      <c r="S25" s="287"/>
      <c r="T25" s="723"/>
      <c r="U25" s="94">
        <f>I7</f>
        <v>19</v>
      </c>
      <c r="V25" s="43" t="s">
        <v>19</v>
      </c>
      <c r="W25" s="23"/>
    </row>
    <row r="26" spans="1:24">
      <c r="A26" s="179"/>
      <c r="B26" s="477"/>
      <c r="C26" s="477"/>
      <c r="D26" s="109"/>
      <c r="E26" s="111"/>
      <c r="F26" s="111"/>
      <c r="G26" s="111"/>
      <c r="H26" s="478"/>
      <c r="I26" s="215"/>
      <c r="J26" s="215"/>
      <c r="K26" s="288"/>
      <c r="L26" s="61"/>
      <c r="M26" s="179"/>
      <c r="N26" s="55"/>
      <c r="O26" s="55"/>
      <c r="P26" s="55"/>
      <c r="Q26" s="55"/>
      <c r="R26" s="55"/>
      <c r="S26" s="55"/>
      <c r="T26" s="55"/>
      <c r="U26" s="55"/>
      <c r="V26" s="55"/>
      <c r="W26" s="59"/>
    </row>
    <row r="27" spans="1:24">
      <c r="A27" s="104"/>
      <c r="B27" s="104"/>
      <c r="C27" s="104"/>
      <c r="D27" s="100"/>
      <c r="E27" s="106"/>
      <c r="F27" s="106"/>
      <c r="G27" s="106"/>
      <c r="H27" s="30"/>
      <c r="I27" s="130"/>
      <c r="J27" s="130"/>
      <c r="K27" s="130"/>
      <c r="L27" s="61"/>
      <c r="M27" s="104"/>
      <c r="N27" s="147"/>
      <c r="O27" s="147"/>
      <c r="P27" s="147"/>
      <c r="Q27" s="147"/>
      <c r="R27" s="147"/>
      <c r="S27" s="147"/>
      <c r="T27" s="147"/>
      <c r="U27" s="147"/>
      <c r="V27" s="147"/>
      <c r="W27" s="147"/>
    </row>
    <row r="28" spans="1:24">
      <c r="A28" s="60"/>
      <c r="B28" s="121"/>
      <c r="C28" s="473" t="s">
        <v>16</v>
      </c>
      <c r="D28" s="123" t="s">
        <v>1</v>
      </c>
      <c r="E28" s="123" t="s">
        <v>2</v>
      </c>
      <c r="F28" s="76"/>
      <c r="G28" s="76"/>
      <c r="H28" s="121"/>
      <c r="I28" s="122" t="s">
        <v>18</v>
      </c>
      <c r="J28" s="123" t="s">
        <v>1</v>
      </c>
      <c r="K28" s="123" t="s">
        <v>2</v>
      </c>
      <c r="L28" s="61"/>
      <c r="M28" s="176"/>
      <c r="N28" s="121"/>
      <c r="O28" s="122" t="s">
        <v>61</v>
      </c>
      <c r="P28" s="123" t="s">
        <v>1</v>
      </c>
      <c r="Q28" s="123" t="s">
        <v>2</v>
      </c>
      <c r="R28" s="76"/>
      <c r="S28" s="76"/>
      <c r="T28" s="121"/>
      <c r="U28" s="122" t="s">
        <v>102</v>
      </c>
      <c r="V28" s="123" t="s">
        <v>1</v>
      </c>
      <c r="W28" s="123" t="s">
        <v>2</v>
      </c>
      <c r="X28" s="176"/>
    </row>
    <row r="29" spans="1:24" ht="25.5" customHeight="1">
      <c r="A29" s="60"/>
      <c r="B29" s="124">
        <v>1</v>
      </c>
      <c r="C29" s="903"/>
      <c r="D29" s="911"/>
      <c r="E29" s="913"/>
      <c r="F29" s="147"/>
      <c r="G29" s="147"/>
      <c r="H29" s="124">
        <v>1</v>
      </c>
      <c r="I29" s="882"/>
      <c r="J29" s="911"/>
      <c r="K29" s="913"/>
      <c r="L29" s="61"/>
      <c r="M29" s="290"/>
      <c r="N29" s="124">
        <v>1</v>
      </c>
      <c r="O29" s="882"/>
      <c r="P29" s="911"/>
      <c r="Q29" s="913"/>
      <c r="R29" s="147"/>
      <c r="S29" s="147"/>
      <c r="T29" s="124">
        <v>1</v>
      </c>
      <c r="U29" s="882"/>
      <c r="V29" s="911"/>
      <c r="W29" s="913"/>
      <c r="X29" s="147"/>
    </row>
    <row r="30" spans="1:24" ht="25.5" customHeight="1">
      <c r="A30" s="60"/>
      <c r="B30" s="124">
        <v>2</v>
      </c>
      <c r="C30" s="903"/>
      <c r="D30" s="911"/>
      <c r="E30" s="913"/>
      <c r="F30" s="147"/>
      <c r="G30" s="147"/>
      <c r="H30" s="124">
        <v>2</v>
      </c>
      <c r="I30" s="882"/>
      <c r="J30" s="911"/>
      <c r="K30" s="913"/>
      <c r="L30" s="61"/>
      <c r="M30" s="290"/>
      <c r="N30" s="124">
        <v>2</v>
      </c>
      <c r="O30" s="882"/>
      <c r="P30" s="911"/>
      <c r="Q30" s="913"/>
      <c r="R30" s="147"/>
      <c r="S30" s="147"/>
      <c r="T30" s="124">
        <v>2</v>
      </c>
      <c r="U30" s="882"/>
      <c r="V30" s="911"/>
      <c r="W30" s="913"/>
      <c r="X30" s="147"/>
    </row>
    <row r="31" spans="1:24" ht="25.5" customHeight="1">
      <c r="A31" s="60"/>
      <c r="B31" s="124">
        <v>3</v>
      </c>
      <c r="C31" s="903"/>
      <c r="D31" s="911"/>
      <c r="E31" s="913"/>
      <c r="F31" s="147"/>
      <c r="G31" s="147"/>
      <c r="H31" s="124">
        <v>3</v>
      </c>
      <c r="I31" s="882"/>
      <c r="J31" s="911"/>
      <c r="K31" s="913"/>
      <c r="L31" s="61"/>
      <c r="M31" s="290"/>
      <c r="N31" s="124">
        <v>3</v>
      </c>
      <c r="O31" s="882"/>
      <c r="P31" s="911"/>
      <c r="Q31" s="913"/>
      <c r="R31" s="147"/>
      <c r="S31" s="147"/>
      <c r="T31" s="124">
        <v>3</v>
      </c>
      <c r="U31" s="882"/>
      <c r="V31" s="911"/>
      <c r="W31" s="913"/>
      <c r="X31" s="147"/>
    </row>
    <row r="32" spans="1:24" ht="25.5" customHeight="1">
      <c r="A32" s="60"/>
      <c r="B32" s="124">
        <v>4</v>
      </c>
      <c r="C32" s="903"/>
      <c r="D32" s="911"/>
      <c r="E32" s="913"/>
      <c r="F32" s="147"/>
      <c r="G32" s="147"/>
      <c r="H32" s="124">
        <v>4</v>
      </c>
      <c r="I32" s="882"/>
      <c r="J32" s="911"/>
      <c r="K32" s="913"/>
      <c r="L32" s="61"/>
      <c r="M32" s="290"/>
      <c r="N32" s="124">
        <v>4</v>
      </c>
      <c r="O32" s="882"/>
      <c r="P32" s="911"/>
      <c r="Q32" s="913"/>
      <c r="R32" s="147"/>
      <c r="S32" s="147"/>
      <c r="T32" s="124">
        <v>4</v>
      </c>
      <c r="U32" s="882"/>
      <c r="V32" s="911"/>
      <c r="W32" s="913"/>
      <c r="X32" s="147"/>
    </row>
    <row r="33" spans="1:31" ht="25.5" customHeight="1">
      <c r="A33" s="60"/>
      <c r="B33" s="124">
        <v>5</v>
      </c>
      <c r="C33" s="903"/>
      <c r="D33" s="911"/>
      <c r="E33" s="913"/>
      <c r="F33" s="130"/>
      <c r="G33" s="130"/>
      <c r="H33" s="130"/>
      <c r="I33" s="130"/>
      <c r="J33" s="130"/>
      <c r="K33" s="171"/>
      <c r="L33" s="61"/>
      <c r="M33" s="225"/>
      <c r="N33" s="130"/>
      <c r="O33" s="126"/>
      <c r="P33" s="126"/>
      <c r="Q33" s="126"/>
      <c r="R33" s="130"/>
      <c r="S33" s="130"/>
      <c r="T33" s="130"/>
      <c r="U33" s="130"/>
      <c r="V33" s="147"/>
      <c r="W33" s="147"/>
    </row>
    <row r="34" spans="1:31">
      <c r="A34" s="60"/>
      <c r="B34" s="290"/>
      <c r="C34" s="475"/>
      <c r="D34" s="126"/>
      <c r="E34" s="126"/>
      <c r="F34" s="130"/>
      <c r="G34" s="130"/>
      <c r="H34" s="130"/>
      <c r="I34" s="130"/>
      <c r="J34" s="130"/>
      <c r="K34" s="171"/>
      <c r="L34" s="61"/>
      <c r="M34" s="225"/>
      <c r="N34" s="130"/>
      <c r="O34" s="126"/>
      <c r="P34" s="126"/>
      <c r="Q34" s="126"/>
      <c r="R34" s="130"/>
      <c r="S34" s="130"/>
      <c r="T34" s="130"/>
      <c r="U34" s="130"/>
      <c r="V34" s="147"/>
      <c r="W34" s="147"/>
    </row>
    <row r="35" spans="1:31">
      <c r="A35" s="60"/>
      <c r="B35" s="290"/>
      <c r="C35" s="104"/>
      <c r="D35" s="130"/>
      <c r="E35" s="130"/>
      <c r="F35" s="130" t="s">
        <v>106</v>
      </c>
      <c r="G35" s="130"/>
      <c r="H35" s="130"/>
      <c r="I35" s="130"/>
      <c r="J35" s="130"/>
      <c r="K35" s="171"/>
      <c r="L35" s="61"/>
      <c r="M35" s="225"/>
      <c r="N35" s="130"/>
      <c r="O35" s="130"/>
      <c r="P35" s="130"/>
      <c r="Q35" s="130"/>
      <c r="R35" s="130"/>
      <c r="S35" s="130"/>
      <c r="T35" s="130"/>
      <c r="U35" s="130"/>
      <c r="V35" s="147"/>
      <c r="W35" s="147"/>
    </row>
    <row r="36" spans="1:31">
      <c r="A36" s="60"/>
      <c r="B36" s="121"/>
      <c r="C36" s="479"/>
      <c r="D36" s="135"/>
      <c r="E36" s="135"/>
      <c r="F36" s="258" t="s">
        <v>68</v>
      </c>
      <c r="G36" s="135"/>
      <c r="H36" s="238"/>
      <c r="I36" s="122"/>
      <c r="L36" s="61"/>
      <c r="M36" s="225"/>
      <c r="N36" s="121"/>
      <c r="O36" s="877" t="s">
        <v>16</v>
      </c>
      <c r="P36" s="123" t="s">
        <v>1</v>
      </c>
      <c r="Q36" s="123" t="s">
        <v>2</v>
      </c>
      <c r="R36" s="130"/>
      <c r="S36" s="130"/>
      <c r="T36" s="121"/>
      <c r="U36" s="877" t="s">
        <v>18</v>
      </c>
      <c r="V36" s="123" t="s">
        <v>1</v>
      </c>
      <c r="W36" s="123" t="s">
        <v>2</v>
      </c>
      <c r="X36" s="885"/>
      <c r="Y36" s="886" t="s">
        <v>133</v>
      </c>
      <c r="Z36" s="887" t="s">
        <v>1</v>
      </c>
      <c r="AA36" s="887" t="s">
        <v>2</v>
      </c>
      <c r="AB36" s="885"/>
      <c r="AC36" s="886" t="s">
        <v>133</v>
      </c>
      <c r="AD36" s="887" t="s">
        <v>1</v>
      </c>
      <c r="AE36" s="887" t="s">
        <v>2</v>
      </c>
    </row>
    <row r="37" spans="1:31" ht="24.75" customHeight="1">
      <c r="A37" s="60"/>
      <c r="B37" s="480">
        <v>1</v>
      </c>
      <c r="C37" s="168" t="s">
        <v>21</v>
      </c>
      <c r="D37" s="293"/>
      <c r="E37" s="162"/>
      <c r="F37" s="480">
        <v>1</v>
      </c>
      <c r="G37" s="293"/>
      <c r="H37" s="293"/>
      <c r="I37" s="136" t="s">
        <v>23</v>
      </c>
      <c r="L37" s="61"/>
      <c r="M37" s="225"/>
      <c r="N37" s="124" t="s">
        <v>4</v>
      </c>
      <c r="O37" s="74">
        <v>1</v>
      </c>
      <c r="P37" s="1535">
        <f>CL($P$46,$T$46)+CL($P$50,$T$50)+CL($P$70,$T$70)+CL($P$76,$T$76)</f>
        <v>0</v>
      </c>
      <c r="Q37" s="481">
        <f>$P$50+$P$46+$P$70+$P$76-$T$76-$T$70-$T$50-$T$46</f>
        <v>0</v>
      </c>
      <c r="R37" s="130"/>
      <c r="S37" s="130"/>
      <c r="T37" s="124" t="s">
        <v>9</v>
      </c>
      <c r="U37" s="74">
        <v>6</v>
      </c>
      <c r="V37" s="1535">
        <f>CL($P$52,$T$52)+CL($P$64,$T$64)+CL($D$74,$H$74)</f>
        <v>0</v>
      </c>
      <c r="W37" s="482">
        <f>$P$52-$T$52+$P$64-$T$64+$D$74-$H$74</f>
        <v>0</v>
      </c>
      <c r="X37" s="888">
        <v>1</v>
      </c>
      <c r="Y37" s="1329"/>
      <c r="Z37" s="919"/>
      <c r="AA37" s="919"/>
      <c r="AB37" s="888">
        <v>1</v>
      </c>
      <c r="AC37" s="1329"/>
      <c r="AD37" s="919"/>
      <c r="AE37" s="920"/>
    </row>
    <row r="38" spans="1:31" ht="24.75" customHeight="1">
      <c r="A38" s="60"/>
      <c r="B38" s="480">
        <v>2</v>
      </c>
      <c r="C38" s="168" t="s">
        <v>22</v>
      </c>
      <c r="D38" s="293"/>
      <c r="E38" s="162"/>
      <c r="F38" s="480">
        <v>2</v>
      </c>
      <c r="G38" s="293"/>
      <c r="H38" s="293"/>
      <c r="I38" s="136" t="s">
        <v>24</v>
      </c>
      <c r="L38" s="61"/>
      <c r="M38" s="225"/>
      <c r="N38" s="124" t="s">
        <v>5</v>
      </c>
      <c r="O38" s="74">
        <v>2</v>
      </c>
      <c r="P38" s="1535">
        <f>CL($T$46,$P$46)+CL($P$58,$T$58)+CL($P$72,$T$72)+CL($T$79,$P$79)</f>
        <v>0</v>
      </c>
      <c r="Q38" s="481">
        <f>$T$46+$T$58-$T$58-$P$46+$P$72-$T$72+$T$79-$P$79</f>
        <v>0</v>
      </c>
      <c r="R38" s="130"/>
      <c r="S38" s="130"/>
      <c r="T38" s="124" t="s">
        <v>10</v>
      </c>
      <c r="U38" s="74">
        <v>7</v>
      </c>
      <c r="V38" s="1535">
        <f>CL($T$52,$P$52)+CL($D$72,$H$72)+CL($P$67,$T$67)</f>
        <v>0</v>
      </c>
      <c r="W38" s="481">
        <f>$T$52-$P$52+$P$67-$T$67+$D$72-$H$72</f>
        <v>0</v>
      </c>
      <c r="X38" s="888">
        <v>2</v>
      </c>
      <c r="Y38" s="1329"/>
      <c r="Z38" s="919"/>
      <c r="AA38" s="919"/>
      <c r="AB38" s="888">
        <v>2</v>
      </c>
      <c r="AC38" s="1329"/>
      <c r="AD38" s="919"/>
      <c r="AE38" s="919"/>
    </row>
    <row r="39" spans="1:31" ht="24.75" customHeight="1">
      <c r="A39" s="60"/>
      <c r="B39" s="480">
        <v>3</v>
      </c>
      <c r="C39" s="168" t="s">
        <v>64</v>
      </c>
      <c r="D39" s="293"/>
      <c r="E39" s="162"/>
      <c r="F39" s="480">
        <v>3</v>
      </c>
      <c r="G39" s="293"/>
      <c r="H39" s="293"/>
      <c r="I39" s="136" t="s">
        <v>32</v>
      </c>
      <c r="L39" s="61"/>
      <c r="M39" s="225"/>
      <c r="N39" s="124" t="s">
        <v>6</v>
      </c>
      <c r="O39" s="74">
        <v>3</v>
      </c>
      <c r="P39" s="1535">
        <f>CL($P$48,$T$48)+CL($P$61,$T$61)+CL($T$72,$P$72)+CL($T$76,$P$76)</f>
        <v>0</v>
      </c>
      <c r="Q39" s="481">
        <f>$P$48-$T$48+$P$61-$T$61+$T$72-$P$72+$T$76-$P$76</f>
        <v>0</v>
      </c>
      <c r="R39" s="130"/>
      <c r="S39" s="130"/>
      <c r="T39" s="124" t="s">
        <v>11</v>
      </c>
      <c r="U39" s="74">
        <v>8</v>
      </c>
      <c r="V39" s="1535">
        <f>CL($P$55,$T$55)+CL($H$74,$D$74)+CL($T$67,$P$67)</f>
        <v>0</v>
      </c>
      <c r="W39" s="481">
        <f>$P$55-$T$55+$T$67-$P$67+$H$74-$D$74</f>
        <v>0</v>
      </c>
      <c r="X39" s="888">
        <v>3</v>
      </c>
      <c r="Y39" s="1329"/>
      <c r="Z39" s="919"/>
      <c r="AA39" s="919"/>
      <c r="AB39" s="888">
        <v>3</v>
      </c>
      <c r="AC39" s="1329"/>
      <c r="AD39" s="919"/>
      <c r="AE39" s="919"/>
    </row>
    <row r="40" spans="1:31" ht="24.75" customHeight="1">
      <c r="A40" s="60"/>
      <c r="B40" s="480">
        <v>4</v>
      </c>
      <c r="C40" s="168" t="s">
        <v>93</v>
      </c>
      <c r="D40" s="293"/>
      <c r="E40" s="162"/>
      <c r="F40" s="480">
        <v>4</v>
      </c>
      <c r="G40" s="293"/>
      <c r="H40" s="293"/>
      <c r="I40" s="136" t="s">
        <v>34</v>
      </c>
      <c r="L40" s="61"/>
      <c r="M40" s="225"/>
      <c r="N40" s="124" t="s">
        <v>7</v>
      </c>
      <c r="O40" s="74">
        <v>4</v>
      </c>
      <c r="P40" s="1535">
        <f>CL($T$48,$P$48)+CL($T$58,$P$58)+CL($T$70,$P$70)+CL($T$74,$P$74)</f>
        <v>0</v>
      </c>
      <c r="Q40" s="481">
        <f>$T$48-$P$48+$T$58-$P$58+$T$70-$P$70+$T$74-$P$74</f>
        <v>0</v>
      </c>
      <c r="R40" s="130"/>
      <c r="S40" s="130"/>
      <c r="T40" s="124" t="s">
        <v>19</v>
      </c>
      <c r="U40" s="74">
        <v>9</v>
      </c>
      <c r="V40" s="1535">
        <f>CL($T$55,$P$55)+CL($T$64,$P$64)+CL($H$72,$D$72)</f>
        <v>0</v>
      </c>
      <c r="W40" s="481">
        <f>$T$55-$P$55+$T$64-$P$64+$H$72-$D$72</f>
        <v>0</v>
      </c>
      <c r="X40" s="888">
        <v>4</v>
      </c>
      <c r="Y40" s="1329"/>
      <c r="Z40" s="919"/>
      <c r="AA40" s="919"/>
      <c r="AB40" s="888">
        <v>4</v>
      </c>
      <c r="AC40" s="1329"/>
      <c r="AD40" s="919"/>
      <c r="AE40" s="919"/>
    </row>
    <row r="41" spans="1:31" ht="20.100000000000001" customHeight="1">
      <c r="A41" s="60"/>
      <c r="C41" s="60"/>
      <c r="L41" s="61"/>
      <c r="M41" s="225"/>
      <c r="N41" s="124" t="s">
        <v>8</v>
      </c>
      <c r="O41" s="74">
        <v>5</v>
      </c>
      <c r="P41" s="1535">
        <f>CL($T$50,$P$50)+CL($T$61,$P$61)+CL($P$74,$T$74)+CL($P$79,$T$79)</f>
        <v>0</v>
      </c>
      <c r="Q41" s="481">
        <f>$T$50-$P$50+$T$61-$P$61+$P$74-$T$74+$P$79-$T$79</f>
        <v>0</v>
      </c>
      <c r="R41" s="130"/>
      <c r="S41" s="130"/>
      <c r="T41" s="104"/>
      <c r="U41" s="890"/>
      <c r="V41" s="890"/>
      <c r="W41" s="899"/>
      <c r="X41" s="888">
        <v>5</v>
      </c>
      <c r="Y41" s="1329"/>
      <c r="Z41" s="919"/>
      <c r="AA41" s="919"/>
    </row>
    <row r="42" spans="1:31">
      <c r="A42" s="60"/>
      <c r="C42" s="60"/>
      <c r="L42" s="61"/>
      <c r="U42" s="890"/>
      <c r="V42" s="890"/>
      <c r="W42" s="899"/>
      <c r="X42" s="875"/>
      <c r="Y42" s="901"/>
      <c r="Z42" s="890"/>
      <c r="AA42" s="889"/>
    </row>
    <row r="43" spans="1:31">
      <c r="A43" s="84"/>
      <c r="B43" s="15"/>
      <c r="C43" s="347"/>
      <c r="D43" s="15"/>
      <c r="E43" s="15"/>
      <c r="F43" s="15"/>
      <c r="G43" s="15"/>
      <c r="H43" s="15"/>
      <c r="I43" s="15"/>
      <c r="J43" s="15"/>
      <c r="K43" s="16"/>
      <c r="L43" s="61"/>
      <c r="M43" s="183"/>
      <c r="N43" s="15"/>
      <c r="O43" s="15"/>
      <c r="P43" s="15"/>
      <c r="Q43" s="15"/>
      <c r="R43" s="15"/>
      <c r="S43" s="15"/>
      <c r="T43" s="15"/>
      <c r="U43" s="15"/>
      <c r="V43" s="15"/>
      <c r="W43" s="16"/>
    </row>
    <row r="44" spans="1:31">
      <c r="A44" s="151"/>
      <c r="B44" s="40"/>
      <c r="C44" s="60"/>
      <c r="E44" s="40"/>
      <c r="F44" s="864" t="str">
        <f>ACCUEIL!D6</f>
        <v>VELODROME</v>
      </c>
      <c r="G44" s="40"/>
      <c r="H44" s="40"/>
      <c r="I44" s="40"/>
      <c r="J44" s="40"/>
      <c r="K44" s="153"/>
      <c r="L44" s="77"/>
      <c r="M44" s="348"/>
      <c r="N44" s="40"/>
      <c r="O44" s="40"/>
      <c r="Q44" s="40"/>
      <c r="R44" s="883" t="str">
        <f>ACCUEIL!D7</f>
        <v>PARC DE SPORT</v>
      </c>
      <c r="S44" s="40"/>
      <c r="T44" s="40"/>
      <c r="U44" s="40"/>
      <c r="W44" s="23"/>
    </row>
    <row r="45" spans="1:31">
      <c r="A45" s="151"/>
      <c r="B45" s="40"/>
      <c r="C45" s="60"/>
      <c r="E45" s="40"/>
      <c r="F45" s="83" t="s">
        <v>68</v>
      </c>
      <c r="G45" s="40"/>
      <c r="H45" s="40"/>
      <c r="I45" s="40"/>
      <c r="J45" s="40"/>
      <c r="K45" s="153"/>
      <c r="L45" s="77"/>
      <c r="M45" s="348"/>
      <c r="N45" s="40"/>
      <c r="O45" s="40"/>
      <c r="Q45" s="40"/>
      <c r="R45" s="83" t="s">
        <v>3</v>
      </c>
      <c r="S45" s="40"/>
      <c r="T45" s="40"/>
      <c r="U45" s="40"/>
      <c r="W45" s="23"/>
    </row>
    <row r="46" spans="1:31" ht="24.95" customHeight="1">
      <c r="A46" s="483">
        <v>1</v>
      </c>
      <c r="B46" s="123" t="s">
        <v>21</v>
      </c>
      <c r="C46" s="874" t="str">
        <f>C37</f>
        <v>1A</v>
      </c>
      <c r="D46" s="723"/>
      <c r="E46" s="160"/>
      <c r="F46" s="161" t="s">
        <v>14</v>
      </c>
      <c r="G46" s="160"/>
      <c r="H46" s="723"/>
      <c r="I46" s="94" t="str">
        <f>I37</f>
        <v>2A</v>
      </c>
      <c r="J46" s="239" t="s">
        <v>22</v>
      </c>
      <c r="K46" s="23"/>
      <c r="L46" s="952">
        <f>ACCUEIL!$B$9</f>
        <v>0.58333333333333304</v>
      </c>
      <c r="M46" s="24"/>
      <c r="N46" s="1325" t="s">
        <v>4</v>
      </c>
      <c r="O46" s="669">
        <f>O37</f>
        <v>1</v>
      </c>
      <c r="P46" s="1347"/>
      <c r="Q46" s="1326"/>
      <c r="R46" s="1326" t="s">
        <v>14</v>
      </c>
      <c r="S46" s="1326"/>
      <c r="T46" s="1347"/>
      <c r="U46" s="669">
        <f>O38</f>
        <v>2</v>
      </c>
      <c r="V46" s="1325" t="s">
        <v>5</v>
      </c>
      <c r="W46" s="23"/>
    </row>
    <row r="47" spans="1:31" s="873" customFormat="1" ht="18.75" hidden="1" customHeight="1">
      <c r="A47" s="483"/>
      <c r="B47" s="1394"/>
      <c r="C47" s="1405" t="s">
        <v>182</v>
      </c>
      <c r="D47" s="1396"/>
      <c r="E47" s="1402"/>
      <c r="F47" s="1403" t="s">
        <v>14</v>
      </c>
      <c r="G47" s="1404"/>
      <c r="H47" s="1395"/>
      <c r="I47" s="1405" t="s">
        <v>182</v>
      </c>
      <c r="J47" s="1401"/>
      <c r="K47" s="23"/>
      <c r="L47" s="952"/>
      <c r="M47" s="24"/>
      <c r="N47" s="1355"/>
      <c r="O47" s="677"/>
      <c r="P47" s="1346"/>
      <c r="Q47" s="1357"/>
      <c r="R47" s="1357"/>
      <c r="S47" s="1357"/>
      <c r="T47" s="1346"/>
      <c r="U47" s="677"/>
      <c r="V47" s="1358"/>
      <c r="W47" s="23"/>
    </row>
    <row r="48" spans="1:31" ht="24.95" customHeight="1">
      <c r="A48" s="483">
        <v>2</v>
      </c>
      <c r="B48" s="123" t="s">
        <v>23</v>
      </c>
      <c r="C48" s="874" t="str">
        <f>C38</f>
        <v>1B</v>
      </c>
      <c r="D48" s="723"/>
      <c r="E48" s="160"/>
      <c r="F48" s="161" t="s">
        <v>14</v>
      </c>
      <c r="G48" s="160"/>
      <c r="H48" s="723"/>
      <c r="I48" s="94" t="str">
        <f>I38</f>
        <v>2B</v>
      </c>
      <c r="J48" s="239" t="s">
        <v>24</v>
      </c>
      <c r="K48" s="23"/>
      <c r="L48" s="957">
        <f>L46+ACCUEIL!$B$10</f>
        <v>0.59027777777777701</v>
      </c>
      <c r="M48" s="24"/>
      <c r="N48" s="1349" t="s">
        <v>6</v>
      </c>
      <c r="O48" s="673">
        <f>O39</f>
        <v>3</v>
      </c>
      <c r="P48" s="1344"/>
      <c r="Q48" s="1354"/>
      <c r="R48" s="1354" t="s">
        <v>14</v>
      </c>
      <c r="S48" s="1354"/>
      <c r="T48" s="1344"/>
      <c r="U48" s="673">
        <f>O40</f>
        <v>4</v>
      </c>
      <c r="V48" s="1349" t="s">
        <v>7</v>
      </c>
      <c r="W48" s="23"/>
    </row>
    <row r="49" spans="1:24" s="873" customFormat="1" ht="24.95" hidden="1" customHeight="1">
      <c r="A49" s="483"/>
      <c r="B49" s="1394"/>
      <c r="C49" s="1405" t="s">
        <v>182</v>
      </c>
      <c r="D49" s="1396"/>
      <c r="E49" s="1402"/>
      <c r="F49" s="1403" t="s">
        <v>14</v>
      </c>
      <c r="G49" s="1404"/>
      <c r="H49" s="1395"/>
      <c r="I49" s="1405" t="s">
        <v>182</v>
      </c>
      <c r="J49" s="1401"/>
      <c r="K49" s="23"/>
      <c r="L49" s="957"/>
      <c r="M49" s="24"/>
      <c r="N49" s="1355"/>
      <c r="O49" s="677"/>
      <c r="P49" s="1346"/>
      <c r="Q49" s="1357"/>
      <c r="R49" s="1357"/>
      <c r="S49" s="1357"/>
      <c r="T49" s="1346"/>
      <c r="U49" s="677"/>
      <c r="V49" s="1358"/>
      <c r="W49" s="23"/>
    </row>
    <row r="50" spans="1:24" ht="24.95" customHeight="1">
      <c r="A50" s="483">
        <v>3</v>
      </c>
      <c r="B50" s="123" t="s">
        <v>25</v>
      </c>
      <c r="C50" s="874" t="str">
        <f>C39</f>
        <v>1C</v>
      </c>
      <c r="D50" s="723"/>
      <c r="E50" s="160"/>
      <c r="F50" s="161" t="s">
        <v>14</v>
      </c>
      <c r="G50" s="160"/>
      <c r="H50" s="723"/>
      <c r="I50" s="94" t="str">
        <f>I39</f>
        <v>2C</v>
      </c>
      <c r="J50" s="239" t="s">
        <v>26</v>
      </c>
      <c r="K50" s="23"/>
      <c r="L50" s="957">
        <f>L48+ACCUEIL!$B$10</f>
        <v>0.59722222222222099</v>
      </c>
      <c r="M50" s="24"/>
      <c r="N50" s="191" t="s">
        <v>4</v>
      </c>
      <c r="O50" s="43">
        <f>O37</f>
        <v>1</v>
      </c>
      <c r="P50" s="723"/>
      <c r="Q50" s="161"/>
      <c r="R50" s="161" t="s">
        <v>14</v>
      </c>
      <c r="S50" s="161"/>
      <c r="T50" s="723"/>
      <c r="U50" s="94">
        <f>O41</f>
        <v>5</v>
      </c>
      <c r="V50" s="123" t="s">
        <v>8</v>
      </c>
      <c r="W50" s="23"/>
    </row>
    <row r="51" spans="1:24" s="873" customFormat="1" ht="18.75" hidden="1" customHeight="1">
      <c r="A51" s="483"/>
      <c r="B51" s="1394"/>
      <c r="C51" s="1405" t="s">
        <v>182</v>
      </c>
      <c r="D51" s="1396"/>
      <c r="E51" s="1402"/>
      <c r="F51" s="1403" t="s">
        <v>14</v>
      </c>
      <c r="G51" s="1404"/>
      <c r="H51" s="1395"/>
      <c r="I51" s="1405" t="s">
        <v>182</v>
      </c>
      <c r="J51" s="1401"/>
      <c r="K51" s="23"/>
      <c r="L51" s="957"/>
      <c r="M51" s="24"/>
      <c r="N51" s="1355"/>
      <c r="O51" s="677"/>
      <c r="P51" s="1346"/>
      <c r="Q51" s="1357"/>
      <c r="R51" s="1357"/>
      <c r="S51" s="1357"/>
      <c r="T51" s="1346"/>
      <c r="U51" s="677"/>
      <c r="V51" s="1358"/>
      <c r="W51" s="23"/>
    </row>
    <row r="52" spans="1:24" ht="24.95" customHeight="1">
      <c r="A52" s="483">
        <v>4</v>
      </c>
      <c r="B52" s="123" t="s">
        <v>27</v>
      </c>
      <c r="C52" s="874" t="str">
        <f>C40</f>
        <v>1D</v>
      </c>
      <c r="D52" s="723"/>
      <c r="E52" s="160"/>
      <c r="F52" s="161" t="s">
        <v>14</v>
      </c>
      <c r="G52" s="160"/>
      <c r="H52" s="723"/>
      <c r="I52" s="94" t="str">
        <f>I40</f>
        <v>2D</v>
      </c>
      <c r="J52" s="239" t="s">
        <v>28</v>
      </c>
      <c r="K52" s="23"/>
      <c r="L52" s="957">
        <f>L50+ACCUEIL!$B$10</f>
        <v>0.60416666666666496</v>
      </c>
      <c r="M52" s="24"/>
      <c r="N52" s="123" t="s">
        <v>9</v>
      </c>
      <c r="O52" s="94">
        <f>U37</f>
        <v>6</v>
      </c>
      <c r="P52" s="723"/>
      <c r="Q52" s="161"/>
      <c r="R52" s="161" t="s">
        <v>14</v>
      </c>
      <c r="S52" s="161"/>
      <c r="T52" s="723"/>
      <c r="U52" s="94">
        <f>U38</f>
        <v>7</v>
      </c>
      <c r="V52" s="123" t="s">
        <v>10</v>
      </c>
      <c r="W52" s="23"/>
    </row>
    <row r="53" spans="1:24" s="873" customFormat="1" ht="18.75" hidden="1" customHeight="1">
      <c r="A53" s="483"/>
      <c r="B53" s="1394"/>
      <c r="C53" s="1405" t="s">
        <v>182</v>
      </c>
      <c r="D53" s="1396"/>
      <c r="E53" s="1402"/>
      <c r="F53" s="1403" t="s">
        <v>14</v>
      </c>
      <c r="G53" s="1404"/>
      <c r="H53" s="1395"/>
      <c r="I53" s="1405" t="s">
        <v>182</v>
      </c>
      <c r="J53" s="1401"/>
      <c r="K53" s="23"/>
      <c r="L53" s="957"/>
      <c r="M53" s="24"/>
      <c r="N53" s="1355"/>
      <c r="O53" s="677"/>
      <c r="P53" s="1346"/>
      <c r="Q53" s="1357"/>
      <c r="R53" s="1357"/>
      <c r="S53" s="1357"/>
      <c r="T53" s="1346"/>
      <c r="U53" s="677"/>
      <c r="V53" s="1358"/>
      <c r="W53" s="23"/>
    </row>
    <row r="54" spans="1:24" ht="15" customHeight="1">
      <c r="A54" s="151"/>
      <c r="B54" s="365">
        <v>5</v>
      </c>
      <c r="C54" s="867" t="s">
        <v>107</v>
      </c>
      <c r="D54" s="484"/>
      <c r="E54" s="485"/>
      <c r="F54" s="485"/>
      <c r="G54" s="485"/>
      <c r="H54" s="484"/>
      <c r="I54" s="485" t="s">
        <v>108</v>
      </c>
      <c r="J54" s="338"/>
      <c r="K54" s="23"/>
      <c r="L54" s="957"/>
      <c r="M54" s="24"/>
      <c r="N54" s="486"/>
      <c r="O54" s="487"/>
      <c r="P54" s="488"/>
      <c r="Q54" s="488"/>
      <c r="R54" s="488"/>
      <c r="S54" s="488"/>
      <c r="T54" s="488"/>
      <c r="U54" s="487"/>
      <c r="V54" s="489"/>
      <c r="W54" s="23"/>
    </row>
    <row r="55" spans="1:24" ht="24.95" customHeight="1">
      <c r="A55" s="24"/>
      <c r="B55" s="197"/>
      <c r="C55" s="897">
        <f>GL(H46,D46,C46,I46,H47,D47)</f>
        <v>0</v>
      </c>
      <c r="D55" s="723"/>
      <c r="E55" s="160"/>
      <c r="F55" s="161" t="s">
        <v>14</v>
      </c>
      <c r="G55" s="160"/>
      <c r="H55" s="723"/>
      <c r="I55" s="897">
        <f>GL(H48,D48,C48,I48,H49,D49)</f>
        <v>0</v>
      </c>
      <c r="J55" s="267"/>
      <c r="K55" s="23"/>
      <c r="L55" s="957">
        <f>L52+ACCUEIL!$B$10</f>
        <v>0.61111111111110905</v>
      </c>
      <c r="M55" s="24"/>
      <c r="N55" s="123" t="s">
        <v>11</v>
      </c>
      <c r="O55" s="94">
        <f>U39</f>
        <v>8</v>
      </c>
      <c r="P55" s="723"/>
      <c r="Q55" s="161"/>
      <c r="R55" s="161" t="s">
        <v>14</v>
      </c>
      <c r="S55" s="161"/>
      <c r="T55" s="723"/>
      <c r="U55" s="94">
        <f>U40</f>
        <v>9</v>
      </c>
      <c r="V55" s="123" t="s">
        <v>19</v>
      </c>
      <c r="W55" s="23"/>
      <c r="X55" s="290"/>
    </row>
    <row r="56" spans="1:24" s="873" customFormat="1" ht="18.75" hidden="1" customHeight="1">
      <c r="A56" s="24"/>
      <c r="B56" s="1394"/>
      <c r="C56" s="1405" t="s">
        <v>182</v>
      </c>
      <c r="D56" s="1396"/>
      <c r="E56" s="1402"/>
      <c r="F56" s="1403" t="s">
        <v>14</v>
      </c>
      <c r="G56" s="1404"/>
      <c r="H56" s="1395"/>
      <c r="I56" s="1405" t="s">
        <v>182</v>
      </c>
      <c r="J56" s="1401"/>
      <c r="K56" s="23"/>
      <c r="L56" s="957"/>
      <c r="M56" s="24"/>
      <c r="N56" s="1355"/>
      <c r="O56" s="677"/>
      <c r="P56" s="1346"/>
      <c r="Q56" s="1357"/>
      <c r="R56" s="1357"/>
      <c r="S56" s="1357"/>
      <c r="T56" s="1346"/>
      <c r="U56" s="677"/>
      <c r="V56" s="1358"/>
      <c r="W56" s="23"/>
      <c r="X56" s="290"/>
    </row>
    <row r="57" spans="1:24" ht="15" customHeight="1">
      <c r="A57" s="24"/>
      <c r="B57" s="490">
        <v>6</v>
      </c>
      <c r="C57" s="868" t="s">
        <v>109</v>
      </c>
      <c r="D57" s="184"/>
      <c r="E57" s="491"/>
      <c r="F57" s="491"/>
      <c r="G57" s="491"/>
      <c r="H57" s="184"/>
      <c r="I57" s="491" t="s">
        <v>110</v>
      </c>
      <c r="J57" s="98"/>
      <c r="K57" s="23"/>
      <c r="L57" s="957"/>
      <c r="M57" s="24"/>
      <c r="N57" s="264"/>
      <c r="O57" s="265"/>
      <c r="P57" s="322"/>
      <c r="Q57" s="322"/>
      <c r="R57" s="322"/>
      <c r="S57" s="322"/>
      <c r="T57" s="322"/>
      <c r="U57" s="265"/>
      <c r="V57" s="266"/>
      <c r="W57" s="23"/>
      <c r="X57" s="290"/>
    </row>
    <row r="58" spans="1:24" ht="24.95" customHeight="1">
      <c r="A58" s="24"/>
      <c r="B58" s="121"/>
      <c r="C58" s="897">
        <f>GL(H50,D50,C50,I50,H51,D51)</f>
        <v>0</v>
      </c>
      <c r="D58" s="723"/>
      <c r="E58" s="160"/>
      <c r="F58" s="161" t="s">
        <v>14</v>
      </c>
      <c r="G58" s="160"/>
      <c r="H58" s="723"/>
      <c r="I58" s="897">
        <f>GL(H52,D52,C52,I52,H53,D53)</f>
        <v>0</v>
      </c>
      <c r="J58" s="267"/>
      <c r="K58" s="23"/>
      <c r="L58" s="957">
        <f>L55+ACCUEIL!$B$10</f>
        <v>0.61805555555555303</v>
      </c>
      <c r="M58" s="24"/>
      <c r="N58" s="123" t="s">
        <v>5</v>
      </c>
      <c r="O58" s="73">
        <f>O38</f>
        <v>2</v>
      </c>
      <c r="P58" s="723"/>
      <c r="Q58" s="161"/>
      <c r="R58" s="161" t="s">
        <v>14</v>
      </c>
      <c r="S58" s="161"/>
      <c r="T58" s="723"/>
      <c r="U58" s="73">
        <f>O40</f>
        <v>4</v>
      </c>
      <c r="V58" s="123" t="s">
        <v>7</v>
      </c>
      <c r="W58" s="23"/>
      <c r="X58" s="290"/>
    </row>
    <row r="59" spans="1:24" s="873" customFormat="1" ht="18.75" hidden="1" customHeight="1">
      <c r="A59" s="24"/>
      <c r="B59" s="1394"/>
      <c r="C59" s="1405" t="s">
        <v>182</v>
      </c>
      <c r="D59" s="1396"/>
      <c r="E59" s="1402"/>
      <c r="F59" s="1403" t="s">
        <v>14</v>
      </c>
      <c r="G59" s="1404"/>
      <c r="H59" s="1395"/>
      <c r="I59" s="1405" t="s">
        <v>182</v>
      </c>
      <c r="J59" s="1401"/>
      <c r="K59" s="23"/>
      <c r="L59" s="957"/>
      <c r="M59" s="24"/>
      <c r="N59" s="1355"/>
      <c r="O59" s="677"/>
      <c r="P59" s="1346"/>
      <c r="Q59" s="1357"/>
      <c r="R59" s="1357"/>
      <c r="S59" s="1357"/>
      <c r="T59" s="1346"/>
      <c r="U59" s="677"/>
      <c r="V59" s="1358"/>
      <c r="W59" s="23"/>
      <c r="X59" s="290"/>
    </row>
    <row r="60" spans="1:24" ht="15" customHeight="1">
      <c r="A60" s="24"/>
      <c r="B60" s="43">
        <v>7</v>
      </c>
      <c r="C60" s="307"/>
      <c r="D60" s="492"/>
      <c r="E60" s="307"/>
      <c r="F60" s="83" t="s">
        <v>30</v>
      </c>
      <c r="G60" s="307"/>
      <c r="H60" s="492"/>
      <c r="I60" s="307"/>
      <c r="J60" s="170"/>
      <c r="K60" s="23"/>
      <c r="L60" s="957"/>
      <c r="M60" s="24"/>
      <c r="N60" s="486"/>
      <c r="O60" s="487"/>
      <c r="P60" s="488"/>
      <c r="Q60" s="488"/>
      <c r="R60" s="488"/>
      <c r="S60" s="488"/>
      <c r="T60" s="488"/>
      <c r="U60" s="487"/>
      <c r="V60" s="489"/>
      <c r="W60" s="23"/>
    </row>
    <row r="61" spans="1:24" ht="24.95" customHeight="1">
      <c r="A61" s="24"/>
      <c r="B61" s="493" t="s">
        <v>79</v>
      </c>
      <c r="C61" s="900" t="s">
        <v>64</v>
      </c>
      <c r="D61" s="723"/>
      <c r="E61" s="160"/>
      <c r="F61" s="161" t="s">
        <v>14</v>
      </c>
      <c r="G61" s="160"/>
      <c r="H61" s="723"/>
      <c r="I61" s="902" t="s">
        <v>21</v>
      </c>
      <c r="J61" s="170"/>
      <c r="K61" s="23"/>
      <c r="L61" s="957">
        <f>L58+ACCUEIL!$B$10</f>
        <v>0.624999999999997</v>
      </c>
      <c r="M61" s="24"/>
      <c r="N61" s="123" t="s">
        <v>6</v>
      </c>
      <c r="O61" s="73">
        <f>O39</f>
        <v>3</v>
      </c>
      <c r="P61" s="723"/>
      <c r="Q61" s="161"/>
      <c r="R61" s="161" t="s">
        <v>14</v>
      </c>
      <c r="S61" s="161"/>
      <c r="T61" s="723"/>
      <c r="U61" s="73">
        <f>O41</f>
        <v>5</v>
      </c>
      <c r="V61" s="123" t="s">
        <v>8</v>
      </c>
      <c r="W61" s="23"/>
    </row>
    <row r="62" spans="1:24" s="873" customFormat="1" ht="18.75" hidden="1" customHeight="1">
      <c r="A62" s="24"/>
      <c r="B62" s="1394"/>
      <c r="C62" s="1405" t="s">
        <v>182</v>
      </c>
      <c r="D62" s="1396"/>
      <c r="E62" s="1402"/>
      <c r="F62" s="1403" t="s">
        <v>14</v>
      </c>
      <c r="G62" s="1404"/>
      <c r="H62" s="1395"/>
      <c r="I62" s="1405" t="s">
        <v>182</v>
      </c>
      <c r="J62" s="1401"/>
      <c r="K62" s="23"/>
      <c r="L62" s="957"/>
      <c r="M62" s="24"/>
      <c r="N62" s="1355"/>
      <c r="O62" s="677"/>
      <c r="P62" s="1346"/>
      <c r="Q62" s="1357"/>
      <c r="R62" s="1357"/>
      <c r="S62" s="1357"/>
      <c r="T62" s="1346"/>
      <c r="U62" s="677"/>
      <c r="V62" s="1358"/>
      <c r="W62" s="23"/>
    </row>
    <row r="63" spans="1:24" ht="15" customHeight="1">
      <c r="A63" s="24"/>
      <c r="B63" s="123">
        <v>8</v>
      </c>
      <c r="C63" s="307"/>
      <c r="D63" s="492"/>
      <c r="E63" s="307"/>
      <c r="F63" s="883" t="s">
        <v>30</v>
      </c>
      <c r="G63" s="307"/>
      <c r="H63" s="492"/>
      <c r="I63" s="307"/>
      <c r="J63" s="170"/>
      <c r="K63" s="23"/>
      <c r="L63" s="957"/>
      <c r="M63" s="24"/>
      <c r="N63" s="264"/>
      <c r="O63" s="265"/>
      <c r="P63" s="322"/>
      <c r="Q63" s="322"/>
      <c r="R63" s="322"/>
      <c r="S63" s="322"/>
      <c r="T63" s="322"/>
      <c r="U63" s="265"/>
      <c r="V63" s="266"/>
      <c r="W63" s="23"/>
    </row>
    <row r="64" spans="1:24" ht="24.95" customHeight="1">
      <c r="A64" s="24"/>
      <c r="B64" s="493" t="s">
        <v>82</v>
      </c>
      <c r="C64" s="172" t="s">
        <v>22</v>
      </c>
      <c r="D64" s="723"/>
      <c r="E64" s="160"/>
      <c r="F64" s="161" t="s">
        <v>14</v>
      </c>
      <c r="G64" s="160"/>
      <c r="H64" s="723"/>
      <c r="I64" s="902" t="s">
        <v>93</v>
      </c>
      <c r="J64" s="170"/>
      <c r="K64" s="23"/>
      <c r="L64" s="957">
        <f>L61+ACCUEIL!$B$10</f>
        <v>0.63194444444444098</v>
      </c>
      <c r="M64" s="24"/>
      <c r="N64" s="123" t="s">
        <v>9</v>
      </c>
      <c r="O64" s="494">
        <f>U37</f>
        <v>6</v>
      </c>
      <c r="P64" s="723"/>
      <c r="Q64" s="161"/>
      <c r="R64" s="161" t="s">
        <v>14</v>
      </c>
      <c r="S64" s="161"/>
      <c r="T64" s="723"/>
      <c r="U64" s="495">
        <f>U40</f>
        <v>9</v>
      </c>
      <c r="V64" s="123" t="s">
        <v>19</v>
      </c>
      <c r="W64" s="23"/>
    </row>
    <row r="65" spans="1:23" s="873" customFormat="1" ht="18.75" hidden="1" customHeight="1">
      <c r="A65" s="24"/>
      <c r="B65" s="1394"/>
      <c r="C65" s="1405" t="s">
        <v>182</v>
      </c>
      <c r="D65" s="1396"/>
      <c r="E65" s="1402"/>
      <c r="F65" s="1403" t="s">
        <v>14</v>
      </c>
      <c r="G65" s="1404"/>
      <c r="H65" s="1395"/>
      <c r="I65" s="1405" t="s">
        <v>182</v>
      </c>
      <c r="J65" s="1401"/>
      <c r="K65" s="23"/>
      <c r="L65" s="957"/>
      <c r="M65" s="24"/>
      <c r="N65" s="1355"/>
      <c r="O65" s="677"/>
      <c r="P65" s="1346"/>
      <c r="Q65" s="1357"/>
      <c r="R65" s="1357"/>
      <c r="S65" s="1357"/>
      <c r="T65" s="1346"/>
      <c r="U65" s="677"/>
      <c r="V65" s="1358"/>
      <c r="W65" s="23"/>
    </row>
    <row r="66" spans="1:23" ht="15" customHeight="1">
      <c r="A66" s="24"/>
      <c r="B66" s="43">
        <v>9</v>
      </c>
      <c r="C66" s="307" t="s">
        <v>88</v>
      </c>
      <c r="D66" s="492"/>
      <c r="E66" s="307"/>
      <c r="F66" s="307"/>
      <c r="G66" s="307"/>
      <c r="H66" s="492"/>
      <c r="I66" s="307" t="s">
        <v>89</v>
      </c>
      <c r="J66" s="170"/>
      <c r="K66" s="23"/>
      <c r="L66" s="957"/>
      <c r="M66" s="24"/>
      <c r="N66" s="264"/>
      <c r="O66" s="265"/>
      <c r="P66" s="322"/>
      <c r="Q66" s="322"/>
      <c r="R66" s="322"/>
      <c r="S66" s="322"/>
      <c r="T66" s="322"/>
      <c r="U66" s="265"/>
      <c r="V66" s="266"/>
      <c r="W66" s="23"/>
    </row>
    <row r="67" spans="1:23" ht="24.95" customHeight="1">
      <c r="A67" s="24"/>
      <c r="B67" s="257"/>
      <c r="C67" s="897">
        <f>GL(D55,H55,C55,I55,D56,H56)</f>
        <v>0</v>
      </c>
      <c r="D67" s="723"/>
      <c r="E67" s="160"/>
      <c r="F67" s="161" t="s">
        <v>14</v>
      </c>
      <c r="G67" s="160"/>
      <c r="H67" s="723"/>
      <c r="I67" s="897">
        <f>GL(D58,H58,C58,I58,D59,H59)</f>
        <v>0</v>
      </c>
      <c r="J67" s="170"/>
      <c r="K67" s="23"/>
      <c r="L67" s="957">
        <f>L64+ACCUEIL!$B$10</f>
        <v>0.63888888888888495</v>
      </c>
      <c r="M67" s="24"/>
      <c r="N67" s="123" t="s">
        <v>10</v>
      </c>
      <c r="O67" s="73">
        <f>U38</f>
        <v>7</v>
      </c>
      <c r="P67" s="723"/>
      <c r="Q67" s="161"/>
      <c r="R67" s="161" t="s">
        <v>14</v>
      </c>
      <c r="S67" s="161"/>
      <c r="T67" s="723"/>
      <c r="U67" s="73">
        <f>U39</f>
        <v>8</v>
      </c>
      <c r="V67" s="123" t="s">
        <v>11</v>
      </c>
      <c r="W67" s="23"/>
    </row>
    <row r="68" spans="1:23" s="873" customFormat="1" ht="18.75" hidden="1" customHeight="1">
      <c r="A68" s="24"/>
      <c r="B68" s="1394"/>
      <c r="C68" s="1405" t="s">
        <v>182</v>
      </c>
      <c r="D68" s="1396"/>
      <c r="E68" s="1402"/>
      <c r="F68" s="1403" t="s">
        <v>14</v>
      </c>
      <c r="G68" s="1404"/>
      <c r="H68" s="1395"/>
      <c r="I68" s="1405" t="s">
        <v>182</v>
      </c>
      <c r="J68" s="1401"/>
      <c r="K68" s="23"/>
      <c r="L68" s="957"/>
      <c r="M68" s="24"/>
      <c r="N68" s="1355"/>
      <c r="O68" s="677"/>
      <c r="P68" s="1346"/>
      <c r="Q68" s="1357"/>
      <c r="R68" s="1357"/>
      <c r="S68" s="1357"/>
      <c r="T68" s="1346"/>
      <c r="U68" s="677"/>
      <c r="V68" s="1358"/>
      <c r="W68" s="23"/>
    </row>
    <row r="69" spans="1:23" ht="15" customHeight="1">
      <c r="A69" s="24"/>
      <c r="B69" s="43">
        <v>10</v>
      </c>
      <c r="C69" s="307" t="s">
        <v>90</v>
      </c>
      <c r="D69" s="134"/>
      <c r="E69" s="258"/>
      <c r="F69" s="258"/>
      <c r="G69" s="258"/>
      <c r="H69" s="134"/>
      <c r="I69" s="307" t="s">
        <v>91</v>
      </c>
      <c r="J69" s="170"/>
      <c r="K69" s="23"/>
      <c r="L69" s="957"/>
      <c r="M69" s="24"/>
      <c r="N69" s="264"/>
      <c r="O69" s="265"/>
      <c r="P69" s="322"/>
      <c r="Q69" s="322"/>
      <c r="R69" s="322"/>
      <c r="S69" s="322"/>
      <c r="T69" s="322"/>
      <c r="U69" s="265"/>
      <c r="V69" s="266"/>
      <c r="W69" s="23"/>
    </row>
    <row r="70" spans="1:23" ht="24.95" customHeight="1">
      <c r="B70" s="43"/>
      <c r="C70" s="897">
        <f>GL(H55,D55,C55,I55,H56,D56)</f>
        <v>0</v>
      </c>
      <c r="D70" s="723"/>
      <c r="E70" s="160"/>
      <c r="F70" s="161" t="s">
        <v>14</v>
      </c>
      <c r="G70" s="160"/>
      <c r="H70" s="723"/>
      <c r="I70" s="897">
        <f>GL(H58,D58,C58,I58,H59,D59)</f>
        <v>0</v>
      </c>
      <c r="J70" s="170"/>
      <c r="K70" s="23"/>
      <c r="L70" s="957">
        <f>L67+ACCUEIL!$B$10</f>
        <v>0.64583333333332904</v>
      </c>
      <c r="M70" s="24"/>
      <c r="N70" s="123" t="s">
        <v>4</v>
      </c>
      <c r="O70" s="73">
        <f>O37</f>
        <v>1</v>
      </c>
      <c r="P70" s="723"/>
      <c r="Q70" s="161"/>
      <c r="R70" s="161" t="s">
        <v>14</v>
      </c>
      <c r="S70" s="161"/>
      <c r="T70" s="723"/>
      <c r="U70" s="73">
        <f>O40</f>
        <v>4</v>
      </c>
      <c r="V70" s="123" t="s">
        <v>7</v>
      </c>
      <c r="W70" s="23"/>
    </row>
    <row r="71" spans="1:23" ht="18.75" hidden="1" customHeight="1">
      <c r="A71" s="24"/>
      <c r="B71" s="1394"/>
      <c r="C71" s="1405" t="s">
        <v>182</v>
      </c>
      <c r="D71" s="1396"/>
      <c r="E71" s="1402"/>
      <c r="F71" s="1403" t="s">
        <v>14</v>
      </c>
      <c r="G71" s="1404"/>
      <c r="H71" s="1395"/>
      <c r="I71" s="1405" t="s">
        <v>182</v>
      </c>
      <c r="J71" s="1401"/>
      <c r="K71" s="23"/>
      <c r="L71" s="957"/>
      <c r="M71" s="24"/>
      <c r="N71" s="1355"/>
      <c r="O71" s="677"/>
      <c r="P71" s="1346"/>
      <c r="Q71" s="1357"/>
      <c r="R71" s="1357"/>
      <c r="S71" s="1357"/>
      <c r="T71" s="1346"/>
      <c r="U71" s="677"/>
      <c r="V71" s="1358"/>
      <c r="W71" s="23"/>
    </row>
    <row r="72" spans="1:23" ht="24.95" customHeight="1">
      <c r="A72" s="314"/>
      <c r="B72" s="191" t="s">
        <v>10</v>
      </c>
      <c r="C72" s="73">
        <f>U38</f>
        <v>7</v>
      </c>
      <c r="D72" s="723"/>
      <c r="E72" s="161"/>
      <c r="F72" s="161" t="s">
        <v>14</v>
      </c>
      <c r="G72" s="161"/>
      <c r="H72" s="723"/>
      <c r="I72" s="73">
        <f>U40</f>
        <v>9</v>
      </c>
      <c r="J72" s="123" t="s">
        <v>19</v>
      </c>
      <c r="K72" s="23"/>
      <c r="L72" s="957">
        <f>L70+ACCUEIL!$B$10</f>
        <v>0.65277777777777302</v>
      </c>
      <c r="M72" s="24"/>
      <c r="N72" s="123" t="s">
        <v>5</v>
      </c>
      <c r="O72" s="73">
        <f>O38</f>
        <v>2</v>
      </c>
      <c r="P72" s="723"/>
      <c r="Q72" s="161"/>
      <c r="R72" s="161" t="s">
        <v>14</v>
      </c>
      <c r="S72" s="161"/>
      <c r="T72" s="723"/>
      <c r="U72" s="73">
        <f>O39</f>
        <v>3</v>
      </c>
      <c r="V72" s="123" t="s">
        <v>6</v>
      </c>
      <c r="W72" s="23"/>
    </row>
    <row r="73" spans="1:23" ht="15" customHeight="1">
      <c r="A73" s="24"/>
      <c r="B73" s="257"/>
      <c r="C73" s="307"/>
      <c r="D73" s="234"/>
      <c r="E73" s="259"/>
      <c r="F73" s="259"/>
      <c r="G73" s="259"/>
      <c r="H73" s="234"/>
      <c r="I73" s="307"/>
      <c r="J73" s="170"/>
      <c r="K73" s="23"/>
      <c r="L73" s="957"/>
      <c r="M73" s="24"/>
      <c r="N73" s="264"/>
      <c r="O73" s="265"/>
      <c r="P73" s="322"/>
      <c r="Q73" s="322"/>
      <c r="R73" s="322"/>
      <c r="S73" s="322"/>
      <c r="T73" s="322"/>
      <c r="U73" s="265"/>
      <c r="V73" s="266"/>
      <c r="W73" s="23"/>
    </row>
    <row r="74" spans="1:23" ht="24.95" customHeight="1">
      <c r="A74" s="24"/>
      <c r="B74" s="123" t="s">
        <v>9</v>
      </c>
      <c r="C74" s="494">
        <f>U37</f>
        <v>6</v>
      </c>
      <c r="D74" s="723"/>
      <c r="E74" s="161"/>
      <c r="F74" s="161" t="s">
        <v>14</v>
      </c>
      <c r="G74" s="161"/>
      <c r="H74" s="723"/>
      <c r="I74" s="495">
        <f>U39</f>
        <v>8</v>
      </c>
      <c r="J74" s="123" t="s">
        <v>11</v>
      </c>
      <c r="K74" s="23"/>
      <c r="L74" s="957">
        <f>L72+ACCUEIL!$B$10</f>
        <v>0.65972222222221699</v>
      </c>
      <c r="M74" s="24"/>
      <c r="N74" s="123" t="s">
        <v>8</v>
      </c>
      <c r="O74" s="73">
        <f>O41</f>
        <v>5</v>
      </c>
      <c r="P74" s="723"/>
      <c r="Q74" s="161"/>
      <c r="R74" s="161" t="s">
        <v>14</v>
      </c>
      <c r="S74" s="161"/>
      <c r="T74" s="723"/>
      <c r="U74" s="73">
        <f>O40</f>
        <v>4</v>
      </c>
      <c r="V74" s="123" t="s">
        <v>7</v>
      </c>
      <c r="W74" s="23"/>
    </row>
    <row r="75" spans="1:23" ht="15" customHeight="1">
      <c r="A75" s="24"/>
      <c r="B75" s="324"/>
      <c r="C75" s="347"/>
      <c r="D75" s="428"/>
      <c r="E75" s="15"/>
      <c r="F75" s="14" t="s">
        <v>111</v>
      </c>
      <c r="G75" s="15"/>
      <c r="H75" s="327"/>
      <c r="I75" s="15"/>
      <c r="J75" s="16"/>
      <c r="K75" s="23"/>
      <c r="L75" s="957"/>
      <c r="M75" s="24"/>
      <c r="N75" s="337"/>
      <c r="O75" s="496"/>
      <c r="P75" s="497"/>
      <c r="Q75" s="317"/>
      <c r="R75" s="317"/>
      <c r="S75" s="317"/>
      <c r="T75" s="497"/>
      <c r="U75" s="498"/>
      <c r="V75" s="363"/>
      <c r="W75" s="23"/>
    </row>
    <row r="76" spans="1:23" ht="24.95" customHeight="1">
      <c r="A76" s="24"/>
      <c r="B76" s="123">
        <v>11</v>
      </c>
      <c r="C76" s="897">
        <f>GL(H61,D61,C61,I61,H62,D62)</f>
        <v>0</v>
      </c>
      <c r="D76" s="723"/>
      <c r="E76" s="160"/>
      <c r="F76" s="161" t="s">
        <v>14</v>
      </c>
      <c r="G76" s="160"/>
      <c r="H76" s="723"/>
      <c r="I76" s="897">
        <f>GL(H64,D64,C64,I64,H65,D65)</f>
        <v>0</v>
      </c>
      <c r="J76" s="170"/>
      <c r="K76" s="23"/>
      <c r="L76" s="957">
        <f>L74+ACCUEIL!$B$10</f>
        <v>0.66666666666666097</v>
      </c>
      <c r="M76" s="24"/>
      <c r="N76" s="123" t="s">
        <v>4</v>
      </c>
      <c r="O76" s="494">
        <f>O37</f>
        <v>1</v>
      </c>
      <c r="P76" s="723"/>
      <c r="Q76" s="161"/>
      <c r="R76" s="161" t="s">
        <v>14</v>
      </c>
      <c r="S76" s="161"/>
      <c r="T76" s="723"/>
      <c r="U76" s="495">
        <f>O39</f>
        <v>3</v>
      </c>
      <c r="V76" s="123" t="s">
        <v>6</v>
      </c>
      <c r="W76" s="23"/>
    </row>
    <row r="77" spans="1:23" s="873" customFormat="1" ht="19.5" hidden="1" customHeight="1">
      <c r="A77" s="24"/>
      <c r="B77" s="1394"/>
      <c r="C77" s="1405" t="s">
        <v>182</v>
      </c>
      <c r="D77" s="1396"/>
      <c r="E77" s="1402"/>
      <c r="F77" s="1403" t="s">
        <v>14</v>
      </c>
      <c r="G77" s="1404"/>
      <c r="H77" s="1395"/>
      <c r="I77" s="1405" t="s">
        <v>182</v>
      </c>
      <c r="J77" s="1401"/>
      <c r="K77" s="23"/>
      <c r="L77" s="957"/>
      <c r="M77" s="24"/>
      <c r="N77" s="1355"/>
      <c r="O77" s="677"/>
      <c r="P77" s="1346"/>
      <c r="Q77" s="1357"/>
      <c r="R77" s="1357"/>
      <c r="S77" s="1357"/>
      <c r="T77" s="1346"/>
      <c r="U77" s="677"/>
      <c r="V77" s="1358"/>
      <c r="W77" s="23"/>
    </row>
    <row r="78" spans="1:23" ht="15" customHeight="1">
      <c r="A78" s="151"/>
      <c r="B78" s="324"/>
      <c r="C78" s="347"/>
      <c r="D78" s="428"/>
      <c r="E78" s="15"/>
      <c r="F78" s="14" t="s">
        <v>37</v>
      </c>
      <c r="G78" s="15"/>
      <c r="H78" s="327"/>
      <c r="I78" s="15"/>
      <c r="J78" s="16"/>
      <c r="K78" s="23"/>
      <c r="L78" s="957"/>
      <c r="M78" s="24"/>
      <c r="N78" s="350"/>
      <c r="O78" s="498"/>
      <c r="P78" s="499"/>
      <c r="Q78" s="500"/>
      <c r="R78" s="501"/>
      <c r="S78" s="500"/>
      <c r="T78" s="499"/>
      <c r="U78" s="498"/>
      <c r="V78" s="354"/>
      <c r="W78" s="23"/>
    </row>
    <row r="79" spans="1:23" ht="24.95" customHeight="1">
      <c r="A79" s="151"/>
      <c r="B79" s="43" t="s">
        <v>9</v>
      </c>
      <c r="C79" s="897">
        <f>GL(D61,H61,C61,I61,D62,H62)</f>
        <v>0</v>
      </c>
      <c r="D79" s="723"/>
      <c r="E79" s="160"/>
      <c r="F79" s="161" t="s">
        <v>14</v>
      </c>
      <c r="G79" s="160"/>
      <c r="H79" s="723"/>
      <c r="I79" s="897">
        <f>GL(D64,H64,C64,I64,D65,H65)</f>
        <v>0</v>
      </c>
      <c r="J79" s="170"/>
      <c r="K79" s="23"/>
      <c r="L79" s="957">
        <f>L76+ACCUEIL!$B$10</f>
        <v>0.67361111111110505</v>
      </c>
      <c r="M79" s="24"/>
      <c r="N79" s="123" t="s">
        <v>8</v>
      </c>
      <c r="O79" s="494">
        <f>O41</f>
        <v>5</v>
      </c>
      <c r="P79" s="723"/>
      <c r="Q79" s="161"/>
      <c r="R79" s="161" t="s">
        <v>14</v>
      </c>
      <c r="S79" s="161"/>
      <c r="T79" s="723"/>
      <c r="U79" s="495">
        <f>O38</f>
        <v>2</v>
      </c>
      <c r="V79" s="123" t="s">
        <v>5</v>
      </c>
      <c r="W79" s="23"/>
    </row>
    <row r="80" spans="1:23" s="873" customFormat="1" ht="18.75" hidden="1" customHeight="1">
      <c r="A80" s="151"/>
      <c r="B80" s="1394"/>
      <c r="C80" s="1405" t="s">
        <v>182</v>
      </c>
      <c r="D80" s="1396"/>
      <c r="E80" s="1402"/>
      <c r="F80" s="1403" t="s">
        <v>14</v>
      </c>
      <c r="G80" s="1404"/>
      <c r="H80" s="1395"/>
      <c r="I80" s="1405" t="s">
        <v>182</v>
      </c>
      <c r="J80" s="1401"/>
      <c r="K80" s="23"/>
      <c r="L80" s="957"/>
      <c r="M80" s="24"/>
      <c r="N80" s="1355"/>
      <c r="O80" s="677"/>
      <c r="P80" s="1346"/>
      <c r="Q80" s="1357"/>
      <c r="R80" s="1357"/>
      <c r="S80" s="1357"/>
      <c r="T80" s="1346"/>
      <c r="U80" s="677"/>
      <c r="V80" s="1358"/>
      <c r="W80" s="23"/>
    </row>
    <row r="81" spans="1:24">
      <c r="A81" s="107"/>
      <c r="B81" s="55"/>
      <c r="C81" s="502"/>
      <c r="D81" s="55"/>
      <c r="E81" s="55"/>
      <c r="F81" s="55"/>
      <c r="G81" s="55"/>
      <c r="H81" s="55"/>
      <c r="I81" s="55"/>
      <c r="J81" s="55"/>
      <c r="K81" s="503"/>
      <c r="L81" s="957"/>
      <c r="M81" s="180"/>
      <c r="N81" s="55"/>
      <c r="O81" s="55"/>
      <c r="P81" s="55"/>
      <c r="Q81" s="55"/>
      <c r="R81" s="55"/>
      <c r="S81" s="55"/>
      <c r="T81" s="55"/>
      <c r="U81" s="55"/>
      <c r="V81" s="55"/>
      <c r="W81" s="503"/>
      <c r="X81" s="33"/>
    </row>
    <row r="82" spans="1:24">
      <c r="A82" s="103"/>
      <c r="B82" s="147"/>
      <c r="C82" s="290"/>
      <c r="D82" s="147"/>
      <c r="E82" s="147"/>
      <c r="F82" s="147"/>
      <c r="G82" s="147"/>
      <c r="H82" s="147"/>
      <c r="I82" s="182" t="s">
        <v>38</v>
      </c>
      <c r="J82" s="147"/>
      <c r="K82" s="103"/>
      <c r="L82" s="957">
        <f>L79+ACCUEIL!$B$10</f>
        <v>0.68055555555554903</v>
      </c>
      <c r="M82" s="147"/>
      <c r="N82" s="147"/>
      <c r="O82" s="147"/>
      <c r="P82" s="147"/>
      <c r="Q82" s="147"/>
      <c r="R82" s="147"/>
      <c r="S82" s="147"/>
      <c r="T82" s="147"/>
      <c r="U82" s="147"/>
      <c r="V82" s="147"/>
      <c r="W82" s="103"/>
      <c r="X82" s="33"/>
    </row>
    <row r="83" spans="1:24">
      <c r="A83" s="183"/>
      <c r="B83" s="476"/>
      <c r="C83" s="504"/>
      <c r="D83" s="327"/>
      <c r="E83" s="505"/>
      <c r="F83" s="506"/>
      <c r="G83" s="505"/>
      <c r="H83" s="327"/>
      <c r="I83" s="327"/>
      <c r="J83" s="15"/>
      <c r="K83" s="15"/>
      <c r="L83" s="88" t="s">
        <v>39</v>
      </c>
      <c r="M83" s="15"/>
      <c r="N83" s="248"/>
      <c r="O83" s="327"/>
      <c r="P83" s="15"/>
      <c r="Q83" s="15"/>
      <c r="R83" s="15"/>
      <c r="S83" s="15"/>
      <c r="T83" s="248"/>
      <c r="U83" s="327"/>
      <c r="V83" s="15"/>
      <c r="W83" s="16"/>
    </row>
    <row r="84" spans="1:24" ht="24" customHeight="1">
      <c r="A84" s="24"/>
      <c r="B84" s="331">
        <v>1</v>
      </c>
      <c r="C84" s="897">
        <f>GL(D79,H79,C79,I79,D80,H80)</f>
        <v>0</v>
      </c>
      <c r="D84" s="149"/>
      <c r="E84" s="507"/>
      <c r="F84" s="508"/>
      <c r="G84" s="507"/>
      <c r="H84" s="509">
        <v>5</v>
      </c>
      <c r="I84" s="1331">
        <f>GL(D67,H67,C67,I67,D68,H68)</f>
        <v>0</v>
      </c>
      <c r="J84" s="149"/>
      <c r="K84" s="149"/>
      <c r="L84" s="93"/>
      <c r="M84" s="428"/>
      <c r="N84" s="510">
        <v>9</v>
      </c>
      <c r="O84" s="1331">
        <f t="shared" ref="O84:O88" si="0">Y37</f>
        <v>0</v>
      </c>
      <c r="P84" s="428"/>
      <c r="Q84" s="428"/>
      <c r="R84" s="428"/>
      <c r="S84" s="428"/>
      <c r="T84" s="157">
        <v>14</v>
      </c>
      <c r="U84" s="1331">
        <f t="shared" ref="U84:U87" si="1">AC37</f>
        <v>0</v>
      </c>
      <c r="V84" s="147"/>
      <c r="W84" s="23"/>
    </row>
    <row r="85" spans="1:24" ht="24" customHeight="1">
      <c r="A85" s="24"/>
      <c r="B85" s="331">
        <v>2</v>
      </c>
      <c r="C85" s="897">
        <f>GL(H79,D79,C79,I79,H80,D80)</f>
        <v>0</v>
      </c>
      <c r="D85" s="149"/>
      <c r="E85" s="507"/>
      <c r="F85" s="508"/>
      <c r="G85" s="507"/>
      <c r="H85" s="509">
        <v>6</v>
      </c>
      <c r="I85" s="1331">
        <f>GL(H67,D67,C67,I67,H68,D68)</f>
        <v>0</v>
      </c>
      <c r="J85" s="149"/>
      <c r="K85" s="149"/>
      <c r="L85" s="93"/>
      <c r="M85" s="428"/>
      <c r="N85" s="157">
        <v>10</v>
      </c>
      <c r="O85" s="1331">
        <f t="shared" si="0"/>
        <v>0</v>
      </c>
      <c r="P85" s="428"/>
      <c r="Q85" s="428"/>
      <c r="R85" s="428"/>
      <c r="S85" s="428"/>
      <c r="T85" s="157">
        <v>15</v>
      </c>
      <c r="U85" s="1331">
        <f t="shared" si="1"/>
        <v>0</v>
      </c>
      <c r="V85" s="147"/>
      <c r="W85" s="23"/>
    </row>
    <row r="86" spans="1:24" ht="24" customHeight="1">
      <c r="A86" s="24"/>
      <c r="B86" s="331">
        <v>3</v>
      </c>
      <c r="C86" s="897">
        <f>GL(D76,H76,C76,I76,D77,H77)</f>
        <v>0</v>
      </c>
      <c r="D86" s="149"/>
      <c r="E86" s="507"/>
      <c r="F86" s="508"/>
      <c r="G86" s="507"/>
      <c r="H86" s="509">
        <v>7</v>
      </c>
      <c r="I86" s="1331">
        <f>GL(D70,H70,C70,I70,D71,H71)</f>
        <v>0</v>
      </c>
      <c r="J86" s="149"/>
      <c r="K86" s="149"/>
      <c r="L86" s="93"/>
      <c r="M86" s="428"/>
      <c r="N86" s="157">
        <v>11</v>
      </c>
      <c r="O86" s="1331">
        <f t="shared" si="0"/>
        <v>0</v>
      </c>
      <c r="P86" s="428"/>
      <c r="Q86" s="428"/>
      <c r="R86" s="428"/>
      <c r="S86" s="428"/>
      <c r="T86" s="157">
        <v>16</v>
      </c>
      <c r="U86" s="1331">
        <f t="shared" si="1"/>
        <v>0</v>
      </c>
      <c r="V86" s="147"/>
      <c r="W86" s="23"/>
    </row>
    <row r="87" spans="1:24" ht="24" customHeight="1">
      <c r="A87" s="24"/>
      <c r="B87" s="331">
        <v>4</v>
      </c>
      <c r="C87" s="897">
        <f>GL(H76,D76,C76,I76,H77,D77)</f>
        <v>0</v>
      </c>
      <c r="D87" s="149"/>
      <c r="E87" s="507"/>
      <c r="F87" s="508"/>
      <c r="G87" s="507"/>
      <c r="H87" s="509">
        <v>8</v>
      </c>
      <c r="I87" s="1331">
        <f>GL(H70,D70,C70,I70,H71,D71)</f>
        <v>0</v>
      </c>
      <c r="J87" s="149"/>
      <c r="K87" s="149"/>
      <c r="L87" s="93"/>
      <c r="M87" s="428"/>
      <c r="N87" s="157">
        <v>12</v>
      </c>
      <c r="O87" s="1331">
        <f t="shared" si="0"/>
        <v>0</v>
      </c>
      <c r="P87" s="428"/>
      <c r="Q87" s="428"/>
      <c r="R87" s="428"/>
      <c r="S87" s="428"/>
      <c r="T87" s="157">
        <v>17</v>
      </c>
      <c r="U87" s="1331">
        <f t="shared" si="1"/>
        <v>0</v>
      </c>
      <c r="V87" s="147"/>
      <c r="W87" s="23"/>
    </row>
    <row r="88" spans="1:24" ht="24.75" customHeight="1">
      <c r="A88" s="24"/>
      <c r="B88" s="104"/>
      <c r="C88" s="511"/>
      <c r="D88" s="149"/>
      <c r="E88" s="507"/>
      <c r="F88" s="508"/>
      <c r="G88" s="507"/>
      <c r="H88" s="149"/>
      <c r="I88" s="149"/>
      <c r="J88" s="149"/>
      <c r="K88" s="149"/>
      <c r="L88" s="93"/>
      <c r="M88" s="428"/>
      <c r="N88" s="157">
        <v>13</v>
      </c>
      <c r="O88" s="1331">
        <f t="shared" si="0"/>
        <v>0</v>
      </c>
      <c r="P88" s="428"/>
      <c r="Q88" s="428"/>
      <c r="R88" s="428"/>
      <c r="S88" s="428"/>
      <c r="T88" s="512"/>
      <c r="U88" s="149"/>
      <c r="V88" s="147"/>
      <c r="W88" s="23"/>
    </row>
    <row r="89" spans="1:24" ht="20.100000000000001" customHeight="1">
      <c r="A89" s="180"/>
      <c r="B89" s="477"/>
      <c r="C89" s="513"/>
      <c r="D89" s="326"/>
      <c r="E89" s="514"/>
      <c r="F89" s="515"/>
      <c r="G89" s="514"/>
      <c r="H89" s="326"/>
      <c r="I89" s="326"/>
      <c r="J89" s="55"/>
      <c r="K89" s="55"/>
      <c r="L89" s="181"/>
      <c r="M89" s="55"/>
      <c r="N89" s="57"/>
      <c r="O89" s="326"/>
      <c r="P89" s="55"/>
      <c r="Q89" s="55"/>
      <c r="R89" s="55"/>
      <c r="S89" s="55"/>
      <c r="T89" s="57"/>
      <c r="U89" s="326"/>
      <c r="V89" s="55"/>
      <c r="W89" s="59"/>
    </row>
  </sheetData>
  <sheetProtection password="C9F9" sheet="1" objects="1" scenarios="1" formatCells="0" formatColumns="0" formatRows="0"/>
  <sortState caseSensitive="1" ref="AC37:AE40">
    <sortCondition descending="1" ref="AD37:AD40"/>
    <sortCondition descending="1" ref="AE37:AE40"/>
  </sortState>
  <customSheetViews>
    <customSheetView guid="{31278E9C-6E4E-4A43-ADE8-A201F36887EE}" scale="120" showPageBreaks="1" printArea="1" view="pageBreakPreview" topLeftCell="A21">
      <selection activeCell="U29" sqref="U29:W32"/>
      <rowBreaks count="1" manualBreakCount="1">
        <brk id="34" max="22" man="1"/>
      </rowBreaks>
      <pageMargins left="0.78740157480314965" right="0.78740157480314965" top="1.0236220472440944" bottom="1.0236220472440944" header="0.78740157480314965" footer="0.78740157480314965"/>
      <pageSetup paperSize="9" scale="59" fitToHeight="2" orientation="portrait" horizontalDpi="300" verticalDpi="300" r:id="rId1"/>
      <headerFooter alignWithMargins="0">
        <oddHeader>&amp;C&amp;A</oddHeader>
        <oddFooter>&amp;CPage &amp;P</oddFooter>
      </headerFooter>
    </customSheetView>
  </customSheetViews>
  <phoneticPr fontId="9" type="noConversion"/>
  <conditionalFormatting sqref="D12:D25">
    <cfRule type="notContainsBlanks" dxfId="439" priority="119">
      <formula>LEN(TRIM(D12))&gt;0</formula>
    </cfRule>
  </conditionalFormatting>
  <conditionalFormatting sqref="H12:H25">
    <cfRule type="notContainsBlanks" dxfId="438" priority="118">
      <formula>LEN(TRIM(H12))&gt;0</formula>
    </cfRule>
  </conditionalFormatting>
  <conditionalFormatting sqref="P12:P25">
    <cfRule type="notContainsBlanks" dxfId="437" priority="117">
      <formula>LEN(TRIM(P12))&gt;0</formula>
    </cfRule>
  </conditionalFormatting>
  <conditionalFormatting sqref="T12:T25">
    <cfRule type="notContainsBlanks" dxfId="436" priority="116">
      <formula>LEN(TRIM(T12))&gt;0</formula>
    </cfRule>
  </conditionalFormatting>
  <conditionalFormatting sqref="D46 D48 D50 D52">
    <cfRule type="notContainsBlanks" dxfId="435" priority="115">
      <formula>LEN(TRIM(D46))&gt;0</formula>
    </cfRule>
  </conditionalFormatting>
  <conditionalFormatting sqref="H46 H48 H50 H52">
    <cfRule type="notContainsBlanks" dxfId="434" priority="114">
      <formula>LEN(TRIM(H46))&gt;0</formula>
    </cfRule>
  </conditionalFormatting>
  <conditionalFormatting sqref="P46:P48 P50 P52">
    <cfRule type="notContainsBlanks" dxfId="433" priority="113">
      <formula>LEN(TRIM(P46))&gt;0</formula>
    </cfRule>
  </conditionalFormatting>
  <conditionalFormatting sqref="T46:T48 T50 T52">
    <cfRule type="notContainsBlanks" dxfId="432" priority="112">
      <formula>LEN(TRIM(T46))&gt;0</formula>
    </cfRule>
  </conditionalFormatting>
  <conditionalFormatting sqref="P55">
    <cfRule type="notContainsBlanks" dxfId="431" priority="111">
      <formula>LEN(TRIM(P55))&gt;0</formula>
    </cfRule>
  </conditionalFormatting>
  <conditionalFormatting sqref="T55">
    <cfRule type="notContainsBlanks" dxfId="430" priority="110">
      <formula>LEN(TRIM(T55))&gt;0</formula>
    </cfRule>
  </conditionalFormatting>
  <conditionalFormatting sqref="T58">
    <cfRule type="notContainsBlanks" dxfId="429" priority="109">
      <formula>LEN(TRIM(T58))&gt;0</formula>
    </cfRule>
  </conditionalFormatting>
  <conditionalFormatting sqref="P58">
    <cfRule type="notContainsBlanks" dxfId="428" priority="108">
      <formula>LEN(TRIM(P58))&gt;0</formula>
    </cfRule>
  </conditionalFormatting>
  <conditionalFormatting sqref="T61">
    <cfRule type="notContainsBlanks" dxfId="427" priority="107">
      <formula>LEN(TRIM(T61))&gt;0</formula>
    </cfRule>
  </conditionalFormatting>
  <conditionalFormatting sqref="P61">
    <cfRule type="notContainsBlanks" dxfId="426" priority="106">
      <formula>LEN(TRIM(P61))&gt;0</formula>
    </cfRule>
  </conditionalFormatting>
  <conditionalFormatting sqref="T64">
    <cfRule type="notContainsBlanks" dxfId="425" priority="105">
      <formula>LEN(TRIM(T64))&gt;0</formula>
    </cfRule>
  </conditionalFormatting>
  <conditionalFormatting sqref="P64">
    <cfRule type="notContainsBlanks" dxfId="424" priority="104">
      <formula>LEN(TRIM(P64))&gt;0</formula>
    </cfRule>
  </conditionalFormatting>
  <conditionalFormatting sqref="P67">
    <cfRule type="notContainsBlanks" dxfId="423" priority="103">
      <formula>LEN(TRIM(P67))&gt;0</formula>
    </cfRule>
  </conditionalFormatting>
  <conditionalFormatting sqref="T67">
    <cfRule type="notContainsBlanks" dxfId="422" priority="102">
      <formula>LEN(TRIM(T67))&gt;0</formula>
    </cfRule>
  </conditionalFormatting>
  <conditionalFormatting sqref="T70">
    <cfRule type="notContainsBlanks" dxfId="421" priority="101">
      <formula>LEN(TRIM(T70))&gt;0</formula>
    </cfRule>
  </conditionalFormatting>
  <conditionalFormatting sqref="P70">
    <cfRule type="notContainsBlanks" dxfId="420" priority="100">
      <formula>LEN(TRIM(P70))&gt;0</formula>
    </cfRule>
  </conditionalFormatting>
  <conditionalFormatting sqref="P72">
    <cfRule type="notContainsBlanks" dxfId="419" priority="99">
      <formula>LEN(TRIM(P72))&gt;0</formula>
    </cfRule>
  </conditionalFormatting>
  <conditionalFormatting sqref="T72">
    <cfRule type="notContainsBlanks" dxfId="418" priority="98">
      <formula>LEN(TRIM(T72))&gt;0</formula>
    </cfRule>
  </conditionalFormatting>
  <conditionalFormatting sqref="P74">
    <cfRule type="notContainsBlanks" dxfId="417" priority="97">
      <formula>LEN(TRIM(P74))&gt;0</formula>
    </cfRule>
  </conditionalFormatting>
  <conditionalFormatting sqref="T74">
    <cfRule type="notContainsBlanks" dxfId="416" priority="96">
      <formula>LEN(TRIM(T74))&gt;0</formula>
    </cfRule>
  </conditionalFormatting>
  <conditionalFormatting sqref="T76">
    <cfRule type="notContainsBlanks" dxfId="415" priority="95">
      <formula>LEN(TRIM(T76))&gt;0</formula>
    </cfRule>
  </conditionalFormatting>
  <conditionalFormatting sqref="P76">
    <cfRule type="notContainsBlanks" dxfId="414" priority="94">
      <formula>LEN(TRIM(P76))&gt;0</formula>
    </cfRule>
  </conditionalFormatting>
  <conditionalFormatting sqref="P79">
    <cfRule type="notContainsBlanks" dxfId="413" priority="93">
      <formula>LEN(TRIM(P79))&gt;0</formula>
    </cfRule>
  </conditionalFormatting>
  <conditionalFormatting sqref="T79">
    <cfRule type="notContainsBlanks" dxfId="412" priority="92">
      <formula>LEN(TRIM(T79))&gt;0</formula>
    </cfRule>
  </conditionalFormatting>
  <conditionalFormatting sqref="D79">
    <cfRule type="notContainsBlanks" dxfId="411" priority="91">
      <formula>LEN(TRIM(D79))&gt;0</formula>
    </cfRule>
  </conditionalFormatting>
  <conditionalFormatting sqref="H79">
    <cfRule type="notContainsBlanks" dxfId="410" priority="90">
      <formula>LEN(TRIM(H79))&gt;0</formula>
    </cfRule>
  </conditionalFormatting>
  <conditionalFormatting sqref="D76">
    <cfRule type="notContainsBlanks" dxfId="409" priority="89">
      <formula>LEN(TRIM(D76))&gt;0</formula>
    </cfRule>
  </conditionalFormatting>
  <conditionalFormatting sqref="H76">
    <cfRule type="notContainsBlanks" dxfId="408" priority="88">
      <formula>LEN(TRIM(H76))&gt;0</formula>
    </cfRule>
  </conditionalFormatting>
  <conditionalFormatting sqref="H74">
    <cfRule type="notContainsBlanks" dxfId="407" priority="87">
      <formula>LEN(TRIM(H74))&gt;0</formula>
    </cfRule>
  </conditionalFormatting>
  <conditionalFormatting sqref="D74">
    <cfRule type="notContainsBlanks" dxfId="406" priority="86">
      <formula>LEN(TRIM(D74))&gt;0</formula>
    </cfRule>
  </conditionalFormatting>
  <conditionalFormatting sqref="D72">
    <cfRule type="notContainsBlanks" dxfId="405" priority="85">
      <formula>LEN(TRIM(D72))&gt;0</formula>
    </cfRule>
  </conditionalFormatting>
  <conditionalFormatting sqref="H72">
    <cfRule type="notContainsBlanks" dxfId="404" priority="84">
      <formula>LEN(TRIM(H72))&gt;0</formula>
    </cfRule>
  </conditionalFormatting>
  <conditionalFormatting sqref="H70">
    <cfRule type="notContainsBlanks" dxfId="403" priority="83">
      <formula>LEN(TRIM(H70))&gt;0</formula>
    </cfRule>
  </conditionalFormatting>
  <conditionalFormatting sqref="D70">
    <cfRule type="notContainsBlanks" dxfId="402" priority="82">
      <formula>LEN(TRIM(D70))&gt;0</formula>
    </cfRule>
  </conditionalFormatting>
  <conditionalFormatting sqref="D67">
    <cfRule type="notContainsBlanks" dxfId="401" priority="81">
      <formula>LEN(TRIM(D67))&gt;0</formula>
    </cfRule>
  </conditionalFormatting>
  <conditionalFormatting sqref="H67">
    <cfRule type="notContainsBlanks" dxfId="400" priority="80">
      <formula>LEN(TRIM(H67))&gt;0</formula>
    </cfRule>
  </conditionalFormatting>
  <conditionalFormatting sqref="H64">
    <cfRule type="notContainsBlanks" dxfId="399" priority="79">
      <formula>LEN(TRIM(H64))&gt;0</formula>
    </cfRule>
  </conditionalFormatting>
  <conditionalFormatting sqref="D64">
    <cfRule type="notContainsBlanks" dxfId="398" priority="78">
      <formula>LEN(TRIM(D64))&gt;0</formula>
    </cfRule>
  </conditionalFormatting>
  <conditionalFormatting sqref="H61">
    <cfRule type="notContainsBlanks" dxfId="397" priority="77">
      <formula>LEN(TRIM(H61))&gt;0</formula>
    </cfRule>
  </conditionalFormatting>
  <conditionalFormatting sqref="D61">
    <cfRule type="notContainsBlanks" dxfId="396" priority="76">
      <formula>LEN(TRIM(D61))&gt;0</formula>
    </cfRule>
  </conditionalFormatting>
  <conditionalFormatting sqref="D58">
    <cfRule type="notContainsBlanks" dxfId="395" priority="75">
      <formula>LEN(TRIM(D58))&gt;0</formula>
    </cfRule>
  </conditionalFormatting>
  <conditionalFormatting sqref="H58">
    <cfRule type="notContainsBlanks" dxfId="394" priority="74">
      <formula>LEN(TRIM(H58))&gt;0</formula>
    </cfRule>
  </conditionalFormatting>
  <conditionalFormatting sqref="H55">
    <cfRule type="notContainsBlanks" dxfId="393" priority="73">
      <formula>LEN(TRIM(H55))&gt;0</formula>
    </cfRule>
  </conditionalFormatting>
  <conditionalFormatting sqref="D55">
    <cfRule type="notContainsBlanks" dxfId="392" priority="72">
      <formula>LEN(TRIM(D55))&gt;0</formula>
    </cfRule>
  </conditionalFormatting>
  <conditionalFormatting sqref="D47">
    <cfRule type="notContainsBlanks" dxfId="391" priority="71">
      <formula>LEN(TRIM(D47))&gt;0</formula>
    </cfRule>
  </conditionalFormatting>
  <conditionalFormatting sqref="H47">
    <cfRule type="notContainsBlanks" dxfId="390" priority="70">
      <formula>LEN(TRIM(H47))&gt;0</formula>
    </cfRule>
  </conditionalFormatting>
  <conditionalFormatting sqref="C47">
    <cfRule type="expression" dxfId="389" priority="69">
      <formula>NOT($D46=$H46)</formula>
    </cfRule>
  </conditionalFormatting>
  <conditionalFormatting sqref="I47">
    <cfRule type="expression" dxfId="388" priority="67">
      <formula>NOT($D46=$H46)</formula>
    </cfRule>
  </conditionalFormatting>
  <conditionalFormatting sqref="D49">
    <cfRule type="notContainsBlanks" dxfId="387" priority="66">
      <formula>LEN(TRIM(D49))&gt;0</formula>
    </cfRule>
  </conditionalFormatting>
  <conditionalFormatting sqref="H49">
    <cfRule type="notContainsBlanks" dxfId="386" priority="65">
      <formula>LEN(TRIM(H49))&gt;0</formula>
    </cfRule>
  </conditionalFormatting>
  <conditionalFormatting sqref="C49">
    <cfRule type="expression" dxfId="385" priority="64">
      <formula>NOT($D48=$H48)</formula>
    </cfRule>
  </conditionalFormatting>
  <conditionalFormatting sqref="I49">
    <cfRule type="expression" dxfId="384" priority="63">
      <formula>NOT($D48=$H48)</formula>
    </cfRule>
  </conditionalFormatting>
  <conditionalFormatting sqref="D51">
    <cfRule type="notContainsBlanks" dxfId="383" priority="62">
      <formula>LEN(TRIM(D51))&gt;0</formula>
    </cfRule>
  </conditionalFormatting>
  <conditionalFormatting sqref="H51">
    <cfRule type="notContainsBlanks" dxfId="382" priority="61">
      <formula>LEN(TRIM(H51))&gt;0</formula>
    </cfRule>
  </conditionalFormatting>
  <conditionalFormatting sqref="C51">
    <cfRule type="expression" dxfId="381" priority="60">
      <formula>NOT($D50=$H50)</formula>
    </cfRule>
  </conditionalFormatting>
  <conditionalFormatting sqref="I51">
    <cfRule type="expression" dxfId="380" priority="59">
      <formula>NOT($D50=$H50)</formula>
    </cfRule>
  </conditionalFormatting>
  <conditionalFormatting sqref="D53">
    <cfRule type="notContainsBlanks" dxfId="379" priority="58">
      <formula>LEN(TRIM(D53))&gt;0</formula>
    </cfRule>
  </conditionalFormatting>
  <conditionalFormatting sqref="H53">
    <cfRule type="notContainsBlanks" dxfId="378" priority="57">
      <formula>LEN(TRIM(H53))&gt;0</formula>
    </cfRule>
  </conditionalFormatting>
  <conditionalFormatting sqref="C53">
    <cfRule type="expression" dxfId="377" priority="56">
      <formula>NOT($D52=$H52)</formula>
    </cfRule>
  </conditionalFormatting>
  <conditionalFormatting sqref="I53">
    <cfRule type="expression" dxfId="376" priority="55">
      <formula>NOT($D52=$H52)</formula>
    </cfRule>
  </conditionalFormatting>
  <conditionalFormatting sqref="D56">
    <cfRule type="notContainsBlanks" dxfId="375" priority="54">
      <formula>LEN(TRIM(D56))&gt;0</formula>
    </cfRule>
  </conditionalFormatting>
  <conditionalFormatting sqref="H56">
    <cfRule type="notContainsBlanks" dxfId="374" priority="53">
      <formula>LEN(TRIM(H56))&gt;0</formula>
    </cfRule>
  </conditionalFormatting>
  <conditionalFormatting sqref="C56">
    <cfRule type="expression" dxfId="373" priority="52">
      <formula>NOT($D55=$H55)</formula>
    </cfRule>
  </conditionalFormatting>
  <conditionalFormatting sqref="I56">
    <cfRule type="expression" dxfId="372" priority="51">
      <formula>NOT($D55=$H55)</formula>
    </cfRule>
  </conditionalFormatting>
  <conditionalFormatting sqref="D59">
    <cfRule type="notContainsBlanks" dxfId="371" priority="50">
      <formula>LEN(TRIM(D59))&gt;0</formula>
    </cfRule>
  </conditionalFormatting>
  <conditionalFormatting sqref="H59">
    <cfRule type="notContainsBlanks" dxfId="370" priority="49">
      <formula>LEN(TRIM(H59))&gt;0</formula>
    </cfRule>
  </conditionalFormatting>
  <conditionalFormatting sqref="C59">
    <cfRule type="expression" dxfId="369" priority="48">
      <formula>NOT($D58=$H58)</formula>
    </cfRule>
  </conditionalFormatting>
  <conditionalFormatting sqref="I59">
    <cfRule type="expression" dxfId="368" priority="47">
      <formula>NOT($D58=$H58)</formula>
    </cfRule>
  </conditionalFormatting>
  <conditionalFormatting sqref="D62">
    <cfRule type="notContainsBlanks" dxfId="367" priority="46">
      <formula>LEN(TRIM(D62))&gt;0</formula>
    </cfRule>
  </conditionalFormatting>
  <conditionalFormatting sqref="H62">
    <cfRule type="notContainsBlanks" dxfId="366" priority="45">
      <formula>LEN(TRIM(H62))&gt;0</formula>
    </cfRule>
  </conditionalFormatting>
  <conditionalFormatting sqref="C62">
    <cfRule type="expression" dxfId="365" priority="44">
      <formula>NOT($D61=$H61)</formula>
    </cfRule>
  </conditionalFormatting>
  <conditionalFormatting sqref="I62">
    <cfRule type="expression" dxfId="364" priority="43">
      <formula>NOT($D61=$H61)</formula>
    </cfRule>
  </conditionalFormatting>
  <conditionalFormatting sqref="D65">
    <cfRule type="notContainsBlanks" dxfId="363" priority="42">
      <formula>LEN(TRIM(D65))&gt;0</formula>
    </cfRule>
  </conditionalFormatting>
  <conditionalFormatting sqref="H65">
    <cfRule type="notContainsBlanks" dxfId="362" priority="41">
      <formula>LEN(TRIM(H65))&gt;0</formula>
    </cfRule>
  </conditionalFormatting>
  <conditionalFormatting sqref="C65">
    <cfRule type="expression" dxfId="361" priority="40">
      <formula>NOT($D64=$H64)</formula>
    </cfRule>
  </conditionalFormatting>
  <conditionalFormatting sqref="I65">
    <cfRule type="expression" dxfId="360" priority="39">
      <formula>NOT($D64=$H64)</formula>
    </cfRule>
  </conditionalFormatting>
  <conditionalFormatting sqref="D68">
    <cfRule type="notContainsBlanks" dxfId="359" priority="38">
      <formula>LEN(TRIM(D68))&gt;0</formula>
    </cfRule>
  </conditionalFormatting>
  <conditionalFormatting sqref="H68">
    <cfRule type="notContainsBlanks" dxfId="358" priority="37">
      <formula>LEN(TRIM(H68))&gt;0</formula>
    </cfRule>
  </conditionalFormatting>
  <conditionalFormatting sqref="C68">
    <cfRule type="expression" dxfId="357" priority="36">
      <formula>NOT($D67=$H67)</formula>
    </cfRule>
  </conditionalFormatting>
  <conditionalFormatting sqref="I68">
    <cfRule type="expression" dxfId="356" priority="35">
      <formula>NOT($D67=$H67)</formula>
    </cfRule>
  </conditionalFormatting>
  <conditionalFormatting sqref="D71">
    <cfRule type="notContainsBlanks" dxfId="355" priority="34">
      <formula>LEN(TRIM(D71))&gt;0</formula>
    </cfRule>
  </conditionalFormatting>
  <conditionalFormatting sqref="H71">
    <cfRule type="notContainsBlanks" dxfId="354" priority="33">
      <formula>LEN(TRIM(H71))&gt;0</formula>
    </cfRule>
  </conditionalFormatting>
  <conditionalFormatting sqref="C71">
    <cfRule type="expression" dxfId="353" priority="32">
      <formula>NOT($D70=$H70)</formula>
    </cfRule>
  </conditionalFormatting>
  <conditionalFormatting sqref="I71">
    <cfRule type="expression" dxfId="352" priority="31">
      <formula>NOT($D70=$H70)</formula>
    </cfRule>
  </conditionalFormatting>
  <conditionalFormatting sqref="D77">
    <cfRule type="notContainsBlanks" dxfId="351" priority="30">
      <formula>LEN(TRIM(D77))&gt;0</formula>
    </cfRule>
  </conditionalFormatting>
  <conditionalFormatting sqref="H77">
    <cfRule type="notContainsBlanks" dxfId="350" priority="29">
      <formula>LEN(TRIM(H77))&gt;0</formula>
    </cfRule>
  </conditionalFormatting>
  <conditionalFormatting sqref="C77">
    <cfRule type="expression" dxfId="349" priority="28">
      <formula>NOT($D76=$H76)</formula>
    </cfRule>
  </conditionalFormatting>
  <conditionalFormatting sqref="I77">
    <cfRule type="expression" dxfId="348" priority="27">
      <formula>NOT($D76=$H76)</formula>
    </cfRule>
  </conditionalFormatting>
  <conditionalFormatting sqref="D80">
    <cfRule type="notContainsBlanks" dxfId="347" priority="26">
      <formula>LEN(TRIM(D80))&gt;0</formula>
    </cfRule>
  </conditionalFormatting>
  <conditionalFormatting sqref="H80">
    <cfRule type="notContainsBlanks" dxfId="346" priority="25">
      <formula>LEN(TRIM(H80))&gt;0</formula>
    </cfRule>
  </conditionalFormatting>
  <conditionalFormatting sqref="C80">
    <cfRule type="expression" dxfId="345" priority="24">
      <formula>NOT($D79=$H79)</formula>
    </cfRule>
  </conditionalFormatting>
  <conditionalFormatting sqref="I80">
    <cfRule type="expression" dxfId="344" priority="23">
      <formula>NOT($D79=$H79)</formula>
    </cfRule>
  </conditionalFormatting>
  <conditionalFormatting sqref="P49">
    <cfRule type="notContainsBlanks" dxfId="343" priority="22">
      <formula>LEN(TRIM(P49))&gt;0</formula>
    </cfRule>
  </conditionalFormatting>
  <conditionalFormatting sqref="T49">
    <cfRule type="notContainsBlanks" dxfId="342" priority="21">
      <formula>LEN(TRIM(T49))&gt;0</formula>
    </cfRule>
  </conditionalFormatting>
  <conditionalFormatting sqref="P51">
    <cfRule type="notContainsBlanks" dxfId="341" priority="20">
      <formula>LEN(TRIM(P51))&gt;0</formula>
    </cfRule>
  </conditionalFormatting>
  <conditionalFormatting sqref="T51">
    <cfRule type="notContainsBlanks" dxfId="340" priority="19">
      <formula>LEN(TRIM(T51))&gt;0</formula>
    </cfRule>
  </conditionalFormatting>
  <conditionalFormatting sqref="P53">
    <cfRule type="notContainsBlanks" dxfId="339" priority="18">
      <formula>LEN(TRIM(P53))&gt;0</formula>
    </cfRule>
  </conditionalFormatting>
  <conditionalFormatting sqref="T53">
    <cfRule type="notContainsBlanks" dxfId="338" priority="17">
      <formula>LEN(TRIM(T53))&gt;0</formula>
    </cfRule>
  </conditionalFormatting>
  <conditionalFormatting sqref="P56">
    <cfRule type="notContainsBlanks" dxfId="337" priority="16">
      <formula>LEN(TRIM(P56))&gt;0</formula>
    </cfRule>
  </conditionalFormatting>
  <conditionalFormatting sqref="T56">
    <cfRule type="notContainsBlanks" dxfId="336" priority="15">
      <formula>LEN(TRIM(T56))&gt;0</formula>
    </cfRule>
  </conditionalFormatting>
  <conditionalFormatting sqref="P59">
    <cfRule type="notContainsBlanks" dxfId="335" priority="14">
      <formula>LEN(TRIM(P59))&gt;0</formula>
    </cfRule>
  </conditionalFormatting>
  <conditionalFormatting sqref="T59">
    <cfRule type="notContainsBlanks" dxfId="334" priority="13">
      <formula>LEN(TRIM(T59))&gt;0</formula>
    </cfRule>
  </conditionalFormatting>
  <conditionalFormatting sqref="P62">
    <cfRule type="notContainsBlanks" dxfId="333" priority="12">
      <formula>LEN(TRIM(P62))&gt;0</formula>
    </cfRule>
  </conditionalFormatting>
  <conditionalFormatting sqref="T62">
    <cfRule type="notContainsBlanks" dxfId="332" priority="11">
      <formula>LEN(TRIM(T62))&gt;0</formula>
    </cfRule>
  </conditionalFormatting>
  <conditionalFormatting sqref="P65">
    <cfRule type="notContainsBlanks" dxfId="331" priority="10">
      <formula>LEN(TRIM(P65))&gt;0</formula>
    </cfRule>
  </conditionalFormatting>
  <conditionalFormatting sqref="T65">
    <cfRule type="notContainsBlanks" dxfId="330" priority="9">
      <formula>LEN(TRIM(T65))&gt;0</formula>
    </cfRule>
  </conditionalFormatting>
  <conditionalFormatting sqref="P68">
    <cfRule type="notContainsBlanks" dxfId="329" priority="8">
      <formula>LEN(TRIM(P68))&gt;0</formula>
    </cfRule>
  </conditionalFormatting>
  <conditionalFormatting sqref="T68">
    <cfRule type="notContainsBlanks" dxfId="328" priority="7">
      <formula>LEN(TRIM(T68))&gt;0</formula>
    </cfRule>
  </conditionalFormatting>
  <conditionalFormatting sqref="P71">
    <cfRule type="notContainsBlanks" dxfId="327" priority="6">
      <formula>LEN(TRIM(P71))&gt;0</formula>
    </cfRule>
  </conditionalFormatting>
  <conditionalFormatting sqref="T71">
    <cfRule type="notContainsBlanks" dxfId="326" priority="5">
      <formula>LEN(TRIM(T71))&gt;0</formula>
    </cfRule>
  </conditionalFormatting>
  <conditionalFormatting sqref="P77">
    <cfRule type="notContainsBlanks" dxfId="325" priority="4">
      <formula>LEN(TRIM(P77))&gt;0</formula>
    </cfRule>
  </conditionalFormatting>
  <conditionalFormatting sqref="T77">
    <cfRule type="notContainsBlanks" dxfId="324" priority="3">
      <formula>LEN(TRIM(T77))&gt;0</formula>
    </cfRule>
  </conditionalFormatting>
  <conditionalFormatting sqref="P80">
    <cfRule type="notContainsBlanks" dxfId="323" priority="2">
      <formula>LEN(TRIM(P80))&gt;0</formula>
    </cfRule>
  </conditionalFormatting>
  <conditionalFormatting sqref="T80">
    <cfRule type="notContainsBlanks" dxfId="322" priority="1">
      <formula>LEN(TRIM(T80))&gt;0</formula>
    </cfRule>
  </conditionalFormatting>
  <printOptions horizontalCentered="1" verticalCentered="1"/>
  <pageMargins left="0" right="0" top="1.0236220472440944" bottom="0.23622047244094491" header="0.39370078740157483" footer="0"/>
  <pageSetup paperSize="9" scale="59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34" max="22" man="1"/>
  </rowBreaks>
  <ignoredErrors>
    <ignoredError sqref="I17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7889" r:id="rId6" name="Button 1">
              <controlPr defaultSize="0" print="0" autoFill="0" autoPict="0" macro="[0]!EFFACE17">
                <anchor moveWithCells="1" sizeWithCells="1">
                  <from>
                    <xdr:col>14</xdr:col>
                    <xdr:colOff>304800</xdr:colOff>
                    <xdr:row>32</xdr:row>
                    <xdr:rowOff>123825</xdr:rowOff>
                  </from>
                  <to>
                    <xdr:col>14</xdr:col>
                    <xdr:colOff>1019175</xdr:colOff>
                    <xdr:row>32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0" r:id="rId7" name="Button 2">
              <controlPr defaultSize="0" print="0" autoFill="0" autoPict="0" macro="[0]!CLASSER17">
                <anchor moveWithCells="1" sizeWithCells="1">
                  <from>
                    <xdr:col>8</xdr:col>
                    <xdr:colOff>314325</xdr:colOff>
                    <xdr:row>32</xdr:row>
                    <xdr:rowOff>76200</xdr:rowOff>
                  </from>
                  <to>
                    <xdr:col>8</xdr:col>
                    <xdr:colOff>1323975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5" r:id="rId8" name="Button 7">
              <controlPr defaultSize="0" print="0" autoFill="0" autoPict="0" macro="[0]!RAZ17C">
                <anchor moveWithCells="1" sizeWithCells="1">
                  <from>
                    <xdr:col>20</xdr:col>
                    <xdr:colOff>1209675</xdr:colOff>
                    <xdr:row>40</xdr:row>
                    <xdr:rowOff>123825</xdr:rowOff>
                  </from>
                  <to>
                    <xdr:col>20</xdr:col>
                    <xdr:colOff>1724025</xdr:colOff>
                    <xdr:row>41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6" r:id="rId9" name="Button 8">
              <controlPr defaultSize="0" print="0" autoFill="0" autoPict="0" macro="[0]!CLASSER17C">
                <anchor moveWithCells="1" sizeWithCells="1">
                  <from>
                    <xdr:col>19</xdr:col>
                    <xdr:colOff>19050</xdr:colOff>
                    <xdr:row>40</xdr:row>
                    <xdr:rowOff>76200</xdr:rowOff>
                  </from>
                  <to>
                    <xdr:col>20</xdr:col>
                    <xdr:colOff>885825</xdr:colOff>
                    <xdr:row>41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7" r:id="rId10" name="Button 9">
              <controlPr defaultSize="0" print="0" autoFill="0" autoPict="0" macro="[0]!IMP17TE" altText="Aperçu Impression">
                <anchor moveWithCells="1" sizeWithCells="1">
                  <from>
                    <xdr:col>8</xdr:col>
                    <xdr:colOff>95250</xdr:colOff>
                    <xdr:row>7</xdr:row>
                    <xdr:rowOff>85725</xdr:rowOff>
                  </from>
                  <to>
                    <xdr:col>8</xdr:col>
                    <xdr:colOff>1800225</xdr:colOff>
                    <xdr:row>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7898" r:id="rId11" name="Button 10">
              <controlPr defaultSize="0" print="0" autoFill="0" autoPict="0" macro="[0]!IMP17TF" altText="Aperçu Impression">
                <anchor moveWithCells="1" sizeWithCells="1">
                  <from>
                    <xdr:col>2</xdr:col>
                    <xdr:colOff>161925</xdr:colOff>
                    <xdr:row>40</xdr:row>
                    <xdr:rowOff>123825</xdr:rowOff>
                  </from>
                  <to>
                    <xdr:col>2</xdr:col>
                    <xdr:colOff>1781175</xdr:colOff>
                    <xdr:row>41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4"/>
  </sheetPr>
  <dimension ref="A1:AG98"/>
  <sheetViews>
    <sheetView showGridLines="0" showRowColHeaders="0" showRuler="0" view="pageBreakPreview" topLeftCell="A31" zoomScale="110" zoomScaleNormal="100" zoomScaleSheetLayoutView="110" workbookViewId="0">
      <selection activeCell="V43" sqref="V43:V47"/>
    </sheetView>
  </sheetViews>
  <sheetFormatPr baseColWidth="10" defaultColWidth="11.5703125" defaultRowHeight="12.75"/>
  <cols>
    <col min="1" max="2" width="1.85546875" customWidth="1"/>
    <col min="3" max="3" width="30.140625" customWidth="1"/>
    <col min="4" max="4" width="2.85546875" bestFit="1" customWidth="1"/>
    <col min="5" max="7" width="1.85546875" customWidth="1"/>
    <col min="8" max="8" width="2.5703125" bestFit="1" customWidth="1"/>
    <col min="9" max="9" width="30.140625" customWidth="1"/>
    <col min="10" max="10" width="2.85546875" bestFit="1" customWidth="1"/>
    <col min="11" max="11" width="1.85546875" customWidth="1"/>
    <col min="12" max="12" width="8.7109375" customWidth="1"/>
    <col min="13" max="14" width="1.85546875" customWidth="1"/>
    <col min="15" max="15" width="30" customWidth="1"/>
    <col min="16" max="16" width="2.85546875" bestFit="1" customWidth="1"/>
    <col min="17" max="20" width="1.85546875" customWidth="1"/>
    <col min="21" max="21" width="29.85546875" customWidth="1"/>
    <col min="22" max="22" width="2.85546875" bestFit="1" customWidth="1"/>
    <col min="23" max="23" width="1.85546875" customWidth="1"/>
    <col min="24" max="24" width="10.5703125" customWidth="1"/>
    <col min="25" max="25" width="14.28515625" bestFit="1" customWidth="1"/>
    <col min="26" max="30" width="2.28515625" customWidth="1"/>
    <col min="31" max="31" width="14.28515625" bestFit="1" customWidth="1"/>
    <col min="32" max="33" width="2.28515625" customWidth="1"/>
  </cols>
  <sheetData>
    <row r="1" spans="1:24" s="873" customFormat="1" hidden="1">
      <c r="C1" s="916"/>
      <c r="D1" s="907"/>
      <c r="E1" s="907"/>
      <c r="F1" s="907"/>
      <c r="G1" s="907"/>
      <c r="H1" s="907"/>
      <c r="I1" s="915"/>
      <c r="J1" s="907"/>
      <c r="K1" s="907"/>
      <c r="L1" s="916"/>
      <c r="M1" s="907"/>
      <c r="N1" s="907"/>
      <c r="O1" s="909"/>
      <c r="P1" s="914"/>
      <c r="Q1" s="914"/>
      <c r="R1" s="914"/>
      <c r="S1" s="914"/>
      <c r="T1" s="914"/>
      <c r="U1" s="909"/>
    </row>
    <row r="2" spans="1:24" s="873" customFormat="1" hidden="1">
      <c r="C2" s="916"/>
      <c r="D2" s="907"/>
      <c r="E2" s="907"/>
      <c r="F2" s="907"/>
      <c r="G2" s="907"/>
      <c r="H2" s="907"/>
      <c r="I2" s="915"/>
      <c r="J2" s="907"/>
      <c r="K2" s="907"/>
      <c r="L2" s="907"/>
      <c r="M2" s="907"/>
      <c r="N2" s="907"/>
      <c r="O2" s="923"/>
      <c r="P2" s="907"/>
      <c r="Q2" s="907"/>
      <c r="R2" s="907"/>
      <c r="S2" s="907"/>
      <c r="T2" s="907"/>
      <c r="U2" s="912"/>
    </row>
    <row r="3" spans="1:24">
      <c r="A3" s="63"/>
      <c r="B3" s="121"/>
      <c r="C3" s="122" t="s">
        <v>16</v>
      </c>
      <c r="D3" s="66" t="s">
        <v>1</v>
      </c>
      <c r="E3" s="66" t="s">
        <v>2</v>
      </c>
      <c r="F3" s="76"/>
      <c r="G3" s="21"/>
      <c r="H3" s="121"/>
      <c r="I3" s="122" t="s">
        <v>18</v>
      </c>
      <c r="J3" s="66" t="s">
        <v>1</v>
      </c>
      <c r="K3" s="66" t="s">
        <v>2</v>
      </c>
      <c r="L3" s="93"/>
      <c r="M3" s="176"/>
      <c r="N3" s="121"/>
      <c r="O3" s="122" t="s">
        <v>61</v>
      </c>
      <c r="P3" s="66" t="s">
        <v>1</v>
      </c>
      <c r="Q3" s="66" t="s">
        <v>2</v>
      </c>
      <c r="R3" s="76"/>
      <c r="S3" s="76"/>
      <c r="T3" s="121"/>
      <c r="U3" s="122" t="s">
        <v>102</v>
      </c>
      <c r="V3" s="66" t="s">
        <v>1</v>
      </c>
      <c r="W3" s="66" t="s">
        <v>2</v>
      </c>
      <c r="X3" s="22"/>
    </row>
    <row r="4" spans="1:24" ht="24" customHeight="1">
      <c r="A4" s="63"/>
      <c r="B4" s="123" t="s">
        <v>4</v>
      </c>
      <c r="C4" s="1138">
        <f>ACCUEIL!$H$6</f>
        <v>10</v>
      </c>
      <c r="D4" s="373">
        <f>CL($D$14,$H$14)+CL($H$18,$D$18)+CL($D$22,$H$22)+CL($D$27,$H$27)</f>
        <v>0</v>
      </c>
      <c r="E4" s="66">
        <f>$D$14-$H$14+$H$18-$D$18+$D$22-$H$22+$D$27-$H$27</f>
        <v>0</v>
      </c>
      <c r="F4" s="76"/>
      <c r="G4" s="21"/>
      <c r="H4" s="73" t="s">
        <v>9</v>
      </c>
      <c r="I4" s="1138" t="str">
        <f>ACCUEIL!$H$11</f>
        <v>4</v>
      </c>
      <c r="J4" s="373">
        <f>CL($D$16,$H$16)+CL($D$24,$H$24)+CL($D$28,$H$28)</f>
        <v>0</v>
      </c>
      <c r="K4" s="66">
        <f>$D$16-$H$16+$D$24-$H$24+$D$28-$H$28</f>
        <v>0</v>
      </c>
      <c r="L4" s="77"/>
      <c r="M4" s="22"/>
      <c r="N4" s="123" t="s">
        <v>43</v>
      </c>
      <c r="O4" s="1138" t="str">
        <f>ACCUEIL!$H$15</f>
        <v>6</v>
      </c>
      <c r="P4" s="373">
        <f>CL($P$14,$T$14)+CL($T$18,$P$18)+CL($P$22,$T$22)+CL($P$27,$T$27)</f>
        <v>0</v>
      </c>
      <c r="Q4" s="66">
        <f>$P$14-$T$14+$T$18-$P$18+$P$22-$T$22+$P$27-$T$27</f>
        <v>0</v>
      </c>
      <c r="R4" s="76"/>
      <c r="S4" s="21"/>
      <c r="T4" s="73" t="s">
        <v>96</v>
      </c>
      <c r="U4" s="1138">
        <f>ACCUEIL!$H$20</f>
        <v>8</v>
      </c>
      <c r="V4" s="373">
        <f>CL($P$16,$T$16)+CL($P$24,$T$24)+CL($P$28,$T$28)</f>
        <v>0</v>
      </c>
      <c r="W4" s="66">
        <f>$P$16-$T$16+$P$24-$T$24+$P$28-$T$28</f>
        <v>0</v>
      </c>
      <c r="X4" s="22"/>
    </row>
    <row r="5" spans="1:24" ht="24" customHeight="1">
      <c r="A5" s="63"/>
      <c r="B5" s="123" t="s">
        <v>5</v>
      </c>
      <c r="C5" s="1138">
        <f>ACCUEIL!$H$7</f>
        <v>12</v>
      </c>
      <c r="D5" s="373">
        <f>CL($H$14,$D$14)+CL($D$19,$H$19)+CL($D$23,$H$23)+CL($H$29,$D$29)</f>
        <v>0</v>
      </c>
      <c r="E5" s="66">
        <f>$H$14-$D$14+$D$19-$H$19+$D$23-$H$23+$H$29-$D$29</f>
        <v>0</v>
      </c>
      <c r="F5" s="76"/>
      <c r="G5" s="21"/>
      <c r="H5" s="73" t="s">
        <v>10</v>
      </c>
      <c r="I5" s="1138">
        <f>ACCUEIL!$H$12</f>
        <v>11</v>
      </c>
      <c r="J5" s="373">
        <f>CL($H$16,$D$16)+CL($D$21,$H$21)+CL($D$25,$H$25)</f>
        <v>0</v>
      </c>
      <c r="K5" s="66">
        <f>$H$16-$D$16+$D$21-$H$21+$D$25-$H$25</f>
        <v>0</v>
      </c>
      <c r="L5" s="77"/>
      <c r="M5" s="22"/>
      <c r="N5" s="123" t="s">
        <v>44</v>
      </c>
      <c r="O5" s="1138">
        <f>ACCUEIL!$H$16</f>
        <v>18</v>
      </c>
      <c r="P5" s="373">
        <f>CL($T$14,$P$14)+CL($P$19,$T$19)+CL($P$23,$T$23)+CL($T$29,$P$29)</f>
        <v>0</v>
      </c>
      <c r="Q5" s="66">
        <f>$T$14-$P$14+$P$19-$T$19+$P$23-$T$23+$T$29-$P$29</f>
        <v>0</v>
      </c>
      <c r="R5" s="76"/>
      <c r="S5" s="21"/>
      <c r="T5" s="73" t="s">
        <v>103</v>
      </c>
      <c r="U5" s="1138">
        <f>ACCUEIL!$H$21</f>
        <v>3</v>
      </c>
      <c r="V5" s="373">
        <f>CL($T$16,$P$16)+CL($P$21,$T$21)+CL($P$25,$T$25)</f>
        <v>0</v>
      </c>
      <c r="W5" s="66">
        <f>$T$16-$P$16+$P$21-$T$21+$P$25-$T$25</f>
        <v>0</v>
      </c>
      <c r="X5" s="22"/>
    </row>
    <row r="6" spans="1:24" ht="24" customHeight="1">
      <c r="A6" s="63"/>
      <c r="B6" s="123" t="s">
        <v>6</v>
      </c>
      <c r="C6" s="1138">
        <f>ACCUEIL!$H$8</f>
        <v>16</v>
      </c>
      <c r="D6" s="373">
        <f>CL($H$15,$D$15)+CL($H$20,$D$20)+CL($H$23,$D$23)+CL($H$27,$D$27)</f>
        <v>0</v>
      </c>
      <c r="E6" s="66">
        <f>$H$15-$D$15+$H$20-$D$20+$H$23-$D$23+$H$27-$D$27</f>
        <v>0</v>
      </c>
      <c r="F6" s="76"/>
      <c r="G6" s="21"/>
      <c r="H6" s="73" t="s">
        <v>11</v>
      </c>
      <c r="I6" s="1138" t="str">
        <f>ACCUEIL!$H$13</f>
        <v>5</v>
      </c>
      <c r="J6" s="373">
        <f>CL($D$17,$H$17)+CL($H$25,$D$25)+CL($H$28,$D$28)</f>
        <v>0</v>
      </c>
      <c r="K6" s="66">
        <f>$D$17-$H$17+$H$25-$D$25+$H$28-$D$28</f>
        <v>0</v>
      </c>
      <c r="L6" s="77"/>
      <c r="M6" s="22"/>
      <c r="N6" s="123" t="s">
        <v>62</v>
      </c>
      <c r="O6" s="1138" t="str">
        <f>ACCUEIL!$H$17</f>
        <v>9</v>
      </c>
      <c r="P6" s="373">
        <f>CL($P$15,$T$15)+CL($T$20,$P$20)+CL($T$23,$P$23)+CL($T$27,$P$27)</f>
        <v>0</v>
      </c>
      <c r="Q6" s="66">
        <f>$P$15-$T$15+$T$20-$P$20+$T$23-$P$23+$T$27-$P$27</f>
        <v>0</v>
      </c>
      <c r="R6" s="76"/>
      <c r="S6" s="21"/>
      <c r="T6" s="73" t="s">
        <v>104</v>
      </c>
      <c r="U6" s="1138" t="str">
        <f>ACCUEIL!$H$22</f>
        <v>1</v>
      </c>
      <c r="V6" s="373">
        <f>CL($P$17,$T$17)+CL($T$25,$P$25)+CL($T$28,$P$28)</f>
        <v>0</v>
      </c>
      <c r="W6" s="66">
        <f>$P$17-$T$17+$T$25-$P$25+$T$28-$P$28</f>
        <v>0</v>
      </c>
      <c r="X6" s="22"/>
    </row>
    <row r="7" spans="1:24" ht="24" customHeight="1">
      <c r="A7" s="63"/>
      <c r="B7" s="123" t="s">
        <v>7</v>
      </c>
      <c r="C7" s="1138">
        <f>ACCUEIL!$H$9</f>
        <v>20</v>
      </c>
      <c r="D7" s="373">
        <f>CL($D$15,$H$15)+CL($H$19,$D$19)+CL($H$22,$D$22)+CL($H$26,$D$26)</f>
        <v>0</v>
      </c>
      <c r="E7" s="66">
        <f>$D$15-$H$15+$H$19-$D$19+$H$22-$D$22+$H$26-$D$26</f>
        <v>0</v>
      </c>
      <c r="F7" s="76"/>
      <c r="G7" s="21"/>
      <c r="H7" s="73" t="s">
        <v>19</v>
      </c>
      <c r="I7" s="1138">
        <f>ACCUEIL!$H$14</f>
        <v>19</v>
      </c>
      <c r="J7" s="373">
        <f>CL($H$17,$D$17)+CL($H$21,$D$21)+CL($H$24,$D$24)</f>
        <v>0</v>
      </c>
      <c r="K7" s="66">
        <f>$H$17-$D$17+$H$21-$D$21+$H$24-$D$24</f>
        <v>0</v>
      </c>
      <c r="L7" s="77"/>
      <c r="M7" s="22"/>
      <c r="N7" s="123" t="s">
        <v>63</v>
      </c>
      <c r="O7" s="1138">
        <f>ACCUEIL!$H$18</f>
        <v>13</v>
      </c>
      <c r="P7" s="373">
        <f>CL($T$15,$P$15)+CL($T$19,$P$19)+CL($T$22,$P$22)+CL($T$26,$P$26)</f>
        <v>0</v>
      </c>
      <c r="Q7" s="66">
        <f>$T$15-$P$15+$T$19-$P$19+$T$22-$P$22+$T$26-$P$26</f>
        <v>0</v>
      </c>
      <c r="R7" s="76"/>
      <c r="S7" s="21"/>
      <c r="T7" s="73" t="s">
        <v>105</v>
      </c>
      <c r="U7" s="1138" t="str">
        <f>ACCUEIL!$H$23</f>
        <v>2</v>
      </c>
      <c r="V7" s="373">
        <f>CL($T$17,$P$17)+CL($T$21,$P$21)+CL($T$24,$P$24)</f>
        <v>0</v>
      </c>
      <c r="W7" s="66">
        <f>$T$17-$P$17+$T$21-$P$21+$T$24-$P$24</f>
        <v>0</v>
      </c>
      <c r="X7" s="22"/>
    </row>
    <row r="8" spans="1:24" ht="24" customHeight="1">
      <c r="A8" s="63"/>
      <c r="B8" s="123" t="s">
        <v>8</v>
      </c>
      <c r="C8" s="1138" t="str">
        <f>ACCUEIL!$H$10</f>
        <v>7</v>
      </c>
      <c r="D8" s="373">
        <f>CL($D$18,$H$18)+CL($D$20,$H$20)+CL($D$26,$H$26)+CL($D$29,$H$29)</f>
        <v>0</v>
      </c>
      <c r="E8" s="66">
        <f>$D$18-$H$18+$D$20-$H$20+$D$26-$H$26+$D$29-$H$29</f>
        <v>0</v>
      </c>
      <c r="F8" s="76"/>
      <c r="G8" s="21"/>
      <c r="H8" s="21"/>
      <c r="I8" s="21"/>
      <c r="J8" s="76"/>
      <c r="K8" s="76"/>
      <c r="L8" s="77"/>
      <c r="M8" s="22"/>
      <c r="N8" s="123" t="s">
        <v>86</v>
      </c>
      <c r="O8" s="1138">
        <f>ACCUEIL!$H$19</f>
        <v>17</v>
      </c>
      <c r="P8" s="373">
        <f>CL($P$18,$T$18)+CL($P$20,$T$20)+CL($P$26,$T$26)+CL($P$29,$T$29)</f>
        <v>0</v>
      </c>
      <c r="Q8" s="66">
        <f>$P$18-$T$18+$P$20-$T$20+$P$26-$T$26+$P$29-$T$29</f>
        <v>0</v>
      </c>
      <c r="R8" s="76"/>
      <c r="S8" s="21"/>
      <c r="T8" s="21"/>
      <c r="U8" s="21"/>
      <c r="V8" s="76"/>
      <c r="W8" s="76"/>
      <c r="X8" s="22"/>
    </row>
    <row r="9" spans="1:24" ht="8.25" customHeight="1">
      <c r="A9" s="63"/>
      <c r="B9" s="76"/>
      <c r="C9" s="28"/>
      <c r="D9" s="66"/>
      <c r="E9" s="66"/>
      <c r="F9" s="76"/>
      <c r="G9" s="21"/>
      <c r="H9" s="21"/>
      <c r="I9" s="21"/>
      <c r="J9" s="76"/>
      <c r="K9" s="76"/>
      <c r="L9" s="77"/>
      <c r="M9" s="22"/>
      <c r="N9" s="76"/>
      <c r="O9" s="28"/>
      <c r="P9" s="66"/>
      <c r="Q9" s="66"/>
      <c r="R9" s="76"/>
      <c r="S9" s="21"/>
      <c r="T9" s="21"/>
      <c r="U9" s="21"/>
      <c r="V9" s="76"/>
      <c r="W9" s="76"/>
      <c r="X9" s="22"/>
    </row>
    <row r="10" spans="1:24" ht="8.25" customHeight="1">
      <c r="A10" s="63"/>
      <c r="B10" s="76"/>
      <c r="D10" s="66"/>
      <c r="E10" s="66"/>
      <c r="F10" s="76"/>
      <c r="G10" s="21"/>
      <c r="H10" s="21"/>
      <c r="J10" s="76"/>
      <c r="K10" s="76"/>
      <c r="L10" s="77"/>
      <c r="M10" s="22"/>
      <c r="N10" s="76"/>
      <c r="P10" s="66"/>
      <c r="Q10" s="66"/>
      <c r="R10" s="76"/>
      <c r="S10" s="21"/>
      <c r="T10" s="21"/>
      <c r="U10" s="21"/>
      <c r="V10" s="76"/>
      <c r="W10" s="76"/>
      <c r="X10" s="22"/>
    </row>
    <row r="11" spans="1:24" ht="8.25" customHeight="1">
      <c r="A11" s="63"/>
      <c r="B11" s="76"/>
      <c r="D11" s="66"/>
      <c r="E11" s="66"/>
      <c r="F11" s="76"/>
      <c r="G11" s="21"/>
      <c r="H11" s="21"/>
      <c r="J11" s="76"/>
      <c r="K11" s="76"/>
      <c r="L11" s="77"/>
      <c r="M11" s="22"/>
      <c r="N11" s="76"/>
      <c r="P11" s="66"/>
      <c r="Q11" s="66"/>
      <c r="R11" s="76"/>
      <c r="S11" s="21"/>
      <c r="T11" s="21"/>
      <c r="V11" s="76"/>
      <c r="W11" s="76"/>
      <c r="X11" s="22"/>
    </row>
    <row r="12" spans="1:24" ht="8.25" customHeight="1">
      <c r="A12" s="60"/>
      <c r="B12" s="76"/>
      <c r="C12" s="130"/>
      <c r="D12" s="130"/>
      <c r="E12" s="130"/>
      <c r="F12" s="130"/>
      <c r="G12" s="130"/>
      <c r="H12" s="104"/>
      <c r="I12" s="130"/>
      <c r="J12" s="76"/>
      <c r="K12" s="130"/>
      <c r="L12" s="61"/>
      <c r="M12" s="60"/>
      <c r="N12" s="76"/>
      <c r="O12" s="130"/>
      <c r="P12" s="130"/>
      <c r="Q12" s="130"/>
      <c r="R12" s="130"/>
      <c r="S12" s="130"/>
      <c r="T12" s="130"/>
      <c r="U12" s="130"/>
      <c r="V12" s="76"/>
    </row>
    <row r="13" spans="1:24">
      <c r="A13" s="84"/>
      <c r="B13" s="202"/>
      <c r="C13" s="85"/>
      <c r="D13" s="14"/>
      <c r="E13" s="13"/>
      <c r="F13" s="884" t="str">
        <f>ACCUEIL!$D$6</f>
        <v>VELODROME</v>
      </c>
      <c r="G13" s="13"/>
      <c r="H13" s="13"/>
      <c r="I13" s="13"/>
      <c r="J13" s="202"/>
      <c r="K13" s="86"/>
      <c r="L13" s="517" t="s">
        <v>13</v>
      </c>
      <c r="M13" s="286"/>
      <c r="N13" s="202"/>
      <c r="O13" s="85"/>
      <c r="P13" s="14"/>
      <c r="Q13" s="13"/>
      <c r="R13" s="438" t="str">
        <f>ACCUEIL!$D$7</f>
        <v>PARC DE SPORT</v>
      </c>
      <c r="S13" s="13"/>
      <c r="T13" s="85"/>
      <c r="U13" s="13"/>
      <c r="V13" s="248"/>
      <c r="W13" s="86"/>
      <c r="X13" s="40"/>
    </row>
    <row r="14" spans="1:24" ht="24.95" customHeight="1">
      <c r="A14" s="518"/>
      <c r="B14" s="123" t="s">
        <v>4</v>
      </c>
      <c r="C14" s="519">
        <f>C4</f>
        <v>10</v>
      </c>
      <c r="D14" s="723"/>
      <c r="E14" s="520"/>
      <c r="F14" s="520" t="s">
        <v>14</v>
      </c>
      <c r="G14" s="520"/>
      <c r="H14" s="723"/>
      <c r="I14" s="519">
        <f>C5</f>
        <v>12</v>
      </c>
      <c r="J14" s="123" t="s">
        <v>5</v>
      </c>
      <c r="K14" s="521"/>
      <c r="L14" s="589">
        <f>ACCUEIL!$B$6</f>
        <v>0.40277777777777801</v>
      </c>
      <c r="M14" s="518"/>
      <c r="N14" s="123" t="s">
        <v>43</v>
      </c>
      <c r="O14" s="519" t="str">
        <f>O4</f>
        <v>6</v>
      </c>
      <c r="P14" s="723"/>
      <c r="Q14" s="520"/>
      <c r="R14" s="520" t="s">
        <v>14</v>
      </c>
      <c r="S14" s="520"/>
      <c r="T14" s="723"/>
      <c r="U14" s="519">
        <f>O5</f>
        <v>18</v>
      </c>
      <c r="V14" s="123" t="s">
        <v>44</v>
      </c>
      <c r="W14" s="521"/>
      <c r="X14" s="522"/>
    </row>
    <row r="15" spans="1:24" ht="24.95" customHeight="1">
      <c r="A15" s="518"/>
      <c r="B15" s="123" t="s">
        <v>7</v>
      </c>
      <c r="C15" s="519">
        <f>C7</f>
        <v>20</v>
      </c>
      <c r="D15" s="723"/>
      <c r="E15" s="520"/>
      <c r="F15" s="520" t="s">
        <v>14</v>
      </c>
      <c r="G15" s="520"/>
      <c r="H15" s="723"/>
      <c r="I15" s="519">
        <f>C6</f>
        <v>16</v>
      </c>
      <c r="J15" s="123" t="s">
        <v>6</v>
      </c>
      <c r="K15" s="521"/>
      <c r="L15" s="1239">
        <f>L14+ACCUEIL!$B$7</f>
        <v>0.40972222222222199</v>
      </c>
      <c r="M15" s="518"/>
      <c r="N15" s="123" t="s">
        <v>62</v>
      </c>
      <c r="O15" s="519" t="str">
        <f>O6</f>
        <v>9</v>
      </c>
      <c r="P15" s="723"/>
      <c r="Q15" s="520"/>
      <c r="R15" s="520" t="s">
        <v>14</v>
      </c>
      <c r="S15" s="520"/>
      <c r="T15" s="723"/>
      <c r="U15" s="519">
        <f>O7</f>
        <v>13</v>
      </c>
      <c r="V15" s="123" t="s">
        <v>63</v>
      </c>
      <c r="W15" s="521"/>
      <c r="X15" s="522"/>
    </row>
    <row r="16" spans="1:24" ht="24.95" customHeight="1">
      <c r="A16" s="518"/>
      <c r="B16" s="123" t="s">
        <v>9</v>
      </c>
      <c r="C16" s="519" t="str">
        <f>I4</f>
        <v>4</v>
      </c>
      <c r="D16" s="723"/>
      <c r="E16" s="520"/>
      <c r="F16" s="520" t="s">
        <v>14</v>
      </c>
      <c r="G16" s="520"/>
      <c r="H16" s="723"/>
      <c r="I16" s="519">
        <f>I5</f>
        <v>11</v>
      </c>
      <c r="J16" s="123" t="s">
        <v>10</v>
      </c>
      <c r="K16" s="521"/>
      <c r="L16" s="1239">
        <f>L15+ACCUEIL!$B$7</f>
        <v>0.41666666666666602</v>
      </c>
      <c r="M16" s="518"/>
      <c r="N16" s="123" t="s">
        <v>96</v>
      </c>
      <c r="O16" s="519">
        <f>U4</f>
        <v>8</v>
      </c>
      <c r="P16" s="723"/>
      <c r="Q16" s="520"/>
      <c r="R16" s="520" t="s">
        <v>14</v>
      </c>
      <c r="S16" s="520"/>
      <c r="T16" s="723"/>
      <c r="U16" s="519">
        <f>U5</f>
        <v>3</v>
      </c>
      <c r="V16" s="123" t="s">
        <v>103</v>
      </c>
      <c r="W16" s="521"/>
      <c r="X16" s="522"/>
    </row>
    <row r="17" spans="1:24" ht="24.95" customHeight="1">
      <c r="A17" s="518"/>
      <c r="B17" s="123" t="s">
        <v>11</v>
      </c>
      <c r="C17" s="519" t="str">
        <f>I6</f>
        <v>5</v>
      </c>
      <c r="D17" s="723"/>
      <c r="E17" s="520"/>
      <c r="F17" s="520" t="s">
        <v>14</v>
      </c>
      <c r="G17" s="520"/>
      <c r="H17" s="723"/>
      <c r="I17" s="519">
        <f>I7</f>
        <v>19</v>
      </c>
      <c r="J17" s="123" t="s">
        <v>19</v>
      </c>
      <c r="K17" s="521"/>
      <c r="L17" s="1239">
        <f>L16+ACCUEIL!$B$7</f>
        <v>0.42361111111110999</v>
      </c>
      <c r="M17" s="518"/>
      <c r="N17" s="123" t="s">
        <v>104</v>
      </c>
      <c r="O17" s="519" t="str">
        <f>U6</f>
        <v>1</v>
      </c>
      <c r="P17" s="723"/>
      <c r="Q17" s="520"/>
      <c r="R17" s="520" t="s">
        <v>14</v>
      </c>
      <c r="S17" s="520"/>
      <c r="T17" s="723"/>
      <c r="U17" s="519" t="str">
        <f>U7</f>
        <v>2</v>
      </c>
      <c r="V17" s="123" t="s">
        <v>105</v>
      </c>
      <c r="W17" s="521"/>
      <c r="X17" s="522"/>
    </row>
    <row r="18" spans="1:24" ht="24.95" customHeight="1">
      <c r="A18" s="518"/>
      <c r="B18" s="123" t="s">
        <v>8</v>
      </c>
      <c r="C18" s="519" t="str">
        <f>C8</f>
        <v>7</v>
      </c>
      <c r="D18" s="723"/>
      <c r="E18" s="520"/>
      <c r="F18" s="520" t="s">
        <v>14</v>
      </c>
      <c r="G18" s="520"/>
      <c r="H18" s="723"/>
      <c r="I18" s="519">
        <f>C4</f>
        <v>10</v>
      </c>
      <c r="J18" s="123" t="s">
        <v>4</v>
      </c>
      <c r="K18" s="521"/>
      <c r="L18" s="1239">
        <f>L17+ACCUEIL!$B$7</f>
        <v>0.43055555555555403</v>
      </c>
      <c r="M18" s="518"/>
      <c r="N18" s="123" t="s">
        <v>86</v>
      </c>
      <c r="O18" s="519">
        <f>O8</f>
        <v>17</v>
      </c>
      <c r="P18" s="723"/>
      <c r="Q18" s="520"/>
      <c r="R18" s="520" t="s">
        <v>14</v>
      </c>
      <c r="S18" s="520"/>
      <c r="T18" s="723"/>
      <c r="U18" s="519" t="str">
        <f>O4</f>
        <v>6</v>
      </c>
      <c r="V18" s="123" t="s">
        <v>43</v>
      </c>
      <c r="W18" s="523"/>
      <c r="X18" s="522"/>
    </row>
    <row r="19" spans="1:24" ht="24.95" customHeight="1">
      <c r="A19" s="518"/>
      <c r="B19" s="123" t="s">
        <v>5</v>
      </c>
      <c r="C19" s="519">
        <f>C5</f>
        <v>12</v>
      </c>
      <c r="D19" s="723"/>
      <c r="E19" s="520"/>
      <c r="F19" s="520" t="s">
        <v>14</v>
      </c>
      <c r="G19" s="520"/>
      <c r="H19" s="723"/>
      <c r="I19" s="519">
        <f>C7</f>
        <v>20</v>
      </c>
      <c r="J19" s="123" t="s">
        <v>7</v>
      </c>
      <c r="K19" s="521"/>
      <c r="L19" s="1239">
        <f>L18+ACCUEIL!$B$7</f>
        <v>0.437499999999998</v>
      </c>
      <c r="M19" s="518"/>
      <c r="N19" s="123" t="s">
        <v>44</v>
      </c>
      <c r="O19" s="519">
        <f>O5</f>
        <v>18</v>
      </c>
      <c r="P19" s="723"/>
      <c r="Q19" s="520"/>
      <c r="R19" s="520" t="s">
        <v>14</v>
      </c>
      <c r="S19" s="520"/>
      <c r="T19" s="723"/>
      <c r="U19" s="519">
        <f>O7</f>
        <v>13</v>
      </c>
      <c r="V19" s="123" t="s">
        <v>63</v>
      </c>
      <c r="W19" s="523"/>
      <c r="X19" s="522"/>
    </row>
    <row r="20" spans="1:24" ht="24.95" customHeight="1">
      <c r="A20" s="518"/>
      <c r="B20" s="123" t="s">
        <v>8</v>
      </c>
      <c r="C20" s="519" t="str">
        <f>C8</f>
        <v>7</v>
      </c>
      <c r="D20" s="723"/>
      <c r="E20" s="520"/>
      <c r="F20" s="520" t="s">
        <v>14</v>
      </c>
      <c r="G20" s="520"/>
      <c r="H20" s="723"/>
      <c r="I20" s="519">
        <f>C6</f>
        <v>16</v>
      </c>
      <c r="J20" s="123" t="s">
        <v>6</v>
      </c>
      <c r="K20" s="521"/>
      <c r="L20" s="1239">
        <f>L19+ACCUEIL!$B$7</f>
        <v>0.44444444444444198</v>
      </c>
      <c r="M20" s="518"/>
      <c r="N20" s="123" t="s">
        <v>86</v>
      </c>
      <c r="O20" s="519">
        <f>O8</f>
        <v>17</v>
      </c>
      <c r="P20" s="723"/>
      <c r="Q20" s="520"/>
      <c r="R20" s="520" t="s">
        <v>14</v>
      </c>
      <c r="S20" s="520"/>
      <c r="T20" s="723"/>
      <c r="U20" s="519" t="str">
        <f>O6</f>
        <v>9</v>
      </c>
      <c r="V20" s="123" t="s">
        <v>62</v>
      </c>
      <c r="W20" s="523"/>
      <c r="X20" s="522"/>
    </row>
    <row r="21" spans="1:24" ht="24.95" customHeight="1">
      <c r="A21" s="518"/>
      <c r="B21" s="123" t="s">
        <v>10</v>
      </c>
      <c r="C21" s="519">
        <f>I5</f>
        <v>11</v>
      </c>
      <c r="D21" s="723"/>
      <c r="E21" s="520"/>
      <c r="F21" s="520" t="s">
        <v>14</v>
      </c>
      <c r="G21" s="520"/>
      <c r="H21" s="723"/>
      <c r="I21" s="519">
        <f>I7</f>
        <v>19</v>
      </c>
      <c r="J21" s="123" t="s">
        <v>19</v>
      </c>
      <c r="K21" s="521"/>
      <c r="L21" s="1239">
        <f>L20+ACCUEIL!$B$7</f>
        <v>0.45138888888888601</v>
      </c>
      <c r="M21" s="518"/>
      <c r="N21" s="123" t="s">
        <v>103</v>
      </c>
      <c r="O21" s="519">
        <f>U5</f>
        <v>3</v>
      </c>
      <c r="P21" s="723"/>
      <c r="Q21" s="520"/>
      <c r="R21" s="520" t="s">
        <v>14</v>
      </c>
      <c r="S21" s="520"/>
      <c r="T21" s="723"/>
      <c r="U21" s="519" t="str">
        <f>U7</f>
        <v>2</v>
      </c>
      <c r="V21" s="123" t="s">
        <v>105</v>
      </c>
      <c r="W21" s="523"/>
      <c r="X21" s="522"/>
    </row>
    <row r="22" spans="1:24" ht="24.95" customHeight="1">
      <c r="A22" s="518"/>
      <c r="B22" s="123" t="s">
        <v>4</v>
      </c>
      <c r="C22" s="519">
        <f>C4</f>
        <v>10</v>
      </c>
      <c r="D22" s="723"/>
      <c r="E22" s="520"/>
      <c r="F22" s="520" t="s">
        <v>14</v>
      </c>
      <c r="G22" s="520"/>
      <c r="H22" s="723"/>
      <c r="I22" s="519">
        <f>C7</f>
        <v>20</v>
      </c>
      <c r="J22" s="123" t="s">
        <v>7</v>
      </c>
      <c r="K22" s="521"/>
      <c r="L22" s="1239">
        <f>L21+ACCUEIL!$B$7</f>
        <v>0.45833333333332998</v>
      </c>
      <c r="M22" s="518"/>
      <c r="N22" s="123" t="s">
        <v>43</v>
      </c>
      <c r="O22" s="519" t="str">
        <f>O4</f>
        <v>6</v>
      </c>
      <c r="P22" s="723"/>
      <c r="Q22" s="520"/>
      <c r="R22" s="520" t="s">
        <v>14</v>
      </c>
      <c r="S22" s="520"/>
      <c r="T22" s="723"/>
      <c r="U22" s="519">
        <f>O7</f>
        <v>13</v>
      </c>
      <c r="V22" s="123" t="s">
        <v>63</v>
      </c>
      <c r="W22" s="523"/>
      <c r="X22" s="522"/>
    </row>
    <row r="23" spans="1:24" ht="24.95" customHeight="1">
      <c r="A23" s="518"/>
      <c r="B23" s="123" t="s">
        <v>5</v>
      </c>
      <c r="C23" s="519">
        <f>C5</f>
        <v>12</v>
      </c>
      <c r="D23" s="723"/>
      <c r="E23" s="520"/>
      <c r="F23" s="520" t="s">
        <v>14</v>
      </c>
      <c r="G23" s="520"/>
      <c r="H23" s="723"/>
      <c r="I23" s="519">
        <f>C6</f>
        <v>16</v>
      </c>
      <c r="J23" s="123" t="s">
        <v>6</v>
      </c>
      <c r="K23" s="521"/>
      <c r="L23" s="1239">
        <f>L22+ACCUEIL!$B$7</f>
        <v>0.46527777777777402</v>
      </c>
      <c r="M23" s="518"/>
      <c r="N23" s="191" t="s">
        <v>44</v>
      </c>
      <c r="O23" s="519">
        <f>O5</f>
        <v>18</v>
      </c>
      <c r="P23" s="723"/>
      <c r="Q23" s="520"/>
      <c r="R23" s="520" t="s">
        <v>14</v>
      </c>
      <c r="S23" s="520"/>
      <c r="T23" s="723"/>
      <c r="U23" s="519" t="str">
        <f>O6</f>
        <v>9</v>
      </c>
      <c r="V23" s="123" t="s">
        <v>62</v>
      </c>
      <c r="W23" s="523"/>
      <c r="X23" s="522"/>
    </row>
    <row r="24" spans="1:24" ht="24.95" customHeight="1">
      <c r="A24" s="518"/>
      <c r="B24" s="123" t="s">
        <v>9</v>
      </c>
      <c r="C24" s="519" t="str">
        <f>I4</f>
        <v>4</v>
      </c>
      <c r="D24" s="723"/>
      <c r="E24" s="520"/>
      <c r="F24" s="520" t="s">
        <v>14</v>
      </c>
      <c r="G24" s="520"/>
      <c r="H24" s="723"/>
      <c r="I24" s="519">
        <f>I7</f>
        <v>19</v>
      </c>
      <c r="J24" s="123" t="s">
        <v>19</v>
      </c>
      <c r="K24" s="521"/>
      <c r="L24" s="1239">
        <f>L23+ACCUEIL!$B$7</f>
        <v>0.47222222222221799</v>
      </c>
      <c r="M24" s="518"/>
      <c r="N24" s="123" t="s">
        <v>96</v>
      </c>
      <c r="O24" s="519">
        <f>U4</f>
        <v>8</v>
      </c>
      <c r="P24" s="723"/>
      <c r="Q24" s="520"/>
      <c r="R24" s="520" t="s">
        <v>14</v>
      </c>
      <c r="S24" s="520"/>
      <c r="T24" s="723"/>
      <c r="U24" s="519" t="str">
        <f>U7</f>
        <v>2</v>
      </c>
      <c r="V24" s="123" t="s">
        <v>105</v>
      </c>
      <c r="W24" s="523"/>
      <c r="X24" s="524"/>
    </row>
    <row r="25" spans="1:24" ht="24.95" customHeight="1">
      <c r="A25" s="518"/>
      <c r="B25" s="123" t="s">
        <v>10</v>
      </c>
      <c r="C25" s="519">
        <f>I5</f>
        <v>11</v>
      </c>
      <c r="D25" s="723"/>
      <c r="E25" s="520"/>
      <c r="F25" s="520" t="s">
        <v>14</v>
      </c>
      <c r="G25" s="520"/>
      <c r="H25" s="723"/>
      <c r="I25" s="519" t="str">
        <f>I6</f>
        <v>5</v>
      </c>
      <c r="J25" s="123" t="s">
        <v>11</v>
      </c>
      <c r="K25" s="521"/>
      <c r="L25" s="1239">
        <f>L24+ACCUEIL!$B$7</f>
        <v>0.47916666666666202</v>
      </c>
      <c r="M25" s="518"/>
      <c r="N25" s="123" t="s">
        <v>103</v>
      </c>
      <c r="O25" s="519">
        <f>U5</f>
        <v>3</v>
      </c>
      <c r="P25" s="723"/>
      <c r="Q25" s="520"/>
      <c r="R25" s="520" t="s">
        <v>14</v>
      </c>
      <c r="S25" s="520"/>
      <c r="T25" s="723"/>
      <c r="U25" s="519" t="str">
        <f>U6</f>
        <v>1</v>
      </c>
      <c r="V25" s="123" t="s">
        <v>104</v>
      </c>
      <c r="W25" s="523"/>
      <c r="X25" s="522"/>
    </row>
    <row r="26" spans="1:24" ht="24.95" customHeight="1">
      <c r="A26" s="518"/>
      <c r="B26" s="123" t="s">
        <v>8</v>
      </c>
      <c r="C26" s="519" t="str">
        <f>C8</f>
        <v>7</v>
      </c>
      <c r="D26" s="723"/>
      <c r="E26" s="520"/>
      <c r="F26" s="520" t="s">
        <v>14</v>
      </c>
      <c r="G26" s="520"/>
      <c r="H26" s="723"/>
      <c r="I26" s="519">
        <f>C7</f>
        <v>20</v>
      </c>
      <c r="J26" s="123" t="s">
        <v>7</v>
      </c>
      <c r="K26" s="521"/>
      <c r="L26" s="1239">
        <f>L25+ACCUEIL!$B$7</f>
        <v>0.486111111111106</v>
      </c>
      <c r="M26" s="518"/>
      <c r="N26" s="123" t="s">
        <v>86</v>
      </c>
      <c r="O26" s="519">
        <f>O8</f>
        <v>17</v>
      </c>
      <c r="P26" s="723"/>
      <c r="Q26" s="520"/>
      <c r="R26" s="520" t="s">
        <v>14</v>
      </c>
      <c r="S26" s="520"/>
      <c r="T26" s="723"/>
      <c r="U26" s="519">
        <f>O7</f>
        <v>13</v>
      </c>
      <c r="V26" s="123" t="s">
        <v>63</v>
      </c>
      <c r="W26" s="523"/>
      <c r="X26" s="522"/>
    </row>
    <row r="27" spans="1:24" ht="24.95" customHeight="1">
      <c r="A27" s="518"/>
      <c r="B27" s="123" t="s">
        <v>4</v>
      </c>
      <c r="C27" s="519">
        <f>C4</f>
        <v>10</v>
      </c>
      <c r="D27" s="723"/>
      <c r="E27" s="520"/>
      <c r="F27" s="520" t="s">
        <v>14</v>
      </c>
      <c r="G27" s="520"/>
      <c r="H27" s="723"/>
      <c r="I27" s="519">
        <f>C6</f>
        <v>16</v>
      </c>
      <c r="J27" s="123" t="s">
        <v>6</v>
      </c>
      <c r="K27" s="521"/>
      <c r="L27" s="1239">
        <f>L26+ACCUEIL!$B$7</f>
        <v>0.49305555555554997</v>
      </c>
      <c r="M27" s="518"/>
      <c r="N27" s="123" t="s">
        <v>43</v>
      </c>
      <c r="O27" s="519" t="str">
        <f>O4</f>
        <v>6</v>
      </c>
      <c r="P27" s="723"/>
      <c r="Q27" s="520"/>
      <c r="R27" s="520" t="s">
        <v>14</v>
      </c>
      <c r="S27" s="520"/>
      <c r="T27" s="723"/>
      <c r="U27" s="519" t="str">
        <f>O6</f>
        <v>9</v>
      </c>
      <c r="V27" s="123" t="s">
        <v>62</v>
      </c>
      <c r="W27" s="523"/>
      <c r="X27" s="522"/>
    </row>
    <row r="28" spans="1:24" ht="24.95" customHeight="1">
      <c r="A28" s="518"/>
      <c r="B28" s="123" t="s">
        <v>9</v>
      </c>
      <c r="C28" s="519" t="str">
        <f>I4</f>
        <v>4</v>
      </c>
      <c r="D28" s="723"/>
      <c r="E28" s="520"/>
      <c r="F28" s="520" t="s">
        <v>14</v>
      </c>
      <c r="G28" s="520"/>
      <c r="H28" s="723"/>
      <c r="I28" s="519" t="str">
        <f>I6</f>
        <v>5</v>
      </c>
      <c r="J28" s="123" t="s">
        <v>11</v>
      </c>
      <c r="K28" s="521"/>
      <c r="L28" s="1239">
        <f>L27+ACCUEIL!$B$7</f>
        <v>0.499999999999994</v>
      </c>
      <c r="M28" s="518"/>
      <c r="N28" s="123" t="s">
        <v>96</v>
      </c>
      <c r="O28" s="519">
        <f>U4</f>
        <v>8</v>
      </c>
      <c r="P28" s="723"/>
      <c r="Q28" s="520"/>
      <c r="R28" s="520" t="s">
        <v>14</v>
      </c>
      <c r="S28" s="520"/>
      <c r="T28" s="723"/>
      <c r="U28" s="519" t="str">
        <f>U6</f>
        <v>1</v>
      </c>
      <c r="V28" s="123" t="s">
        <v>104</v>
      </c>
      <c r="W28" s="523"/>
      <c r="X28" s="522"/>
    </row>
    <row r="29" spans="1:24" ht="24.95" customHeight="1">
      <c r="A29" s="518"/>
      <c r="B29" s="123" t="s">
        <v>8</v>
      </c>
      <c r="C29" s="519" t="str">
        <f>C8</f>
        <v>7</v>
      </c>
      <c r="D29" s="723"/>
      <c r="E29" s="520"/>
      <c r="F29" s="520" t="s">
        <v>14</v>
      </c>
      <c r="G29" s="520"/>
      <c r="H29" s="723"/>
      <c r="I29" s="519">
        <f>C5</f>
        <v>12</v>
      </c>
      <c r="J29" s="123" t="s">
        <v>5</v>
      </c>
      <c r="K29" s="521"/>
      <c r="L29" s="1239">
        <f>L28+ACCUEIL!$B$7</f>
        <v>0.50694444444443798</v>
      </c>
      <c r="M29" s="518"/>
      <c r="N29" s="123" t="s">
        <v>86</v>
      </c>
      <c r="O29" s="519">
        <f>O8</f>
        <v>17</v>
      </c>
      <c r="P29" s="723"/>
      <c r="Q29" s="520"/>
      <c r="R29" s="520" t="s">
        <v>14</v>
      </c>
      <c r="S29" s="520"/>
      <c r="T29" s="723"/>
      <c r="U29" s="519">
        <f>O5</f>
        <v>18</v>
      </c>
      <c r="V29" s="123" t="s">
        <v>44</v>
      </c>
      <c r="W29" s="523"/>
      <c r="X29" s="522"/>
    </row>
    <row r="30" spans="1:24">
      <c r="A30" s="179"/>
      <c r="B30" s="57"/>
      <c r="C30" s="215"/>
      <c r="D30" s="109"/>
      <c r="E30" s="111"/>
      <c r="F30" s="111"/>
      <c r="G30" s="111"/>
      <c r="H30" s="478"/>
      <c r="I30" s="215"/>
      <c r="J30" s="57"/>
      <c r="K30" s="288"/>
      <c r="L30" s="61"/>
      <c r="M30" s="179"/>
      <c r="N30" s="57"/>
      <c r="O30" s="215"/>
      <c r="P30" s="109"/>
      <c r="Q30" s="111"/>
      <c r="R30" s="111"/>
      <c r="S30" s="111"/>
      <c r="T30" s="54"/>
      <c r="U30" s="258"/>
      <c r="V30" s="525"/>
      <c r="W30" s="59"/>
    </row>
    <row r="31" spans="1:24">
      <c r="A31" s="104"/>
      <c r="B31" s="76"/>
      <c r="C31" s="130"/>
      <c r="D31" s="100"/>
      <c r="E31" s="106"/>
      <c r="F31" s="106"/>
      <c r="G31" s="106"/>
      <c r="H31" s="30"/>
      <c r="I31" s="130"/>
      <c r="J31" s="76"/>
      <c r="K31" s="130"/>
      <c r="L31" s="61"/>
      <c r="M31" s="104"/>
      <c r="N31" s="76"/>
      <c r="O31" s="130"/>
      <c r="P31" s="100"/>
      <c r="Q31" s="106"/>
      <c r="R31" s="106"/>
      <c r="S31" s="106"/>
      <c r="T31" s="103"/>
      <c r="U31" s="130"/>
      <c r="V31" s="76"/>
      <c r="W31" s="147"/>
    </row>
    <row r="32" spans="1:24">
      <c r="A32" s="104"/>
      <c r="B32" s="76"/>
      <c r="C32" s="130"/>
      <c r="D32" s="100"/>
      <c r="E32" s="106"/>
      <c r="F32" s="106"/>
      <c r="G32" s="106"/>
      <c r="H32" s="30"/>
      <c r="I32" s="130"/>
      <c r="J32" s="76"/>
      <c r="K32" s="130"/>
      <c r="L32" s="61" t="s">
        <v>3</v>
      </c>
      <c r="M32" s="104"/>
      <c r="N32" s="76"/>
      <c r="O32" s="130"/>
      <c r="P32" s="100"/>
      <c r="Q32" s="106"/>
      <c r="R32" s="106"/>
      <c r="S32" s="106"/>
      <c r="T32" s="103"/>
      <c r="U32" s="130"/>
      <c r="V32" s="76"/>
      <c r="W32" s="147"/>
    </row>
    <row r="33" spans="1:33">
      <c r="A33" s="60"/>
      <c r="B33" s="223"/>
      <c r="H33" s="60"/>
      <c r="J33" s="223"/>
      <c r="M33" s="60"/>
      <c r="N33" s="223"/>
      <c r="V33" s="223"/>
    </row>
    <row r="34" spans="1:33">
      <c r="A34" s="60"/>
      <c r="B34" s="121"/>
      <c r="C34" s="122" t="str">
        <f>C3</f>
        <v>POULE A</v>
      </c>
      <c r="D34" s="123" t="s">
        <v>1</v>
      </c>
      <c r="E34" s="123" t="s">
        <v>2</v>
      </c>
      <c r="F34" s="76"/>
      <c r="G34" s="76"/>
      <c r="H34" s="121"/>
      <c r="I34" s="122" t="str">
        <f>I3</f>
        <v>POULE B</v>
      </c>
      <c r="J34" s="123" t="s">
        <v>1</v>
      </c>
      <c r="K34" s="123" t="s">
        <v>2</v>
      </c>
      <c r="L34" s="61"/>
      <c r="M34" s="176"/>
      <c r="N34" s="121"/>
      <c r="O34" s="122" t="str">
        <f>O3</f>
        <v>POULE C</v>
      </c>
      <c r="P34" s="123" t="s">
        <v>1</v>
      </c>
      <c r="Q34" s="123" t="s">
        <v>2</v>
      </c>
      <c r="R34" s="76"/>
      <c r="S34" s="76"/>
      <c r="T34" s="121"/>
      <c r="U34" s="122" t="str">
        <f>U3</f>
        <v>POULE D</v>
      </c>
      <c r="V34" s="123" t="s">
        <v>1</v>
      </c>
      <c r="W34" s="123" t="s">
        <v>2</v>
      </c>
      <c r="X34" s="176"/>
    </row>
    <row r="35" spans="1:33" ht="24" customHeight="1">
      <c r="A35" s="60"/>
      <c r="B35" s="191">
        <v>1</v>
      </c>
      <c r="C35" s="1148"/>
      <c r="D35" s="910"/>
      <c r="E35" s="910"/>
      <c r="F35" s="147"/>
      <c r="G35" s="147"/>
      <c r="H35" s="124">
        <v>1</v>
      </c>
      <c r="I35" s="1148"/>
      <c r="J35" s="910"/>
      <c r="K35" s="910"/>
      <c r="L35" s="61"/>
      <c r="M35" s="290"/>
      <c r="N35" s="191">
        <v>1</v>
      </c>
      <c r="O35" s="1148"/>
      <c r="P35" s="910"/>
      <c r="Q35" s="910"/>
      <c r="R35" s="147"/>
      <c r="S35" s="147"/>
      <c r="T35" s="124">
        <v>1</v>
      </c>
      <c r="U35" s="1148"/>
      <c r="V35" s="910"/>
      <c r="W35" s="910"/>
      <c r="X35" s="147"/>
    </row>
    <row r="36" spans="1:33" ht="24" customHeight="1">
      <c r="A36" s="60"/>
      <c r="B36" s="191">
        <v>2</v>
      </c>
      <c r="C36" s="1148"/>
      <c r="D36" s="910"/>
      <c r="E36" s="910"/>
      <c r="F36" s="147"/>
      <c r="G36" s="147"/>
      <c r="H36" s="124">
        <v>2</v>
      </c>
      <c r="I36" s="1148"/>
      <c r="J36" s="910"/>
      <c r="K36" s="910"/>
      <c r="L36" s="61"/>
      <c r="M36" s="290"/>
      <c r="N36" s="191">
        <v>2</v>
      </c>
      <c r="O36" s="1148"/>
      <c r="P36" s="910"/>
      <c r="Q36" s="910"/>
      <c r="R36" s="147"/>
      <c r="S36" s="147"/>
      <c r="T36" s="124">
        <v>2</v>
      </c>
      <c r="U36" s="1148"/>
      <c r="V36" s="910"/>
      <c r="W36" s="910"/>
      <c r="X36" s="147"/>
    </row>
    <row r="37" spans="1:33" ht="24" customHeight="1">
      <c r="A37" s="60"/>
      <c r="B37" s="191">
        <v>3</v>
      </c>
      <c r="C37" s="1148"/>
      <c r="D37" s="910"/>
      <c r="E37" s="910"/>
      <c r="F37" s="147"/>
      <c r="G37" s="147"/>
      <c r="H37" s="124">
        <v>3</v>
      </c>
      <c r="I37" s="1148"/>
      <c r="J37" s="910"/>
      <c r="K37" s="910"/>
      <c r="L37" s="61"/>
      <c r="M37" s="290"/>
      <c r="N37" s="191">
        <v>3</v>
      </c>
      <c r="O37" s="1148"/>
      <c r="P37" s="910"/>
      <c r="Q37" s="910"/>
      <c r="R37" s="147"/>
      <c r="S37" s="147"/>
      <c r="T37" s="124">
        <v>3</v>
      </c>
      <c r="U37" s="1148"/>
      <c r="V37" s="910"/>
      <c r="W37" s="910"/>
      <c r="X37" s="147"/>
    </row>
    <row r="38" spans="1:33" ht="24" customHeight="1">
      <c r="A38" s="60"/>
      <c r="B38" s="191">
        <v>4</v>
      </c>
      <c r="C38" s="1148"/>
      <c r="D38" s="910"/>
      <c r="E38" s="910"/>
      <c r="F38" s="147"/>
      <c r="G38" s="147"/>
      <c r="H38" s="124">
        <v>4</v>
      </c>
      <c r="I38" s="1148"/>
      <c r="J38" s="910"/>
      <c r="K38" s="910"/>
      <c r="L38" s="61"/>
      <c r="M38" s="290"/>
      <c r="N38" s="191">
        <v>4</v>
      </c>
      <c r="O38" s="1148"/>
      <c r="P38" s="910"/>
      <c r="Q38" s="910"/>
      <c r="R38" s="147"/>
      <c r="S38" s="147"/>
      <c r="T38" s="124">
        <v>4</v>
      </c>
      <c r="U38" s="1148"/>
      <c r="V38" s="910"/>
      <c r="W38" s="910"/>
      <c r="X38" s="147"/>
    </row>
    <row r="39" spans="1:33" ht="24" customHeight="1">
      <c r="A39" s="60"/>
      <c r="B39" s="191">
        <v>5</v>
      </c>
      <c r="C39" s="1148"/>
      <c r="D39" s="910"/>
      <c r="E39" s="910"/>
      <c r="F39" s="130"/>
      <c r="G39" s="130"/>
      <c r="H39" s="130"/>
      <c r="I39" s="130"/>
      <c r="J39" s="76"/>
      <c r="K39" s="171"/>
      <c r="L39" s="61"/>
      <c r="M39" s="225"/>
      <c r="N39" s="123">
        <v>5</v>
      </c>
      <c r="O39" s="1148"/>
      <c r="P39" s="910"/>
      <c r="Q39" s="910"/>
      <c r="R39" s="130"/>
      <c r="S39" s="130"/>
      <c r="T39" s="130"/>
      <c r="U39" s="130"/>
      <c r="V39" s="176"/>
      <c r="W39" s="147"/>
    </row>
    <row r="40" spans="1:33">
      <c r="A40" s="60"/>
      <c r="B40" s="176"/>
      <c r="C40" s="130"/>
      <c r="D40" s="130"/>
      <c r="E40" s="130"/>
      <c r="F40" s="130"/>
      <c r="G40" s="130"/>
      <c r="H40" s="130"/>
      <c r="I40" s="130"/>
      <c r="J40" s="76"/>
      <c r="K40" s="171"/>
      <c r="L40" s="61"/>
      <c r="M40" s="225"/>
      <c r="N40" s="76"/>
      <c r="O40" s="130"/>
      <c r="P40" s="130"/>
      <c r="Q40" s="130"/>
      <c r="R40" s="130"/>
      <c r="S40" s="130"/>
      <c r="T40" s="130"/>
      <c r="U40" s="130"/>
      <c r="V40" s="176"/>
      <c r="W40" s="147"/>
    </row>
    <row r="41" spans="1:33">
      <c r="A41" s="60"/>
      <c r="B41" s="176"/>
      <c r="C41" s="130"/>
      <c r="D41" s="130"/>
      <c r="E41" s="130"/>
      <c r="F41" s="130" t="s">
        <v>106</v>
      </c>
      <c r="G41" s="130"/>
      <c r="H41" s="130"/>
      <c r="I41" s="130"/>
      <c r="J41" s="76"/>
      <c r="K41" s="171"/>
      <c r="L41" s="61"/>
      <c r="M41" s="225"/>
      <c r="N41" s="76"/>
      <c r="O41" s="130"/>
      <c r="P41" s="130"/>
      <c r="Q41" s="130"/>
      <c r="R41" s="130"/>
      <c r="S41" s="130"/>
      <c r="T41" s="130"/>
      <c r="U41" s="130"/>
      <c r="V41" s="176"/>
      <c r="W41" s="147"/>
    </row>
    <row r="42" spans="1:33">
      <c r="A42" s="60"/>
      <c r="B42" s="121"/>
      <c r="C42" s="526"/>
      <c r="D42" s="135"/>
      <c r="E42" s="135"/>
      <c r="F42" s="258" t="s">
        <v>68</v>
      </c>
      <c r="G42" s="135"/>
      <c r="H42" s="238"/>
      <c r="I42" s="122"/>
      <c r="J42" s="223"/>
      <c r="L42" s="61"/>
      <c r="M42" s="225"/>
      <c r="N42" s="121"/>
      <c r="O42" s="122" t="s">
        <v>16</v>
      </c>
      <c r="P42" s="123" t="s">
        <v>1</v>
      </c>
      <c r="Q42" s="123" t="s">
        <v>2</v>
      </c>
      <c r="R42" s="130"/>
      <c r="S42" s="130"/>
      <c r="T42" s="121"/>
      <c r="U42" s="122" t="s">
        <v>18</v>
      </c>
      <c r="V42" s="123" t="s">
        <v>1</v>
      </c>
      <c r="W42" s="123" t="s">
        <v>2</v>
      </c>
      <c r="X42" s="885"/>
      <c r="Y42" s="886" t="s">
        <v>3</v>
      </c>
      <c r="Z42" s="887" t="s">
        <v>1</v>
      </c>
      <c r="AA42" s="887" t="s">
        <v>2</v>
      </c>
      <c r="AB42" s="890"/>
      <c r="AC42" s="890"/>
      <c r="AD42" s="885"/>
      <c r="AE42" s="886" t="s">
        <v>3</v>
      </c>
      <c r="AF42" s="887" t="s">
        <v>1</v>
      </c>
      <c r="AG42" s="887" t="s">
        <v>2</v>
      </c>
    </row>
    <row r="43" spans="1:33" ht="24.75" customHeight="1">
      <c r="A43" s="60"/>
      <c r="B43" s="191">
        <v>1</v>
      </c>
      <c r="C43" s="1510" t="s">
        <v>21</v>
      </c>
      <c r="D43" s="1511"/>
      <c r="E43" s="1512"/>
      <c r="F43" s="527">
        <v>1</v>
      </c>
      <c r="G43" s="1510" t="s">
        <v>22</v>
      </c>
      <c r="H43" s="1511"/>
      <c r="I43" s="1512"/>
      <c r="J43" s="223"/>
      <c r="L43" s="61"/>
      <c r="M43" s="225"/>
      <c r="N43" s="123" t="s">
        <v>4</v>
      </c>
      <c r="O43" s="74" t="s">
        <v>4</v>
      </c>
      <c r="P43" s="1525">
        <f>CL($P$52,$T$52)+CL($P$67,$T$67)+CL($P$80,$T$80)+CL($D$60,$H$60)</f>
        <v>0</v>
      </c>
      <c r="Q43" s="145">
        <f>$P$52-$T$52+$D$60-$H$60+$P$67-$T$67+$P$80-$T$80</f>
        <v>0</v>
      </c>
      <c r="R43" s="130"/>
      <c r="S43" s="130"/>
      <c r="T43" s="73" t="s">
        <v>9</v>
      </c>
      <c r="U43" s="74" t="s">
        <v>9</v>
      </c>
      <c r="V43" s="1525">
        <f>CL($P$56,$T$56)+CL($P$60,$T$60)+CL($D$67,$H$67)+CL($P$82,$T$82)</f>
        <v>0</v>
      </c>
      <c r="W43" s="145">
        <f>$P$56-$T$56+$P$60-$T$60+$P$82-$T$82+$D$67-$H$67</f>
        <v>0</v>
      </c>
      <c r="X43" s="887">
        <v>1</v>
      </c>
      <c r="Y43" s="1329"/>
      <c r="Z43" s="918"/>
      <c r="AA43" s="918"/>
      <c r="AB43" s="890"/>
      <c r="AC43" s="890"/>
      <c r="AD43" s="881">
        <v>1</v>
      </c>
      <c r="AE43" s="1329"/>
      <c r="AF43" s="918"/>
      <c r="AG43" s="918"/>
    </row>
    <row r="44" spans="1:33" ht="24.75" customHeight="1">
      <c r="A44" s="60"/>
      <c r="B44" s="191">
        <v>2</v>
      </c>
      <c r="C44" s="1510" t="s">
        <v>23</v>
      </c>
      <c r="D44" s="1511"/>
      <c r="E44" s="1512"/>
      <c r="F44" s="527">
        <v>2</v>
      </c>
      <c r="G44" s="1510" t="s">
        <v>24</v>
      </c>
      <c r="H44" s="1511"/>
      <c r="I44" s="1512"/>
      <c r="J44" s="223"/>
      <c r="L44" s="61"/>
      <c r="M44" s="225"/>
      <c r="N44" s="123" t="s">
        <v>5</v>
      </c>
      <c r="O44" s="74" t="s">
        <v>5</v>
      </c>
      <c r="P44" s="1525">
        <f>CL($T$52,$P$52)+CL($P$62,$T$62)+CL($P$71,$T$71)+CL($T$84,$P$84)</f>
        <v>0</v>
      </c>
      <c r="Q44" s="145">
        <f>$T$52-$P$52+$P$62-$T$62+$P$71-$T$71+$T$84-$P$84</f>
        <v>0</v>
      </c>
      <c r="R44" s="130"/>
      <c r="S44" s="130"/>
      <c r="T44" s="73" t="s">
        <v>10</v>
      </c>
      <c r="U44" s="74" t="s">
        <v>10</v>
      </c>
      <c r="V44" s="1525">
        <f>CL($D$51,$H$51)+CL($T$56,$P$56)+CL($P$74,$T$74)+CL($P$87,$T$87)</f>
        <v>0</v>
      </c>
      <c r="W44" s="145">
        <f>$T$56-$P$56+$D$51-$H$51+$P$74-$T$74+$P$87-$T$87</f>
        <v>0</v>
      </c>
      <c r="X44" s="887">
        <v>2</v>
      </c>
      <c r="Y44" s="1329"/>
      <c r="Z44" s="918"/>
      <c r="AA44" s="918"/>
      <c r="AB44" s="890"/>
      <c r="AC44" s="890"/>
      <c r="AD44" s="881">
        <v>2</v>
      </c>
      <c r="AE44" s="1329"/>
      <c r="AF44" s="918"/>
      <c r="AG44" s="918"/>
    </row>
    <row r="45" spans="1:33" ht="24.75" customHeight="1">
      <c r="A45" s="60"/>
      <c r="B45" s="191">
        <v>3</v>
      </c>
      <c r="C45" s="1510" t="s">
        <v>25</v>
      </c>
      <c r="D45" s="1511"/>
      <c r="E45" s="1512"/>
      <c r="F45" s="527">
        <v>3</v>
      </c>
      <c r="G45" s="1510" t="s">
        <v>26</v>
      </c>
      <c r="H45" s="1511"/>
      <c r="I45" s="1512"/>
      <c r="J45" s="223"/>
      <c r="L45" s="61"/>
      <c r="M45" s="225"/>
      <c r="N45" s="123" t="s">
        <v>6</v>
      </c>
      <c r="O45" s="74" t="s">
        <v>6</v>
      </c>
      <c r="P45" s="1525">
        <f>CL($P$54,$T$54)+CL($P$65,$T$65)+CL($T$71,$P$71)+CL($T$80,$P$80)</f>
        <v>0</v>
      </c>
      <c r="Q45" s="145">
        <f>$P$54-$T$54+$P$65-$T$65+$T$71-$P$71+$T$80-$P$80</f>
        <v>0</v>
      </c>
      <c r="R45" s="130"/>
      <c r="S45" s="130"/>
      <c r="T45" s="73" t="s">
        <v>11</v>
      </c>
      <c r="U45" s="74" t="s">
        <v>11</v>
      </c>
      <c r="V45" s="1525">
        <f>CL($P$58,$T$58)+CL($P$51,$T$51)+CL($T$74,$P$74)+CL($T$82,$P$82)</f>
        <v>0</v>
      </c>
      <c r="W45" s="145">
        <f>$P$58-$T$58+$P$51-$T$51+$T$74-$P$74+$T$82-$P$82</f>
        <v>0</v>
      </c>
      <c r="X45" s="887">
        <v>3</v>
      </c>
      <c r="Y45" s="1329"/>
      <c r="Z45" s="918"/>
      <c r="AA45" s="918"/>
      <c r="AB45" s="890"/>
      <c r="AC45" s="890"/>
      <c r="AD45" s="881">
        <v>3</v>
      </c>
      <c r="AE45" s="1329"/>
      <c r="AF45" s="918"/>
      <c r="AG45" s="918"/>
    </row>
    <row r="46" spans="1:33" ht="24.75" customHeight="1">
      <c r="A46" s="60"/>
      <c r="B46" s="191">
        <v>4</v>
      </c>
      <c r="C46" s="1510" t="s">
        <v>27</v>
      </c>
      <c r="D46" s="1511"/>
      <c r="E46" s="1512"/>
      <c r="F46" s="527">
        <v>4</v>
      </c>
      <c r="G46" s="1510" t="s">
        <v>28</v>
      </c>
      <c r="H46" s="1511"/>
      <c r="I46" s="1512"/>
      <c r="J46" s="223"/>
      <c r="L46" s="61"/>
      <c r="M46" s="225"/>
      <c r="N46" s="123" t="s">
        <v>7</v>
      </c>
      <c r="O46" s="74" t="s">
        <v>7</v>
      </c>
      <c r="P46" s="1525">
        <f>CL($T$54,$P$54)+CL($T$62,$P$62)+CL($T$67,$P$67)+CL($T$77,$P$77)</f>
        <v>0</v>
      </c>
      <c r="Q46" s="145">
        <f>$T$54-$P$54+$T$62-$P$62+$T$67-$P$67+$T$77-$P$77</f>
        <v>0</v>
      </c>
      <c r="R46" s="130"/>
      <c r="S46" s="130"/>
      <c r="T46" s="73" t="s">
        <v>19</v>
      </c>
      <c r="U46" s="74" t="s">
        <v>19</v>
      </c>
      <c r="V46" s="1525">
        <f>CL($T$58,$P$58)+CL($H$51,$D$51)+CL($H$67,$D$67)+CL($D$82,$H$82)</f>
        <v>0</v>
      </c>
      <c r="W46" s="145">
        <f>$T$58-$P$58+$H$67-$D$67+$D$82-$H$82+$H$51-$D$51</f>
        <v>0</v>
      </c>
      <c r="X46" s="887">
        <v>4</v>
      </c>
      <c r="Y46" s="1329"/>
      <c r="Z46" s="918"/>
      <c r="AA46" s="918"/>
      <c r="AB46" s="890"/>
      <c r="AC46" s="890"/>
      <c r="AD46" s="881">
        <v>4</v>
      </c>
      <c r="AE46" s="1329"/>
      <c r="AF46" s="918"/>
      <c r="AG46" s="918"/>
    </row>
    <row r="47" spans="1:33" ht="24.75" customHeight="1">
      <c r="A47" s="60"/>
      <c r="B47" s="223"/>
      <c r="C47" s="279"/>
      <c r="D47" s="528"/>
      <c r="E47" s="528"/>
      <c r="F47" s="528"/>
      <c r="G47" s="528"/>
      <c r="H47" s="528"/>
      <c r="I47" s="279"/>
      <c r="J47" s="223"/>
      <c r="L47" s="61"/>
      <c r="M47" s="225"/>
      <c r="N47" s="123" t="s">
        <v>8</v>
      </c>
      <c r="O47" s="74" t="s">
        <v>8</v>
      </c>
      <c r="P47" s="1525">
        <f>CL($H$60,$D$60)+CL($T$65,$P$65)+CL($P$77,$T$77)+CL($P$84,$T$84)</f>
        <v>0</v>
      </c>
      <c r="Q47" s="145">
        <f>$H$60-$D$60+$T$65-$P$65+$P$77-$T$77+$P$84-$T$84</f>
        <v>0</v>
      </c>
      <c r="R47" s="130"/>
      <c r="S47" s="130"/>
      <c r="T47" s="73" t="s">
        <v>20</v>
      </c>
      <c r="U47" s="74" t="s">
        <v>20</v>
      </c>
      <c r="V47" s="1525">
        <f>CL($T$60,$P$60)+CL($T$51,$P$51)+CL($H$82,$D$82)+CL($T$87,$P$87)</f>
        <v>0</v>
      </c>
      <c r="W47" s="145">
        <f>$T$60-$P$60+$T$51-$P$51+$H$82-$D$82+$T$87-$P$87</f>
        <v>0</v>
      </c>
      <c r="X47" s="887">
        <v>5</v>
      </c>
      <c r="Y47" s="1329"/>
      <c r="Z47" s="918"/>
      <c r="AA47" s="918"/>
      <c r="AB47" s="890"/>
      <c r="AC47" s="890"/>
      <c r="AD47" s="881">
        <v>5</v>
      </c>
      <c r="AE47" s="1329"/>
      <c r="AF47" s="918"/>
      <c r="AG47" s="918"/>
    </row>
    <row r="48" spans="1:33">
      <c r="A48" s="60"/>
      <c r="B48" s="223"/>
      <c r="D48" s="528"/>
      <c r="E48" s="528"/>
      <c r="F48" s="528"/>
      <c r="G48" s="528"/>
      <c r="H48" s="528"/>
      <c r="I48" s="93"/>
      <c r="J48" s="223"/>
      <c r="L48" s="61"/>
      <c r="N48" s="223"/>
      <c r="V48" s="223"/>
    </row>
    <row r="49" spans="1:24">
      <c r="A49" s="84"/>
      <c r="B49" s="202"/>
      <c r="C49" s="85"/>
      <c r="D49" s="15"/>
      <c r="E49" s="85"/>
      <c r="F49" s="884" t="str">
        <f>ACCUEIL!$D$6</f>
        <v>VELODROME</v>
      </c>
      <c r="G49" s="85"/>
      <c r="H49" s="85"/>
      <c r="I49" s="85"/>
      <c r="J49" s="202"/>
      <c r="K49" s="86"/>
      <c r="L49" s="77"/>
      <c r="M49" s="286"/>
      <c r="N49" s="202"/>
      <c r="O49" s="85"/>
      <c r="P49" s="15"/>
      <c r="Q49" s="85"/>
      <c r="R49" s="884" t="str">
        <f>ACCUEIL!D7</f>
        <v>PARC DE SPORT</v>
      </c>
      <c r="S49" s="85"/>
      <c r="T49" s="85"/>
      <c r="U49" s="85"/>
      <c r="V49" s="202"/>
      <c r="W49" s="16"/>
    </row>
    <row r="50" spans="1:24">
      <c r="A50" s="151"/>
      <c r="B50" s="223"/>
      <c r="C50" s="40"/>
      <c r="E50" s="40"/>
      <c r="F50" s="83" t="s">
        <v>68</v>
      </c>
      <c r="G50" s="40"/>
      <c r="H50" s="40"/>
      <c r="I50" s="40"/>
      <c r="J50" s="223"/>
      <c r="K50" s="153"/>
      <c r="L50" s="529" t="s">
        <v>13</v>
      </c>
      <c r="M50" s="348"/>
      <c r="N50" s="223"/>
      <c r="O50" s="40"/>
      <c r="Q50" s="40"/>
      <c r="R50" s="83" t="s">
        <v>3</v>
      </c>
      <c r="S50" s="40"/>
      <c r="T50" s="40"/>
      <c r="U50" s="40"/>
      <c r="V50" s="223"/>
      <c r="W50" s="23"/>
    </row>
    <row r="51" spans="1:24" ht="24.95" customHeight="1">
      <c r="A51" s="24"/>
      <c r="B51" s="191" t="s">
        <v>10</v>
      </c>
      <c r="C51" s="73" t="str">
        <f>U44</f>
        <v>G</v>
      </c>
      <c r="D51" s="723"/>
      <c r="E51" s="165"/>
      <c r="F51" s="165" t="s">
        <v>14</v>
      </c>
      <c r="G51" s="165"/>
      <c r="H51" s="723"/>
      <c r="I51" s="73" t="str">
        <f>U46</f>
        <v>I</v>
      </c>
      <c r="J51" s="123" t="s">
        <v>19</v>
      </c>
      <c r="K51" s="23"/>
      <c r="L51" s="952">
        <f>ACCUEIL!$B$9</f>
        <v>0.58333333333333304</v>
      </c>
      <c r="M51" s="24"/>
      <c r="N51" s="123" t="s">
        <v>11</v>
      </c>
      <c r="O51" s="73" t="str">
        <f>U45</f>
        <v>H</v>
      </c>
      <c r="P51" s="723"/>
      <c r="Q51" s="165"/>
      <c r="R51" s="165" t="s">
        <v>14</v>
      </c>
      <c r="S51" s="165"/>
      <c r="T51" s="723"/>
      <c r="U51" s="73" t="str">
        <f>U60</f>
        <v>J</v>
      </c>
      <c r="V51" s="123" t="s">
        <v>20</v>
      </c>
      <c r="W51" s="23"/>
    </row>
    <row r="52" spans="1:24" ht="24.95" customHeight="1">
      <c r="A52" s="530">
        <v>1</v>
      </c>
      <c r="B52" s="123" t="s">
        <v>21</v>
      </c>
      <c r="C52" s="94" t="str">
        <f>C43</f>
        <v>1A</v>
      </c>
      <c r="D52" s="723"/>
      <c r="E52" s="165"/>
      <c r="F52" s="165" t="s">
        <v>14</v>
      </c>
      <c r="G52" s="165"/>
      <c r="H52" s="723"/>
      <c r="I52" s="94" t="str">
        <f>G43</f>
        <v>1B</v>
      </c>
      <c r="J52" s="239" t="s">
        <v>22</v>
      </c>
      <c r="K52" s="23"/>
      <c r="L52" s="957">
        <f>L51+ACCUEIL!$B$10</f>
        <v>0.59027777777777701</v>
      </c>
      <c r="M52" s="24"/>
      <c r="N52" s="1325" t="s">
        <v>4</v>
      </c>
      <c r="O52" s="669" t="str">
        <f>O43</f>
        <v>A</v>
      </c>
      <c r="P52" s="1347"/>
      <c r="Q52" s="1292"/>
      <c r="R52" s="1292" t="s">
        <v>14</v>
      </c>
      <c r="S52" s="1292"/>
      <c r="T52" s="1347"/>
      <c r="U52" s="669" t="str">
        <f>O44</f>
        <v>B</v>
      </c>
      <c r="V52" s="1325" t="s">
        <v>5</v>
      </c>
      <c r="W52" s="23"/>
    </row>
    <row r="53" spans="1:24" s="873" customFormat="1" ht="20.25" hidden="1" customHeight="1">
      <c r="A53" s="530"/>
      <c r="B53" s="887"/>
      <c r="C53" s="1407" t="s">
        <v>182</v>
      </c>
      <c r="D53" s="1396"/>
      <c r="E53" s="898"/>
      <c r="F53" s="898" t="s">
        <v>14</v>
      </c>
      <c r="G53" s="898"/>
      <c r="H53" s="1396"/>
      <c r="I53" s="1407" t="s">
        <v>182</v>
      </c>
      <c r="J53" s="239"/>
      <c r="K53" s="23"/>
      <c r="L53" s="957"/>
      <c r="M53" s="24"/>
      <c r="N53" s="1355"/>
      <c r="O53" s="677"/>
      <c r="P53" s="1346"/>
      <c r="Q53" s="1297"/>
      <c r="R53" s="1297"/>
      <c r="S53" s="1297"/>
      <c r="T53" s="1346"/>
      <c r="U53" s="677"/>
      <c r="V53" s="1358"/>
      <c r="W53" s="23"/>
    </row>
    <row r="54" spans="1:24" ht="24.95" customHeight="1">
      <c r="A54" s="530">
        <v>2</v>
      </c>
      <c r="B54" s="123" t="s">
        <v>23</v>
      </c>
      <c r="C54" s="94" t="str">
        <f>C44</f>
        <v>2A</v>
      </c>
      <c r="D54" s="723"/>
      <c r="E54" s="165"/>
      <c r="F54" s="165" t="s">
        <v>14</v>
      </c>
      <c r="G54" s="165"/>
      <c r="H54" s="723"/>
      <c r="I54" s="94" t="str">
        <f>G44</f>
        <v>2B</v>
      </c>
      <c r="J54" s="239" t="s">
        <v>24</v>
      </c>
      <c r="K54" s="23"/>
      <c r="L54" s="957">
        <f>L52+ACCUEIL!$B$10</f>
        <v>0.59722222222222099</v>
      </c>
      <c r="M54" s="24"/>
      <c r="N54" s="1349" t="s">
        <v>6</v>
      </c>
      <c r="O54" s="673" t="str">
        <f>O45</f>
        <v>C</v>
      </c>
      <c r="P54" s="1344"/>
      <c r="Q54" s="1289"/>
      <c r="R54" s="1289" t="s">
        <v>14</v>
      </c>
      <c r="S54" s="1289"/>
      <c r="T54" s="1344"/>
      <c r="U54" s="673" t="str">
        <f>O46</f>
        <v>D</v>
      </c>
      <c r="V54" s="1349" t="s">
        <v>7</v>
      </c>
      <c r="W54" s="23"/>
    </row>
    <row r="55" spans="1:24" s="873" customFormat="1" ht="20.25" hidden="1" customHeight="1">
      <c r="A55" s="530"/>
      <c r="B55" s="887"/>
      <c r="C55" s="1407" t="s">
        <v>182</v>
      </c>
      <c r="D55" s="1396"/>
      <c r="E55" s="898"/>
      <c r="F55" s="898" t="s">
        <v>14</v>
      </c>
      <c r="G55" s="898"/>
      <c r="H55" s="1396"/>
      <c r="I55" s="1407" t="s">
        <v>182</v>
      </c>
      <c r="J55" s="239"/>
      <c r="K55" s="23"/>
      <c r="L55" s="957"/>
      <c r="M55" s="24"/>
      <c r="N55" s="1355"/>
      <c r="O55" s="677"/>
      <c r="P55" s="1346"/>
      <c r="Q55" s="1297"/>
      <c r="R55" s="1297"/>
      <c r="S55" s="1297"/>
      <c r="T55" s="1346"/>
      <c r="U55" s="677"/>
      <c r="V55" s="1358"/>
      <c r="W55" s="23"/>
    </row>
    <row r="56" spans="1:24" ht="24.95" customHeight="1">
      <c r="A56" s="530">
        <v>3</v>
      </c>
      <c r="B56" s="123" t="s">
        <v>25</v>
      </c>
      <c r="C56" s="94" t="str">
        <f>C45</f>
        <v>3A</v>
      </c>
      <c r="D56" s="723"/>
      <c r="E56" s="165"/>
      <c r="F56" s="165" t="s">
        <v>14</v>
      </c>
      <c r="G56" s="165"/>
      <c r="H56" s="723"/>
      <c r="I56" s="94" t="str">
        <f>G45</f>
        <v>3B</v>
      </c>
      <c r="J56" s="239" t="s">
        <v>26</v>
      </c>
      <c r="K56" s="23"/>
      <c r="L56" s="957">
        <f>L54+ACCUEIL!$B$10</f>
        <v>0.60416666666666496</v>
      </c>
      <c r="M56" s="24"/>
      <c r="N56" s="123" t="s">
        <v>9</v>
      </c>
      <c r="O56" s="94" t="str">
        <f>U43</f>
        <v>F</v>
      </c>
      <c r="P56" s="723"/>
      <c r="Q56" s="165"/>
      <c r="R56" s="165" t="s">
        <v>14</v>
      </c>
      <c r="S56" s="165"/>
      <c r="T56" s="723"/>
      <c r="U56" s="94" t="str">
        <f>U44</f>
        <v>G</v>
      </c>
      <c r="V56" s="123" t="s">
        <v>10</v>
      </c>
      <c r="W56" s="23"/>
    </row>
    <row r="57" spans="1:24" s="873" customFormat="1" ht="20.25" hidden="1" customHeight="1">
      <c r="A57" s="530"/>
      <c r="B57" s="887"/>
      <c r="C57" s="1407" t="s">
        <v>182</v>
      </c>
      <c r="D57" s="1396"/>
      <c r="E57" s="898"/>
      <c r="F57" s="898" t="s">
        <v>14</v>
      </c>
      <c r="G57" s="898"/>
      <c r="H57" s="1396"/>
      <c r="I57" s="1407" t="s">
        <v>182</v>
      </c>
      <c r="J57" s="239"/>
      <c r="K57" s="23"/>
      <c r="L57" s="957"/>
      <c r="M57" s="24"/>
      <c r="N57" s="1355"/>
      <c r="O57" s="677"/>
      <c r="P57" s="1346"/>
      <c r="Q57" s="1297"/>
      <c r="R57" s="1297"/>
      <c r="S57" s="1297"/>
      <c r="T57" s="1346"/>
      <c r="U57" s="677"/>
      <c r="V57" s="1358"/>
      <c r="W57" s="23"/>
    </row>
    <row r="58" spans="1:24" ht="24.95" customHeight="1">
      <c r="A58" s="530">
        <v>4</v>
      </c>
      <c r="B58" s="123" t="s">
        <v>27</v>
      </c>
      <c r="C58" s="94" t="str">
        <f>C46</f>
        <v>4A</v>
      </c>
      <c r="D58" s="723"/>
      <c r="E58" s="165"/>
      <c r="F58" s="165" t="s">
        <v>14</v>
      </c>
      <c r="G58" s="165"/>
      <c r="H58" s="723"/>
      <c r="I58" s="94" t="str">
        <f>G46</f>
        <v>4B</v>
      </c>
      <c r="J58" s="239" t="s">
        <v>28</v>
      </c>
      <c r="K58" s="23"/>
      <c r="L58" s="957">
        <f>L56+ACCUEIL!$B$10</f>
        <v>0.61111111111110905</v>
      </c>
      <c r="M58" s="24"/>
      <c r="N58" s="123" t="s">
        <v>11</v>
      </c>
      <c r="O58" s="94" t="str">
        <f>U45</f>
        <v>H</v>
      </c>
      <c r="P58" s="723"/>
      <c r="Q58" s="165"/>
      <c r="R58" s="165" t="s">
        <v>14</v>
      </c>
      <c r="S58" s="165"/>
      <c r="T58" s="723"/>
      <c r="U58" s="94" t="str">
        <f>U46</f>
        <v>I</v>
      </c>
      <c r="V58" s="123" t="s">
        <v>19</v>
      </c>
      <c r="W58" s="23"/>
    </row>
    <row r="59" spans="1:24" s="873" customFormat="1" ht="20.25" hidden="1" customHeight="1">
      <c r="A59" s="530"/>
      <c r="B59" s="887"/>
      <c r="C59" s="1407" t="s">
        <v>182</v>
      </c>
      <c r="D59" s="1396"/>
      <c r="E59" s="898"/>
      <c r="F59" s="898" t="s">
        <v>14</v>
      </c>
      <c r="G59" s="898"/>
      <c r="H59" s="1396"/>
      <c r="I59" s="1407" t="s">
        <v>182</v>
      </c>
      <c r="J59" s="239"/>
      <c r="K59" s="23"/>
      <c r="L59" s="957"/>
      <c r="M59" s="24"/>
      <c r="N59" s="1355"/>
      <c r="O59" s="677"/>
      <c r="P59" s="1346"/>
      <c r="Q59" s="1297"/>
      <c r="R59" s="1297"/>
      <c r="S59" s="1297"/>
      <c r="T59" s="1346"/>
      <c r="U59" s="677"/>
      <c r="V59" s="1358"/>
      <c r="W59" s="23"/>
    </row>
    <row r="60" spans="1:24" ht="24.95" customHeight="1">
      <c r="A60" s="24"/>
      <c r="B60" s="191" t="s">
        <v>4</v>
      </c>
      <c r="C60" s="94" t="str">
        <f>O43</f>
        <v>A</v>
      </c>
      <c r="D60" s="723"/>
      <c r="E60" s="165"/>
      <c r="F60" s="165" t="s">
        <v>14</v>
      </c>
      <c r="G60" s="165"/>
      <c r="H60" s="723"/>
      <c r="I60" s="94" t="str">
        <f>O47</f>
        <v>E</v>
      </c>
      <c r="J60" s="123" t="s">
        <v>8</v>
      </c>
      <c r="K60" s="23"/>
      <c r="L60" s="957">
        <f>L58+ACCUEIL!$B$10</f>
        <v>0.61805555555555303</v>
      </c>
      <c r="M60" s="24"/>
      <c r="N60" s="123" t="s">
        <v>9</v>
      </c>
      <c r="O60" s="94" t="str">
        <f>U43</f>
        <v>F</v>
      </c>
      <c r="P60" s="723"/>
      <c r="Q60" s="165"/>
      <c r="R60" s="165" t="s">
        <v>14</v>
      </c>
      <c r="S60" s="165"/>
      <c r="T60" s="723"/>
      <c r="U60" s="94" t="str">
        <f>U47</f>
        <v>J</v>
      </c>
      <c r="V60" s="123" t="s">
        <v>20</v>
      </c>
      <c r="W60" s="23"/>
    </row>
    <row r="61" spans="1:24" ht="20.25" customHeight="1">
      <c r="A61" s="24"/>
      <c r="B61" s="490" t="s">
        <v>6</v>
      </c>
      <c r="C61" s="491" t="s">
        <v>112</v>
      </c>
      <c r="D61" s="184"/>
      <c r="E61" s="491"/>
      <c r="F61" s="491"/>
      <c r="G61" s="491"/>
      <c r="H61" s="184"/>
      <c r="I61" s="491" t="s">
        <v>113</v>
      </c>
      <c r="J61" s="196"/>
      <c r="K61" s="23"/>
      <c r="L61" s="957"/>
      <c r="M61" s="24"/>
      <c r="N61" s="350"/>
      <c r="O61" s="501"/>
      <c r="P61" s="531"/>
      <c r="Q61" s="532"/>
      <c r="R61" s="532"/>
      <c r="S61" s="532"/>
      <c r="T61" s="531"/>
      <c r="U61" s="501"/>
      <c r="V61" s="354"/>
      <c r="W61" s="23"/>
      <c r="X61" s="290"/>
    </row>
    <row r="62" spans="1:24" ht="24.95" customHeight="1">
      <c r="A62" s="24"/>
      <c r="B62" s="197">
        <v>5</v>
      </c>
      <c r="C62" s="896">
        <f>GL(H52,D52,C52,I52,H53,D53)</f>
        <v>0</v>
      </c>
      <c r="D62" s="723"/>
      <c r="E62" s="898"/>
      <c r="F62" s="898" t="s">
        <v>14</v>
      </c>
      <c r="G62" s="898"/>
      <c r="H62" s="723"/>
      <c r="I62" s="896">
        <f>GL(H54,D54,C54,I54,H55,D55)</f>
        <v>0</v>
      </c>
      <c r="J62" s="239"/>
      <c r="K62" s="23"/>
      <c r="L62" s="957">
        <f>L60+ACCUEIL!$B$10</f>
        <v>0.624999999999997</v>
      </c>
      <c r="M62" s="24"/>
      <c r="N62" s="123" t="s">
        <v>5</v>
      </c>
      <c r="O62" s="73" t="str">
        <f>O44</f>
        <v>B</v>
      </c>
      <c r="P62" s="723"/>
      <c r="Q62" s="165"/>
      <c r="R62" s="165" t="s">
        <v>14</v>
      </c>
      <c r="S62" s="165"/>
      <c r="T62" s="723"/>
      <c r="U62" s="73" t="str">
        <f>O46</f>
        <v>D</v>
      </c>
      <c r="V62" s="123" t="s">
        <v>7</v>
      </c>
      <c r="W62" s="23"/>
      <c r="X62" s="290"/>
    </row>
    <row r="63" spans="1:24" s="873" customFormat="1" ht="20.25" hidden="1" customHeight="1">
      <c r="A63" s="24"/>
      <c r="B63" s="887"/>
      <c r="C63" s="1407" t="s">
        <v>182</v>
      </c>
      <c r="D63" s="1396"/>
      <c r="E63" s="898"/>
      <c r="F63" s="898" t="s">
        <v>14</v>
      </c>
      <c r="G63" s="898"/>
      <c r="H63" s="1396"/>
      <c r="I63" s="1407" t="s">
        <v>182</v>
      </c>
      <c r="J63" s="239"/>
      <c r="K63" s="23"/>
      <c r="L63" s="957"/>
      <c r="M63" s="24"/>
      <c r="N63" s="1355"/>
      <c r="O63" s="677"/>
      <c r="P63" s="1346"/>
      <c r="Q63" s="1297"/>
      <c r="R63" s="1297"/>
      <c r="S63" s="1297"/>
      <c r="T63" s="1346"/>
      <c r="U63" s="677"/>
      <c r="V63" s="1358"/>
      <c r="W63" s="23"/>
      <c r="X63" s="290"/>
    </row>
    <row r="64" spans="1:24" ht="24.95" customHeight="1">
      <c r="A64" s="24"/>
      <c r="B64" s="490" t="s">
        <v>6</v>
      </c>
      <c r="C64" s="491" t="s">
        <v>114</v>
      </c>
      <c r="D64" s="184"/>
      <c r="E64" s="491"/>
      <c r="F64" s="491"/>
      <c r="G64" s="491"/>
      <c r="H64" s="184"/>
      <c r="I64" s="491" t="s">
        <v>115</v>
      </c>
      <c r="J64" s="196"/>
      <c r="K64" s="23"/>
      <c r="L64" s="972"/>
      <c r="M64" s="24"/>
      <c r="N64" s="350"/>
      <c r="O64" s="501"/>
      <c r="P64" s="531"/>
      <c r="Q64" s="532"/>
      <c r="R64" s="532"/>
      <c r="S64" s="532"/>
      <c r="T64" s="531"/>
      <c r="U64" s="501"/>
      <c r="V64" s="354"/>
      <c r="W64" s="23"/>
      <c r="X64" s="290"/>
    </row>
    <row r="65" spans="1:24" ht="24.95" customHeight="1">
      <c r="A65" s="24"/>
      <c r="B65" s="121">
        <v>6</v>
      </c>
      <c r="C65" s="896">
        <f>GL(H56,D56,C56,I56,H57,D57)</f>
        <v>0</v>
      </c>
      <c r="D65" s="723"/>
      <c r="E65" s="898"/>
      <c r="F65" s="898" t="s">
        <v>14</v>
      </c>
      <c r="G65" s="898"/>
      <c r="H65" s="723"/>
      <c r="I65" s="896">
        <f>GL(H58,D58,C58,I58,H59,D59)</f>
        <v>0</v>
      </c>
      <c r="J65" s="239"/>
      <c r="K65" s="23"/>
      <c r="L65" s="957">
        <f>L62+ACCUEIL!$B$10</f>
        <v>0.63194444444444098</v>
      </c>
      <c r="M65" s="24"/>
      <c r="N65" s="123" t="s">
        <v>6</v>
      </c>
      <c r="O65" s="73" t="str">
        <f>O45</f>
        <v>C</v>
      </c>
      <c r="P65" s="723"/>
      <c r="Q65" s="165"/>
      <c r="R65" s="165" t="s">
        <v>14</v>
      </c>
      <c r="S65" s="165"/>
      <c r="T65" s="723"/>
      <c r="U65" s="73" t="str">
        <f>O47</f>
        <v>E</v>
      </c>
      <c r="V65" s="123" t="s">
        <v>8</v>
      </c>
      <c r="W65" s="23"/>
      <c r="X65" s="290"/>
    </row>
    <row r="66" spans="1:24" s="873" customFormat="1" ht="20.25" hidden="1" customHeight="1">
      <c r="A66" s="24"/>
      <c r="B66" s="887"/>
      <c r="C66" s="1407" t="s">
        <v>182</v>
      </c>
      <c r="D66" s="1396"/>
      <c r="E66" s="898"/>
      <c r="F66" s="898" t="s">
        <v>14</v>
      </c>
      <c r="G66" s="898"/>
      <c r="H66" s="1396"/>
      <c r="I66" s="1407" t="s">
        <v>182</v>
      </c>
      <c r="J66" s="239"/>
      <c r="K66" s="23"/>
      <c r="L66" s="957"/>
      <c r="M66" s="24"/>
      <c r="N66" s="887"/>
      <c r="O66" s="881"/>
      <c r="P66" s="1396"/>
      <c r="Q66" s="898"/>
      <c r="R66" s="898"/>
      <c r="S66" s="898"/>
      <c r="T66" s="1396"/>
      <c r="U66" s="881"/>
      <c r="V66" s="887"/>
      <c r="W66" s="23"/>
      <c r="X66" s="290"/>
    </row>
    <row r="67" spans="1:24" ht="24.95" customHeight="1">
      <c r="A67" s="24"/>
      <c r="B67" s="123" t="s">
        <v>9</v>
      </c>
      <c r="C67" s="533" t="str">
        <f>U43</f>
        <v>F</v>
      </c>
      <c r="D67" s="723"/>
      <c r="E67" s="520"/>
      <c r="F67" s="520" t="s">
        <v>14</v>
      </c>
      <c r="G67" s="520"/>
      <c r="H67" s="723"/>
      <c r="I67" s="73" t="str">
        <f>U46</f>
        <v>I</v>
      </c>
      <c r="J67" s="123" t="s">
        <v>19</v>
      </c>
      <c r="K67" s="23"/>
      <c r="L67" s="957">
        <f>L65+ACCUEIL!$B$10</f>
        <v>0.63888888888888495</v>
      </c>
      <c r="M67" s="24"/>
      <c r="N67" s="123" t="s">
        <v>4</v>
      </c>
      <c r="O67" s="73" t="str">
        <f>O43</f>
        <v>A</v>
      </c>
      <c r="P67" s="723"/>
      <c r="Q67" s="165"/>
      <c r="R67" s="165" t="s">
        <v>14</v>
      </c>
      <c r="S67" s="165"/>
      <c r="T67" s="723"/>
      <c r="U67" s="73" t="str">
        <f>O46</f>
        <v>D</v>
      </c>
      <c r="V67" s="123" t="s">
        <v>7</v>
      </c>
      <c r="W67" s="23"/>
    </row>
    <row r="68" spans="1:24" ht="24.95" customHeight="1">
      <c r="A68" s="24"/>
      <c r="B68" s="223"/>
      <c r="J68" s="223"/>
      <c r="K68" s="23"/>
      <c r="L68" s="973"/>
      <c r="M68" s="24"/>
      <c r="N68" s="176"/>
      <c r="P68" s="22"/>
      <c r="Q68" s="22"/>
      <c r="R68" s="22"/>
      <c r="S68" s="22"/>
      <c r="T68" s="22"/>
      <c r="V68" s="176"/>
      <c r="W68" s="23"/>
    </row>
    <row r="69" spans="1:24" ht="24.95" customHeight="1">
      <c r="A69" s="24"/>
      <c r="B69" s="176"/>
      <c r="D69" s="428"/>
      <c r="H69" s="428"/>
      <c r="J69" s="176"/>
      <c r="K69" s="23"/>
      <c r="L69" s="973"/>
      <c r="M69" s="24"/>
      <c r="N69" s="176"/>
      <c r="P69" s="22"/>
      <c r="Q69" s="22"/>
      <c r="R69" s="22"/>
      <c r="S69" s="22"/>
      <c r="T69" s="22"/>
      <c r="V69" s="176"/>
      <c r="W69" s="23"/>
    </row>
    <row r="70" spans="1:24" ht="15" customHeight="1">
      <c r="A70" s="24"/>
      <c r="B70" s="123" t="s">
        <v>7</v>
      </c>
      <c r="C70" s="307"/>
      <c r="D70" s="492"/>
      <c r="E70" s="307"/>
      <c r="F70" s="922" t="s">
        <v>30</v>
      </c>
      <c r="G70" s="307"/>
      <c r="H70" s="492"/>
      <c r="I70" s="307"/>
      <c r="J70" s="534"/>
      <c r="K70" s="23"/>
      <c r="L70" s="957"/>
      <c r="M70" s="24"/>
      <c r="N70" s="76"/>
      <c r="O70" s="21"/>
      <c r="P70" s="28"/>
      <c r="Q70" s="21"/>
      <c r="R70" s="21"/>
      <c r="S70" s="21"/>
      <c r="T70" s="28"/>
      <c r="U70" s="21"/>
      <c r="V70" s="76"/>
      <c r="W70" s="23"/>
    </row>
    <row r="71" spans="1:24" ht="24.95" customHeight="1">
      <c r="A71" s="493" t="s">
        <v>79</v>
      </c>
      <c r="B71" s="535">
        <v>7</v>
      </c>
      <c r="C71" s="900"/>
      <c r="D71" s="723"/>
      <c r="E71" s="160"/>
      <c r="F71" s="161" t="s">
        <v>14</v>
      </c>
      <c r="G71" s="160"/>
      <c r="H71" s="723"/>
      <c r="I71" s="310"/>
      <c r="J71" s="534"/>
      <c r="K71" s="23"/>
      <c r="L71" s="957">
        <f>L67+ACCUEIL!$B$10</f>
        <v>0.64583333333332904</v>
      </c>
      <c r="M71" s="24"/>
      <c r="N71" s="123" t="s">
        <v>5</v>
      </c>
      <c r="O71" s="73" t="str">
        <f>O44</f>
        <v>B</v>
      </c>
      <c r="P71" s="723"/>
      <c r="Q71" s="165"/>
      <c r="R71" s="165" t="s">
        <v>14</v>
      </c>
      <c r="S71" s="165"/>
      <c r="T71" s="723"/>
      <c r="U71" s="73" t="str">
        <f>O45</f>
        <v>C</v>
      </c>
      <c r="V71" s="123" t="s">
        <v>6</v>
      </c>
      <c r="W71" s="23"/>
    </row>
    <row r="72" spans="1:24" s="873" customFormat="1" ht="20.25" hidden="1" customHeight="1">
      <c r="A72" s="1406"/>
      <c r="B72" s="887"/>
      <c r="C72" s="1407" t="s">
        <v>182</v>
      </c>
      <c r="D72" s="1396"/>
      <c r="E72" s="898"/>
      <c r="F72" s="898" t="s">
        <v>14</v>
      </c>
      <c r="G72" s="898"/>
      <c r="H72" s="1396"/>
      <c r="I72" s="1407" t="s">
        <v>182</v>
      </c>
      <c r="J72" s="239"/>
      <c r="K72" s="23"/>
      <c r="L72" s="957"/>
      <c r="M72" s="24"/>
      <c r="N72" s="1355"/>
      <c r="O72" s="677"/>
      <c r="P72" s="1346"/>
      <c r="Q72" s="1297"/>
      <c r="R72" s="1297"/>
      <c r="S72" s="1297"/>
      <c r="T72" s="1346"/>
      <c r="U72" s="677"/>
      <c r="V72" s="1358"/>
      <c r="W72" s="23"/>
    </row>
    <row r="73" spans="1:24" ht="15" customHeight="1">
      <c r="A73" s="24"/>
      <c r="B73" s="123" t="s">
        <v>7</v>
      </c>
      <c r="C73" s="307"/>
      <c r="D73" s="492"/>
      <c r="E73" s="307"/>
      <c r="F73" s="883" t="s">
        <v>30</v>
      </c>
      <c r="G73" s="307"/>
      <c r="H73" s="492"/>
      <c r="I73" s="307"/>
      <c r="J73" s="534"/>
      <c r="K73" s="23"/>
      <c r="L73" s="957"/>
      <c r="M73" s="24"/>
      <c r="N73" s="350"/>
      <c r="O73" s="496"/>
      <c r="P73" s="536"/>
      <c r="Q73" s="537"/>
      <c r="R73" s="537"/>
      <c r="S73" s="537"/>
      <c r="T73" s="536"/>
      <c r="U73" s="498"/>
      <c r="V73" s="363"/>
      <c r="W73" s="23"/>
    </row>
    <row r="74" spans="1:24" ht="24.95" customHeight="1">
      <c r="A74" s="314" t="s">
        <v>82</v>
      </c>
      <c r="B74" s="123">
        <v>8</v>
      </c>
      <c r="C74" s="172"/>
      <c r="D74" s="723"/>
      <c r="E74" s="160"/>
      <c r="F74" s="161" t="s">
        <v>14</v>
      </c>
      <c r="G74" s="160"/>
      <c r="H74" s="723"/>
      <c r="I74" s="902"/>
      <c r="J74" s="534"/>
      <c r="K74" s="23"/>
      <c r="L74" s="957">
        <f>L71+ACCUEIL!$B$10</f>
        <v>0.65277777777777302</v>
      </c>
      <c r="M74" s="24"/>
      <c r="N74" s="123" t="s">
        <v>10</v>
      </c>
      <c r="O74" s="73" t="str">
        <f>U44</f>
        <v>G</v>
      </c>
      <c r="P74" s="723"/>
      <c r="Q74" s="165"/>
      <c r="R74" s="165" t="s">
        <v>14</v>
      </c>
      <c r="S74" s="165"/>
      <c r="T74" s="723"/>
      <c r="U74" s="73" t="str">
        <f>U45</f>
        <v>H</v>
      </c>
      <c r="V74" s="123" t="s">
        <v>11</v>
      </c>
      <c r="W74" s="23"/>
    </row>
    <row r="75" spans="1:24" s="873" customFormat="1" ht="20.25" hidden="1" customHeight="1">
      <c r="A75" s="156"/>
      <c r="B75" s="887"/>
      <c r="C75" s="1407" t="s">
        <v>182</v>
      </c>
      <c r="D75" s="1396"/>
      <c r="E75" s="898"/>
      <c r="F75" s="898" t="s">
        <v>14</v>
      </c>
      <c r="G75" s="898"/>
      <c r="H75" s="1396"/>
      <c r="I75" s="1407" t="s">
        <v>182</v>
      </c>
      <c r="J75" s="239"/>
      <c r="K75" s="23"/>
      <c r="L75" s="957"/>
      <c r="M75" s="24"/>
      <c r="N75" s="1355"/>
      <c r="O75" s="677"/>
      <c r="P75" s="1346"/>
      <c r="Q75" s="1297"/>
      <c r="R75" s="1297"/>
      <c r="S75" s="1297"/>
      <c r="T75" s="1346"/>
      <c r="U75" s="677"/>
      <c r="V75" s="1358"/>
      <c r="W75" s="23"/>
    </row>
    <row r="76" spans="1:24" ht="15" customHeight="1">
      <c r="A76" s="24"/>
      <c r="B76" s="123" t="s">
        <v>6</v>
      </c>
      <c r="C76" s="307" t="s">
        <v>90</v>
      </c>
      <c r="D76" s="134"/>
      <c r="E76" s="258"/>
      <c r="F76" s="258"/>
      <c r="G76" s="258"/>
      <c r="H76" s="134"/>
      <c r="I76" s="307" t="s">
        <v>91</v>
      </c>
      <c r="J76" s="534"/>
      <c r="K76" s="23"/>
      <c r="L76" s="972"/>
      <c r="M76" s="24"/>
      <c r="N76" s="350"/>
      <c r="O76" s="532"/>
      <c r="P76" s="531"/>
      <c r="Q76" s="532"/>
      <c r="R76" s="532"/>
      <c r="S76" s="532"/>
      <c r="T76" s="531"/>
      <c r="U76" s="532"/>
      <c r="V76" s="354"/>
      <c r="W76" s="23"/>
    </row>
    <row r="77" spans="1:24" ht="24.95" customHeight="1">
      <c r="A77" s="24"/>
      <c r="B77" s="123">
        <v>9</v>
      </c>
      <c r="C77" s="896">
        <f>GL(H62,D62,C62,I62,H63,D63)</f>
        <v>0</v>
      </c>
      <c r="D77" s="723"/>
      <c r="E77" s="160"/>
      <c r="F77" s="161" t="s">
        <v>14</v>
      </c>
      <c r="G77" s="160"/>
      <c r="H77" s="723"/>
      <c r="I77" s="896">
        <f>GL(H65,D65,C65,I65,H66,D66)</f>
        <v>0</v>
      </c>
      <c r="J77" s="534"/>
      <c r="K77" s="23"/>
      <c r="L77" s="957">
        <f>L74+ACCUEIL!$B$10</f>
        <v>0.65972222222221699</v>
      </c>
      <c r="M77" s="24"/>
      <c r="N77" s="123" t="s">
        <v>8</v>
      </c>
      <c r="O77" s="73" t="str">
        <f>O47</f>
        <v>E</v>
      </c>
      <c r="P77" s="723"/>
      <c r="Q77" s="165"/>
      <c r="R77" s="165" t="s">
        <v>14</v>
      </c>
      <c r="S77" s="165"/>
      <c r="T77" s="723"/>
      <c r="U77" s="73" t="str">
        <f>O46</f>
        <v>D</v>
      </c>
      <c r="V77" s="123" t="s">
        <v>7</v>
      </c>
      <c r="W77" s="23"/>
    </row>
    <row r="78" spans="1:24" s="873" customFormat="1" ht="20.25" hidden="1" customHeight="1">
      <c r="A78" s="24"/>
      <c r="B78" s="887"/>
      <c r="C78" s="1407" t="s">
        <v>182</v>
      </c>
      <c r="D78" s="1396"/>
      <c r="E78" s="898"/>
      <c r="F78" s="898" t="s">
        <v>14</v>
      </c>
      <c r="G78" s="898"/>
      <c r="H78" s="1396"/>
      <c r="I78" s="1407" t="s">
        <v>182</v>
      </c>
      <c r="J78" s="239"/>
      <c r="K78" s="23"/>
      <c r="L78" s="957"/>
      <c r="M78" s="24"/>
      <c r="N78" s="1355"/>
      <c r="O78" s="677"/>
      <c r="P78" s="1346"/>
      <c r="Q78" s="1297"/>
      <c r="R78" s="1297"/>
      <c r="S78" s="1297"/>
      <c r="T78" s="1346"/>
      <c r="U78" s="677"/>
      <c r="V78" s="1358"/>
      <c r="W78" s="23"/>
    </row>
    <row r="79" spans="1:24" ht="15" customHeight="1">
      <c r="A79" s="24"/>
      <c r="B79" s="123" t="s">
        <v>6</v>
      </c>
      <c r="C79" s="307" t="s">
        <v>88</v>
      </c>
      <c r="D79" s="492"/>
      <c r="E79" s="307"/>
      <c r="F79" s="307"/>
      <c r="G79" s="307"/>
      <c r="H79" s="492"/>
      <c r="I79" s="307" t="s">
        <v>89</v>
      </c>
      <c r="J79" s="534"/>
      <c r="K79" s="23"/>
      <c r="L79" s="957"/>
      <c r="M79" s="24"/>
      <c r="N79" s="350"/>
      <c r="O79" s="496"/>
      <c r="P79" s="536"/>
      <c r="Q79" s="537"/>
      <c r="R79" s="537"/>
      <c r="S79" s="537"/>
      <c r="T79" s="536"/>
      <c r="U79" s="498"/>
      <c r="V79" s="363"/>
      <c r="W79" s="23"/>
    </row>
    <row r="80" spans="1:24" ht="24.95" customHeight="1">
      <c r="A80" s="24"/>
      <c r="B80" s="197">
        <v>10</v>
      </c>
      <c r="C80" s="896">
        <f>GL(D62,H62,C62,I62,D63,H63)</f>
        <v>0</v>
      </c>
      <c r="D80" s="723"/>
      <c r="E80" s="160"/>
      <c r="F80" s="161" t="s">
        <v>14</v>
      </c>
      <c r="G80" s="160"/>
      <c r="H80" s="723"/>
      <c r="I80" s="896">
        <f>GL(D65,H65,C65,I65,D66,H66)</f>
        <v>0</v>
      </c>
      <c r="J80" s="534"/>
      <c r="K80" s="23"/>
      <c r="L80" s="957">
        <f>L77+ACCUEIL!$B$10</f>
        <v>0.66666666666666097</v>
      </c>
      <c r="M80" s="24"/>
      <c r="N80" s="123" t="s">
        <v>4</v>
      </c>
      <c r="O80" s="494" t="str">
        <f>O43</f>
        <v>A</v>
      </c>
      <c r="P80" s="723"/>
      <c r="Q80" s="165"/>
      <c r="R80" s="165" t="s">
        <v>14</v>
      </c>
      <c r="S80" s="165"/>
      <c r="T80" s="723"/>
      <c r="U80" s="495" t="str">
        <f>O45</f>
        <v>C</v>
      </c>
      <c r="V80" s="123" t="s">
        <v>6</v>
      </c>
      <c r="W80" s="23"/>
    </row>
    <row r="81" spans="1:24" s="873" customFormat="1" ht="19.5" hidden="1" customHeight="1">
      <c r="A81" s="24"/>
      <c r="B81" s="887"/>
      <c r="C81" s="1407" t="s">
        <v>182</v>
      </c>
      <c r="D81" s="1396"/>
      <c r="E81" s="898"/>
      <c r="F81" s="898" t="s">
        <v>14</v>
      </c>
      <c r="G81" s="898"/>
      <c r="H81" s="1396"/>
      <c r="I81" s="1407" t="s">
        <v>182</v>
      </c>
      <c r="J81" s="239"/>
      <c r="K81" s="23"/>
      <c r="L81" s="957"/>
      <c r="M81" s="24"/>
      <c r="N81" s="1355"/>
      <c r="O81" s="677"/>
      <c r="P81" s="1346"/>
      <c r="Q81" s="1297"/>
      <c r="R81" s="1297"/>
      <c r="S81" s="1297"/>
      <c r="T81" s="1346"/>
      <c r="U81" s="677"/>
      <c r="V81" s="1358"/>
      <c r="W81" s="23"/>
    </row>
    <row r="82" spans="1:24" ht="24.95" customHeight="1">
      <c r="A82" s="151"/>
      <c r="B82" s="123" t="s">
        <v>19</v>
      </c>
      <c r="C82" s="533" t="str">
        <f>U46</f>
        <v>I</v>
      </c>
      <c r="D82" s="723"/>
      <c r="E82" s="538"/>
      <c r="F82" s="287" t="s">
        <v>14</v>
      </c>
      <c r="G82" s="538"/>
      <c r="H82" s="723"/>
      <c r="I82" s="73" t="str">
        <f>U47</f>
        <v>J</v>
      </c>
      <c r="J82" s="123" t="s">
        <v>20</v>
      </c>
      <c r="K82" s="23"/>
      <c r="L82" s="957">
        <f>L80+ACCUEIL!$B$10</f>
        <v>0.67361111111110505</v>
      </c>
      <c r="M82" s="24"/>
      <c r="N82" s="123" t="s">
        <v>9</v>
      </c>
      <c r="O82" s="533" t="str">
        <f>U43</f>
        <v>F</v>
      </c>
      <c r="P82" s="723"/>
      <c r="Q82" s="520"/>
      <c r="R82" s="520" t="s">
        <v>14</v>
      </c>
      <c r="S82" s="520"/>
      <c r="T82" s="723"/>
      <c r="U82" s="73" t="str">
        <f>U45</f>
        <v>H</v>
      </c>
      <c r="V82" s="123" t="s">
        <v>11</v>
      </c>
      <c r="W82" s="23"/>
    </row>
    <row r="83" spans="1:24" ht="15" customHeight="1">
      <c r="A83" s="151"/>
      <c r="B83" s="365"/>
      <c r="C83" s="15"/>
      <c r="D83" s="428"/>
      <c r="E83" s="15"/>
      <c r="F83" s="14" t="s">
        <v>111</v>
      </c>
      <c r="G83" s="15"/>
      <c r="H83" s="327"/>
      <c r="I83" s="15"/>
      <c r="J83" s="539"/>
      <c r="K83" s="23"/>
      <c r="L83" s="973"/>
      <c r="M83" s="24"/>
      <c r="N83" s="350"/>
      <c r="O83" s="498"/>
      <c r="P83" s="531"/>
      <c r="Q83" s="498"/>
      <c r="R83" s="532"/>
      <c r="S83" s="498"/>
      <c r="T83" s="531"/>
      <c r="U83" s="498"/>
      <c r="V83" s="354"/>
      <c r="W83" s="23"/>
    </row>
    <row r="84" spans="1:24" ht="24.95" customHeight="1">
      <c r="A84" s="24"/>
      <c r="B84" s="123" t="s">
        <v>6</v>
      </c>
      <c r="C84" s="896">
        <f>GL(H71,D71,C71,I71,H72,D72)</f>
        <v>0</v>
      </c>
      <c r="D84" s="723"/>
      <c r="E84" s="160"/>
      <c r="F84" s="161" t="s">
        <v>14</v>
      </c>
      <c r="G84" s="160"/>
      <c r="H84" s="723"/>
      <c r="I84" s="896">
        <f>GL(H74,D74,C74,I74,H75,D75)</f>
        <v>0</v>
      </c>
      <c r="J84" s="534"/>
      <c r="K84" s="23"/>
      <c r="L84" s="957">
        <f>L82+ACCUEIL!$B$10</f>
        <v>0.68055555555554903</v>
      </c>
      <c r="M84" s="24"/>
      <c r="N84" s="123" t="s">
        <v>8</v>
      </c>
      <c r="O84" s="533" t="str">
        <f>O47</f>
        <v>E</v>
      </c>
      <c r="P84" s="723"/>
      <c r="Q84" s="520"/>
      <c r="R84" s="520" t="s">
        <v>14</v>
      </c>
      <c r="S84" s="520"/>
      <c r="T84" s="723"/>
      <c r="U84" s="73" t="str">
        <f>O44</f>
        <v>B</v>
      </c>
      <c r="V84" s="123" t="s">
        <v>5</v>
      </c>
      <c r="W84" s="23"/>
    </row>
    <row r="85" spans="1:24" s="873" customFormat="1" ht="19.5" hidden="1" customHeight="1">
      <c r="A85" s="24"/>
      <c r="B85" s="887"/>
      <c r="C85" s="1407" t="s">
        <v>182</v>
      </c>
      <c r="D85" s="1396"/>
      <c r="E85" s="898"/>
      <c r="F85" s="898" t="s">
        <v>14</v>
      </c>
      <c r="G85" s="898"/>
      <c r="H85" s="1396"/>
      <c r="I85" s="1407" t="s">
        <v>182</v>
      </c>
      <c r="J85" s="239"/>
      <c r="K85" s="23"/>
      <c r="L85" s="957"/>
      <c r="M85" s="24"/>
      <c r="N85" s="1355"/>
      <c r="O85" s="677"/>
      <c r="P85" s="1346"/>
      <c r="Q85" s="1297"/>
      <c r="R85" s="1297"/>
      <c r="S85" s="1297"/>
      <c r="T85" s="1346"/>
      <c r="U85" s="677"/>
      <c r="V85" s="1358"/>
      <c r="W85" s="23"/>
    </row>
    <row r="86" spans="1:24" ht="15" customHeight="1">
      <c r="A86" s="540"/>
      <c r="B86" s="365"/>
      <c r="C86" s="15"/>
      <c r="D86" s="428"/>
      <c r="E86" s="15"/>
      <c r="F86" s="14" t="s">
        <v>37</v>
      </c>
      <c r="G86" s="15"/>
      <c r="H86" s="327"/>
      <c r="I86" s="15"/>
      <c r="J86" s="539"/>
      <c r="K86" s="155"/>
      <c r="L86" s="957"/>
      <c r="M86" s="24"/>
      <c r="N86" s="541"/>
      <c r="O86" s="316"/>
      <c r="P86" s="537"/>
      <c r="Q86" s="537"/>
      <c r="R86" s="537"/>
      <c r="S86" s="537"/>
      <c r="T86" s="537"/>
      <c r="U86" s="318"/>
      <c r="V86" s="542"/>
      <c r="W86" s="155"/>
      <c r="X86" s="33"/>
    </row>
    <row r="87" spans="1:24" ht="24.95" customHeight="1">
      <c r="A87" s="540"/>
      <c r="B87" s="123" t="s">
        <v>9</v>
      </c>
      <c r="C87" s="896">
        <f>GL(D71,H71,C71,I71,D72,H72)</f>
        <v>0</v>
      </c>
      <c r="D87" s="723"/>
      <c r="E87" s="160"/>
      <c r="F87" s="161" t="s">
        <v>14</v>
      </c>
      <c r="G87" s="160"/>
      <c r="H87" s="723"/>
      <c r="I87" s="896">
        <f>GL(D74,H74,C74,I74,D75,H75)</f>
        <v>0</v>
      </c>
      <c r="J87" s="534"/>
      <c r="K87" s="155"/>
      <c r="L87" s="957">
        <f>L84+ACCUEIL!$B$10</f>
        <v>0.68749999999999301</v>
      </c>
      <c r="M87" s="24"/>
      <c r="N87" s="123" t="s">
        <v>10</v>
      </c>
      <c r="O87" s="94" t="str">
        <f>U44</f>
        <v>G</v>
      </c>
      <c r="P87" s="723"/>
      <c r="Q87" s="165"/>
      <c r="R87" s="165" t="s">
        <v>14</v>
      </c>
      <c r="S87" s="165"/>
      <c r="T87" s="723"/>
      <c r="U87" s="94" t="str">
        <f>U47</f>
        <v>J</v>
      </c>
      <c r="V87" s="123" t="s">
        <v>20</v>
      </c>
      <c r="W87" s="155"/>
      <c r="X87" s="33"/>
    </row>
    <row r="88" spans="1:24" s="873" customFormat="1" ht="20.25" hidden="1" customHeight="1">
      <c r="A88" s="540"/>
      <c r="B88" s="887"/>
      <c r="C88" s="1407" t="s">
        <v>182</v>
      </c>
      <c r="D88" s="1396"/>
      <c r="E88" s="898"/>
      <c r="F88" s="898" t="s">
        <v>14</v>
      </c>
      <c r="G88" s="898"/>
      <c r="H88" s="1396"/>
      <c r="I88" s="1407" t="s">
        <v>182</v>
      </c>
      <c r="J88" s="239"/>
      <c r="K88" s="155"/>
      <c r="L88" s="957"/>
      <c r="M88" s="24"/>
      <c r="N88" s="1355"/>
      <c r="O88" s="677"/>
      <c r="P88" s="1346"/>
      <c r="Q88" s="1297"/>
      <c r="R88" s="1297"/>
      <c r="S88" s="1297"/>
      <c r="T88" s="1346"/>
      <c r="U88" s="677"/>
      <c r="V88" s="1358"/>
      <c r="W88" s="155"/>
      <c r="X88" s="33"/>
    </row>
    <row r="89" spans="1:24">
      <c r="A89" s="107"/>
      <c r="B89" s="57"/>
      <c r="C89" s="289"/>
      <c r="D89" s="289"/>
      <c r="E89" s="514"/>
      <c r="F89" s="515"/>
      <c r="G89" s="514"/>
      <c r="H89" s="289"/>
      <c r="I89" s="289"/>
      <c r="J89" s="543"/>
      <c r="K89" s="503"/>
      <c r="L89" s="974"/>
      <c r="M89" s="107"/>
      <c r="N89" s="112"/>
      <c r="O89" s="109"/>
      <c r="P89" s="289"/>
      <c r="Q89" s="514"/>
      <c r="R89" s="515"/>
      <c r="S89" s="514"/>
      <c r="T89" s="289"/>
      <c r="U89" s="215"/>
      <c r="V89" s="57"/>
      <c r="W89" s="503"/>
      <c r="X89" s="33"/>
    </row>
    <row r="90" spans="1:24">
      <c r="A90" s="103"/>
      <c r="B90" s="76"/>
      <c r="C90" s="120"/>
      <c r="D90" s="120"/>
      <c r="E90" s="188"/>
      <c r="F90" s="189"/>
      <c r="G90" s="188"/>
      <c r="H90" s="120"/>
      <c r="I90" s="120"/>
      <c r="J90" s="18"/>
      <c r="K90" s="103"/>
      <c r="L90" s="974"/>
      <c r="M90" s="103"/>
      <c r="N90" s="27"/>
      <c r="O90" s="100"/>
      <c r="P90" s="120"/>
      <c r="Q90" s="188"/>
      <c r="R90" s="189"/>
      <c r="S90" s="188"/>
      <c r="T90" s="120"/>
      <c r="U90" s="130"/>
      <c r="V90" s="76"/>
      <c r="W90" s="103"/>
      <c r="X90" s="33"/>
    </row>
    <row r="91" spans="1:24">
      <c r="A91" s="33"/>
      <c r="B91" s="223"/>
      <c r="I91" s="182" t="s">
        <v>38</v>
      </c>
      <c r="J91" s="223"/>
      <c r="K91" s="103"/>
      <c r="L91" s="957">
        <f>L87+ACCUEIL!$B$10</f>
        <v>0.69444444444443698</v>
      </c>
      <c r="N91" s="223"/>
      <c r="V91" s="223"/>
      <c r="W91" s="33"/>
      <c r="X91" s="33"/>
    </row>
    <row r="92" spans="1:24">
      <c r="A92" s="183"/>
      <c r="B92" s="248"/>
      <c r="C92" s="327"/>
      <c r="D92" s="327"/>
      <c r="E92" s="505"/>
      <c r="F92" s="506"/>
      <c r="G92" s="505"/>
      <c r="H92" s="327"/>
      <c r="I92" s="327"/>
      <c r="J92" s="202"/>
      <c r="K92" s="15"/>
      <c r="L92" s="88" t="s">
        <v>116</v>
      </c>
      <c r="M92" s="15"/>
      <c r="N92" s="248"/>
      <c r="O92" s="327"/>
      <c r="P92" s="15"/>
      <c r="Q92" s="15"/>
      <c r="R92" s="15"/>
      <c r="S92" s="15"/>
      <c r="T92" s="248"/>
      <c r="U92" s="327"/>
      <c r="V92" s="539"/>
    </row>
    <row r="93" spans="1:24" ht="24" customHeight="1">
      <c r="A93" s="24"/>
      <c r="B93" s="123">
        <v>1</v>
      </c>
      <c r="C93" s="896">
        <f>GL(D87,H87,C87,I87,D88,H88)</f>
        <v>0</v>
      </c>
      <c r="D93" s="149"/>
      <c r="E93" s="188"/>
      <c r="F93" s="189"/>
      <c r="G93" s="188"/>
      <c r="H93" s="509">
        <v>5</v>
      </c>
      <c r="I93" s="896">
        <f>GL(D80,H80,C80,I80,D81,H81)</f>
        <v>0</v>
      </c>
      <c r="J93" s="176"/>
      <c r="K93" s="147"/>
      <c r="L93" s="61"/>
      <c r="N93" s="123">
        <v>9</v>
      </c>
      <c r="O93" s="1331">
        <f t="shared" ref="O93:O97" si="0">Y43</f>
        <v>0</v>
      </c>
      <c r="T93" s="123">
        <v>14</v>
      </c>
      <c r="U93" s="1331">
        <f t="shared" ref="U93:U97" si="1">AE43</f>
        <v>0</v>
      </c>
      <c r="V93" s="544"/>
    </row>
    <row r="94" spans="1:24" ht="24" customHeight="1">
      <c r="A94" s="24"/>
      <c r="B94" s="123">
        <v>2</v>
      </c>
      <c r="C94" s="896">
        <f>GL(H87,D87,C87,I87,H88,D88)</f>
        <v>0</v>
      </c>
      <c r="D94" s="149"/>
      <c r="E94" s="188"/>
      <c r="F94" s="189"/>
      <c r="G94" s="188"/>
      <c r="H94" s="509">
        <v>6</v>
      </c>
      <c r="I94" s="896">
        <f>GL(H80,D80,C80,I80,H81,D81)</f>
        <v>0</v>
      </c>
      <c r="J94" s="176"/>
      <c r="K94" s="147"/>
      <c r="L94" s="61"/>
      <c r="N94" s="123">
        <v>10</v>
      </c>
      <c r="O94" s="1331">
        <f t="shared" si="0"/>
        <v>0</v>
      </c>
      <c r="T94" s="123">
        <v>15</v>
      </c>
      <c r="U94" s="1331">
        <f t="shared" si="1"/>
        <v>0</v>
      </c>
      <c r="V94" s="544"/>
    </row>
    <row r="95" spans="1:24" ht="24" customHeight="1">
      <c r="A95" s="24"/>
      <c r="B95" s="123">
        <v>3</v>
      </c>
      <c r="C95" s="896">
        <f>GL(D84,H84,C84,I84,D85,H85)</f>
        <v>0</v>
      </c>
      <c r="D95" s="149"/>
      <c r="E95" s="188"/>
      <c r="F95" s="189"/>
      <c r="G95" s="188"/>
      <c r="H95" s="509">
        <v>7</v>
      </c>
      <c r="I95" s="896">
        <f>GL(D77,H77,C77,I77,D78,H78)</f>
        <v>0</v>
      </c>
      <c r="J95" s="176"/>
      <c r="K95" s="147"/>
      <c r="L95" s="61"/>
      <c r="N95" s="123">
        <v>11</v>
      </c>
      <c r="O95" s="1331">
        <f t="shared" si="0"/>
        <v>0</v>
      </c>
      <c r="T95" s="123">
        <v>16</v>
      </c>
      <c r="U95" s="1331">
        <f t="shared" si="1"/>
        <v>0</v>
      </c>
      <c r="V95" s="544"/>
    </row>
    <row r="96" spans="1:24" ht="24" customHeight="1">
      <c r="A96" s="24"/>
      <c r="B96" s="123">
        <v>4</v>
      </c>
      <c r="C96" s="896">
        <f>GL(H84,D84,C84,I84,H85,D85)</f>
        <v>0</v>
      </c>
      <c r="D96" s="149"/>
      <c r="E96" s="188"/>
      <c r="F96" s="189"/>
      <c r="G96" s="188"/>
      <c r="H96" s="509">
        <v>8</v>
      </c>
      <c r="I96" s="896">
        <f>GL(H77,D77,C77,I77,H78,D78)</f>
        <v>0</v>
      </c>
      <c r="J96" s="176"/>
      <c r="K96" s="147"/>
      <c r="L96" s="61"/>
      <c r="N96" s="123">
        <v>12</v>
      </c>
      <c r="O96" s="1331">
        <f t="shared" si="0"/>
        <v>0</v>
      </c>
      <c r="T96" s="123">
        <v>17</v>
      </c>
      <c r="U96" s="1331">
        <f t="shared" si="1"/>
        <v>0</v>
      </c>
      <c r="V96" s="544"/>
    </row>
    <row r="97" spans="1:22" ht="24" customHeight="1">
      <c r="A97" s="24"/>
      <c r="B97" s="76"/>
      <c r="C97" s="149"/>
      <c r="D97" s="149"/>
      <c r="E97" s="188"/>
      <c r="F97" s="189"/>
      <c r="G97" s="188"/>
      <c r="H97" s="149"/>
      <c r="I97" s="149"/>
      <c r="J97" s="176"/>
      <c r="K97" s="147"/>
      <c r="L97" s="61"/>
      <c r="N97" s="123">
        <v>13</v>
      </c>
      <c r="O97" s="1331">
        <f t="shared" si="0"/>
        <v>0</v>
      </c>
      <c r="T97" s="123">
        <v>18</v>
      </c>
      <c r="U97" s="1331">
        <f t="shared" si="1"/>
        <v>0</v>
      </c>
      <c r="V97" s="544"/>
    </row>
    <row r="98" spans="1:22">
      <c r="A98" s="180"/>
      <c r="B98" s="57"/>
      <c r="C98" s="326"/>
      <c r="D98" s="326"/>
      <c r="E98" s="514"/>
      <c r="F98" s="515"/>
      <c r="G98" s="514"/>
      <c r="H98" s="326"/>
      <c r="I98" s="326"/>
      <c r="J98" s="58"/>
      <c r="K98" s="55"/>
      <c r="L98" s="181"/>
      <c r="M98" s="55"/>
      <c r="N98" s="57"/>
      <c r="O98" s="326"/>
      <c r="P98" s="55"/>
      <c r="Q98" s="55"/>
      <c r="R98" s="55"/>
      <c r="S98" s="55"/>
      <c r="T98" s="57"/>
      <c r="U98" s="326"/>
      <c r="V98" s="545"/>
    </row>
  </sheetData>
  <sheetProtection password="C9F9" sheet="1" objects="1" scenarios="1" formatCells="0" formatColumns="0" formatRows="0"/>
  <sortState caseSensitive="1" ref="AE43:AG47">
    <sortCondition descending="1" ref="AF43:AF47"/>
    <sortCondition descending="1" ref="AG43:AG47"/>
  </sortState>
  <customSheetViews>
    <customSheetView guid="{31278E9C-6E4E-4A43-ADE8-A201F36887EE}" scale="110" showPageBreaks="1" printArea="1" view="pageBreakPreview">
      <selection activeCell="U33" sqref="U33:W36"/>
      <rowBreaks count="1" manualBreakCount="1">
        <brk id="38" max="22" man="1"/>
      </rowBreaks>
      <pageMargins left="0.23622047244094491" right="0.23622047244094491" top="1.0236220472440944" bottom="1.0236220472440944" header="0.78740157480314965" footer="0.78740157480314965"/>
      <printOptions horizontalCentered="1" verticalCentered="1"/>
      <pageSetup paperSize="9" scale="60" fitToHeight="2" orientation="portrait" horizontalDpi="300" verticalDpi="300" r:id="rId1"/>
      <headerFooter alignWithMargins="0"/>
    </customSheetView>
  </customSheetViews>
  <mergeCells count="8">
    <mergeCell ref="C43:E43"/>
    <mergeCell ref="C44:E44"/>
    <mergeCell ref="C45:E45"/>
    <mergeCell ref="C46:E46"/>
    <mergeCell ref="G43:I43"/>
    <mergeCell ref="G44:I44"/>
    <mergeCell ref="G45:I45"/>
    <mergeCell ref="G46:I46"/>
  </mergeCells>
  <phoneticPr fontId="9" type="noConversion"/>
  <conditionalFormatting sqref="D14:D29">
    <cfRule type="notContainsBlanks" dxfId="321" priority="82">
      <formula>LEN(TRIM(D14))&gt;0</formula>
    </cfRule>
  </conditionalFormatting>
  <conditionalFormatting sqref="H14:H29">
    <cfRule type="notContainsBlanks" dxfId="320" priority="81">
      <formula>LEN(TRIM(H14))&gt;0</formula>
    </cfRule>
  </conditionalFormatting>
  <conditionalFormatting sqref="P14:P29">
    <cfRule type="notContainsBlanks" dxfId="319" priority="80">
      <formula>LEN(TRIM(P14))&gt;0</formula>
    </cfRule>
  </conditionalFormatting>
  <conditionalFormatting sqref="T14:T29">
    <cfRule type="notContainsBlanks" dxfId="318" priority="79">
      <formula>LEN(TRIM(T14))&gt;0</formula>
    </cfRule>
  </conditionalFormatting>
  <conditionalFormatting sqref="D51:D54 D56 D58 D60">
    <cfRule type="notContainsBlanks" dxfId="317" priority="78">
      <formula>LEN(TRIM(D51))&gt;0</formula>
    </cfRule>
  </conditionalFormatting>
  <conditionalFormatting sqref="H51:H54 H56 H58 H60">
    <cfRule type="notContainsBlanks" dxfId="316" priority="77">
      <formula>LEN(TRIM(H51))&gt;0</formula>
    </cfRule>
  </conditionalFormatting>
  <conditionalFormatting sqref="D62">
    <cfRule type="notContainsBlanks" dxfId="315" priority="76">
      <formula>LEN(TRIM(D62))&gt;0</formula>
    </cfRule>
  </conditionalFormatting>
  <conditionalFormatting sqref="H62">
    <cfRule type="notContainsBlanks" dxfId="314" priority="75">
      <formula>LEN(TRIM(H62))&gt;0</formula>
    </cfRule>
  </conditionalFormatting>
  <conditionalFormatting sqref="D65 D67">
    <cfRule type="notContainsBlanks" dxfId="313" priority="74">
      <formula>LEN(TRIM(D65))&gt;0</formula>
    </cfRule>
  </conditionalFormatting>
  <conditionalFormatting sqref="H65 H67">
    <cfRule type="notContainsBlanks" dxfId="312" priority="73">
      <formula>LEN(TRIM(H65))&gt;0</formula>
    </cfRule>
  </conditionalFormatting>
  <conditionalFormatting sqref="P51:P54 P56 P58 P60">
    <cfRule type="notContainsBlanks" dxfId="311" priority="72">
      <formula>LEN(TRIM(P51))&gt;0</formula>
    </cfRule>
  </conditionalFormatting>
  <conditionalFormatting sqref="T51:T54 T56 T58 T60">
    <cfRule type="notContainsBlanks" dxfId="310" priority="71">
      <formula>LEN(TRIM(T51))&gt;0</formula>
    </cfRule>
  </conditionalFormatting>
  <conditionalFormatting sqref="P62">
    <cfRule type="notContainsBlanks" dxfId="309" priority="70">
      <formula>LEN(TRIM(P62))&gt;0</formula>
    </cfRule>
  </conditionalFormatting>
  <conditionalFormatting sqref="T62">
    <cfRule type="notContainsBlanks" dxfId="308" priority="69">
      <formula>LEN(TRIM(T62))&gt;0</formula>
    </cfRule>
  </conditionalFormatting>
  <conditionalFormatting sqref="P65:P67">
    <cfRule type="notContainsBlanks" dxfId="307" priority="68">
      <formula>LEN(TRIM(P65))&gt;0</formula>
    </cfRule>
  </conditionalFormatting>
  <conditionalFormatting sqref="T65:T67">
    <cfRule type="notContainsBlanks" dxfId="306" priority="67">
      <formula>LEN(TRIM(T65))&gt;0</formula>
    </cfRule>
  </conditionalFormatting>
  <conditionalFormatting sqref="P71">
    <cfRule type="notContainsBlanks" dxfId="305" priority="66">
      <formula>LEN(TRIM(P71))&gt;0</formula>
    </cfRule>
  </conditionalFormatting>
  <conditionalFormatting sqref="T71">
    <cfRule type="notContainsBlanks" dxfId="304" priority="65">
      <formula>LEN(TRIM(T71))&gt;0</formula>
    </cfRule>
  </conditionalFormatting>
  <conditionalFormatting sqref="T74">
    <cfRule type="notContainsBlanks" dxfId="303" priority="64">
      <formula>LEN(TRIM(T74))&gt;0</formula>
    </cfRule>
  </conditionalFormatting>
  <conditionalFormatting sqref="P74">
    <cfRule type="notContainsBlanks" dxfId="302" priority="63">
      <formula>LEN(TRIM(P74))&gt;0</formula>
    </cfRule>
  </conditionalFormatting>
  <conditionalFormatting sqref="T77">
    <cfRule type="notContainsBlanks" dxfId="301" priority="62">
      <formula>LEN(TRIM(T77))&gt;0</formula>
    </cfRule>
  </conditionalFormatting>
  <conditionalFormatting sqref="P77">
    <cfRule type="notContainsBlanks" dxfId="300" priority="61">
      <formula>LEN(TRIM(P77))&gt;0</formula>
    </cfRule>
  </conditionalFormatting>
  <conditionalFormatting sqref="H71">
    <cfRule type="notContainsBlanks" dxfId="299" priority="60">
      <formula>LEN(TRIM(H71))&gt;0</formula>
    </cfRule>
  </conditionalFormatting>
  <conditionalFormatting sqref="D71">
    <cfRule type="notContainsBlanks" dxfId="298" priority="59">
      <formula>LEN(TRIM(D71))&gt;0</formula>
    </cfRule>
  </conditionalFormatting>
  <conditionalFormatting sqref="D74">
    <cfRule type="notContainsBlanks" dxfId="297" priority="58">
      <formula>LEN(TRIM(D74))&gt;0</formula>
    </cfRule>
  </conditionalFormatting>
  <conditionalFormatting sqref="H74">
    <cfRule type="notContainsBlanks" dxfId="296" priority="57">
      <formula>LEN(TRIM(H74))&gt;0</formula>
    </cfRule>
  </conditionalFormatting>
  <conditionalFormatting sqref="D77">
    <cfRule type="notContainsBlanks" dxfId="295" priority="56">
      <formula>LEN(TRIM(D77))&gt;0</formula>
    </cfRule>
  </conditionalFormatting>
  <conditionalFormatting sqref="H77">
    <cfRule type="notContainsBlanks" dxfId="294" priority="55">
      <formula>LEN(TRIM(H77))&gt;0</formula>
    </cfRule>
  </conditionalFormatting>
  <conditionalFormatting sqref="P80 P82">
    <cfRule type="notContainsBlanks" dxfId="293" priority="54">
      <formula>LEN(TRIM(P80))&gt;0</formula>
    </cfRule>
  </conditionalFormatting>
  <conditionalFormatting sqref="T80 T82">
    <cfRule type="notContainsBlanks" dxfId="292" priority="53">
      <formula>LEN(TRIM(T80))&gt;0</formula>
    </cfRule>
  </conditionalFormatting>
  <conditionalFormatting sqref="P84">
    <cfRule type="notContainsBlanks" dxfId="291" priority="52">
      <formula>LEN(TRIM(P84))&gt;0</formula>
    </cfRule>
  </conditionalFormatting>
  <conditionalFormatting sqref="T84">
    <cfRule type="notContainsBlanks" dxfId="290" priority="51">
      <formula>LEN(TRIM(T84))&gt;0</formula>
    </cfRule>
  </conditionalFormatting>
  <conditionalFormatting sqref="T87">
    <cfRule type="notContainsBlanks" dxfId="289" priority="50">
      <formula>LEN(TRIM(T87))&gt;0</formula>
    </cfRule>
  </conditionalFormatting>
  <conditionalFormatting sqref="P87">
    <cfRule type="notContainsBlanks" dxfId="288" priority="49">
      <formula>LEN(TRIM(P87))&gt;0</formula>
    </cfRule>
  </conditionalFormatting>
  <conditionalFormatting sqref="H80 H82">
    <cfRule type="notContainsBlanks" dxfId="287" priority="48">
      <formula>LEN(TRIM(H80))&gt;0</formula>
    </cfRule>
  </conditionalFormatting>
  <conditionalFormatting sqref="D80 D82">
    <cfRule type="notContainsBlanks" dxfId="286" priority="47">
      <formula>LEN(TRIM(D80))&gt;0</formula>
    </cfRule>
  </conditionalFormatting>
  <conditionalFormatting sqref="D84">
    <cfRule type="notContainsBlanks" dxfId="285" priority="46">
      <formula>LEN(TRIM(D84))&gt;0</formula>
    </cfRule>
  </conditionalFormatting>
  <conditionalFormatting sqref="H84">
    <cfRule type="notContainsBlanks" dxfId="284" priority="45">
      <formula>LEN(TRIM(H84))&gt;0</formula>
    </cfRule>
  </conditionalFormatting>
  <conditionalFormatting sqref="D87">
    <cfRule type="notContainsBlanks" dxfId="283" priority="44">
      <formula>LEN(TRIM(D87))&gt;0</formula>
    </cfRule>
  </conditionalFormatting>
  <conditionalFormatting sqref="H87">
    <cfRule type="notContainsBlanks" dxfId="282" priority="43">
      <formula>LEN(TRIM(H87))&gt;0</formula>
    </cfRule>
  </conditionalFormatting>
  <conditionalFormatting sqref="P55">
    <cfRule type="notContainsBlanks" dxfId="281" priority="42">
      <formula>LEN(TRIM(P55))&gt;0</formula>
    </cfRule>
  </conditionalFormatting>
  <conditionalFormatting sqref="T55">
    <cfRule type="notContainsBlanks" dxfId="280" priority="41">
      <formula>LEN(TRIM(T55))&gt;0</formula>
    </cfRule>
  </conditionalFormatting>
  <conditionalFormatting sqref="P57">
    <cfRule type="notContainsBlanks" dxfId="279" priority="40">
      <formula>LEN(TRIM(P57))&gt;0</formula>
    </cfRule>
  </conditionalFormatting>
  <conditionalFormatting sqref="T57">
    <cfRule type="notContainsBlanks" dxfId="278" priority="39">
      <formula>LEN(TRIM(T57))&gt;0</formula>
    </cfRule>
  </conditionalFormatting>
  <conditionalFormatting sqref="P59">
    <cfRule type="notContainsBlanks" dxfId="277" priority="38">
      <formula>LEN(TRIM(P59))&gt;0</formula>
    </cfRule>
  </conditionalFormatting>
  <conditionalFormatting sqref="T59">
    <cfRule type="notContainsBlanks" dxfId="276" priority="37">
      <formula>LEN(TRIM(T59))&gt;0</formula>
    </cfRule>
  </conditionalFormatting>
  <conditionalFormatting sqref="P63">
    <cfRule type="notContainsBlanks" dxfId="275" priority="36">
      <formula>LEN(TRIM(P63))&gt;0</formula>
    </cfRule>
  </conditionalFormatting>
  <conditionalFormatting sqref="T63">
    <cfRule type="notContainsBlanks" dxfId="274" priority="35">
      <formula>LEN(TRIM(T63))&gt;0</formula>
    </cfRule>
  </conditionalFormatting>
  <conditionalFormatting sqref="P72">
    <cfRule type="notContainsBlanks" dxfId="273" priority="34">
      <formula>LEN(TRIM(P72))&gt;0</formula>
    </cfRule>
  </conditionalFormatting>
  <conditionalFormatting sqref="T72">
    <cfRule type="notContainsBlanks" dxfId="272" priority="33">
      <formula>LEN(TRIM(T72))&gt;0</formula>
    </cfRule>
  </conditionalFormatting>
  <conditionalFormatting sqref="P75">
    <cfRule type="notContainsBlanks" dxfId="271" priority="32">
      <formula>LEN(TRIM(P75))&gt;0</formula>
    </cfRule>
  </conditionalFormatting>
  <conditionalFormatting sqref="T75">
    <cfRule type="notContainsBlanks" dxfId="270" priority="31">
      <formula>LEN(TRIM(T75))&gt;0</formula>
    </cfRule>
  </conditionalFormatting>
  <conditionalFormatting sqref="P78">
    <cfRule type="notContainsBlanks" dxfId="269" priority="30">
      <formula>LEN(TRIM(P78))&gt;0</formula>
    </cfRule>
  </conditionalFormatting>
  <conditionalFormatting sqref="T78">
    <cfRule type="notContainsBlanks" dxfId="268" priority="29">
      <formula>LEN(TRIM(T78))&gt;0</formula>
    </cfRule>
  </conditionalFormatting>
  <conditionalFormatting sqref="P81">
    <cfRule type="notContainsBlanks" dxfId="267" priority="28">
      <formula>LEN(TRIM(P81))&gt;0</formula>
    </cfRule>
  </conditionalFormatting>
  <conditionalFormatting sqref="T81">
    <cfRule type="notContainsBlanks" dxfId="266" priority="27">
      <formula>LEN(TRIM(T81))&gt;0</formula>
    </cfRule>
  </conditionalFormatting>
  <conditionalFormatting sqref="P85">
    <cfRule type="notContainsBlanks" dxfId="265" priority="26">
      <formula>LEN(TRIM(P85))&gt;0</formula>
    </cfRule>
  </conditionalFormatting>
  <conditionalFormatting sqref="T85">
    <cfRule type="notContainsBlanks" dxfId="264" priority="25">
      <formula>LEN(TRIM(T85))&gt;0</formula>
    </cfRule>
  </conditionalFormatting>
  <conditionalFormatting sqref="P88">
    <cfRule type="notContainsBlanks" dxfId="263" priority="24">
      <formula>LEN(TRIM(P88))&gt;0</formula>
    </cfRule>
  </conditionalFormatting>
  <conditionalFormatting sqref="T88">
    <cfRule type="notContainsBlanks" dxfId="262" priority="23">
      <formula>LEN(TRIM(T88))&gt;0</formula>
    </cfRule>
  </conditionalFormatting>
  <conditionalFormatting sqref="D55">
    <cfRule type="notContainsBlanks" dxfId="261" priority="22">
      <formula>LEN(TRIM(D55))&gt;0</formula>
    </cfRule>
  </conditionalFormatting>
  <conditionalFormatting sqref="H55">
    <cfRule type="notContainsBlanks" dxfId="260" priority="21">
      <formula>LEN(TRIM(H55))&gt;0</formula>
    </cfRule>
  </conditionalFormatting>
  <conditionalFormatting sqref="D57">
    <cfRule type="notContainsBlanks" dxfId="259" priority="20">
      <formula>LEN(TRIM(D57))&gt;0</formula>
    </cfRule>
  </conditionalFormatting>
  <conditionalFormatting sqref="H57">
    <cfRule type="notContainsBlanks" dxfId="258" priority="19">
      <formula>LEN(TRIM(H57))&gt;0</formula>
    </cfRule>
  </conditionalFormatting>
  <conditionalFormatting sqref="D59">
    <cfRule type="notContainsBlanks" dxfId="257" priority="18">
      <formula>LEN(TRIM(D59))&gt;0</formula>
    </cfRule>
  </conditionalFormatting>
  <conditionalFormatting sqref="H59">
    <cfRule type="notContainsBlanks" dxfId="256" priority="17">
      <formula>LEN(TRIM(H59))&gt;0</formula>
    </cfRule>
  </conditionalFormatting>
  <conditionalFormatting sqref="D63">
    <cfRule type="notContainsBlanks" dxfId="255" priority="16">
      <formula>LEN(TRIM(D63))&gt;0</formula>
    </cfRule>
  </conditionalFormatting>
  <conditionalFormatting sqref="H63">
    <cfRule type="notContainsBlanks" dxfId="254" priority="15">
      <formula>LEN(TRIM(H63))&gt;0</formula>
    </cfRule>
  </conditionalFormatting>
  <conditionalFormatting sqref="D66">
    <cfRule type="notContainsBlanks" dxfId="253" priority="14">
      <formula>LEN(TRIM(D66))&gt;0</formula>
    </cfRule>
  </conditionalFormatting>
  <conditionalFormatting sqref="H66">
    <cfRule type="notContainsBlanks" dxfId="252" priority="13">
      <formula>LEN(TRIM(H66))&gt;0</formula>
    </cfRule>
  </conditionalFormatting>
  <conditionalFormatting sqref="D72">
    <cfRule type="notContainsBlanks" dxfId="251" priority="12">
      <formula>LEN(TRIM(D72))&gt;0</formula>
    </cfRule>
  </conditionalFormatting>
  <conditionalFormatting sqref="H72">
    <cfRule type="notContainsBlanks" dxfId="250" priority="11">
      <formula>LEN(TRIM(H72))&gt;0</formula>
    </cfRule>
  </conditionalFormatting>
  <conditionalFormatting sqref="D75">
    <cfRule type="notContainsBlanks" dxfId="249" priority="10">
      <formula>LEN(TRIM(D75))&gt;0</formula>
    </cfRule>
  </conditionalFormatting>
  <conditionalFormatting sqref="H75">
    <cfRule type="notContainsBlanks" dxfId="248" priority="9">
      <formula>LEN(TRIM(H75))&gt;0</formula>
    </cfRule>
  </conditionalFormatting>
  <conditionalFormatting sqref="D78">
    <cfRule type="notContainsBlanks" dxfId="247" priority="8">
      <formula>LEN(TRIM(D78))&gt;0</formula>
    </cfRule>
  </conditionalFormatting>
  <conditionalFormatting sqref="H78">
    <cfRule type="notContainsBlanks" dxfId="246" priority="7">
      <formula>LEN(TRIM(H78))&gt;0</formula>
    </cfRule>
  </conditionalFormatting>
  <conditionalFormatting sqref="D81">
    <cfRule type="notContainsBlanks" dxfId="245" priority="6">
      <formula>LEN(TRIM(D81))&gt;0</formula>
    </cfRule>
  </conditionalFormatting>
  <conditionalFormatting sqref="H81">
    <cfRule type="notContainsBlanks" dxfId="244" priority="5">
      <formula>LEN(TRIM(H81))&gt;0</formula>
    </cfRule>
  </conditionalFormatting>
  <conditionalFormatting sqref="D85">
    <cfRule type="notContainsBlanks" dxfId="243" priority="4">
      <formula>LEN(TRIM(D85))&gt;0</formula>
    </cfRule>
  </conditionalFormatting>
  <conditionalFormatting sqref="H85">
    <cfRule type="notContainsBlanks" dxfId="242" priority="3">
      <formula>LEN(TRIM(H85))&gt;0</formula>
    </cfRule>
  </conditionalFormatting>
  <conditionalFormatting sqref="D88">
    <cfRule type="notContainsBlanks" dxfId="241" priority="2">
      <formula>LEN(TRIM(D88))&gt;0</formula>
    </cfRule>
  </conditionalFormatting>
  <conditionalFormatting sqref="H88">
    <cfRule type="notContainsBlanks" dxfId="240" priority="1">
      <formula>LEN(TRIM(H88))&gt;0</formula>
    </cfRule>
  </conditionalFormatting>
  <printOptions horizontalCentered="1" verticalCentered="1"/>
  <pageMargins left="0" right="0" top="1.0236220472440944" bottom="0" header="0.39370078740157483" footer="0"/>
  <pageSetup paperSize="9" scale="59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40" max="22" man="1"/>
  </rowBreaks>
  <ignoredErrors>
    <ignoredError sqref="U19 I19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8913" r:id="rId6" name="Button 1">
              <controlPr defaultSize="0" print="0" autoFill="0" autoPict="0" macro="[0]!CLASSER18">
                <anchor>
                  <from>
                    <xdr:col>8</xdr:col>
                    <xdr:colOff>66675</xdr:colOff>
                    <xdr:row>39</xdr:row>
                    <xdr:rowOff>95250</xdr:rowOff>
                  </from>
                  <to>
                    <xdr:col>8</xdr:col>
                    <xdr:colOff>1447800</xdr:colOff>
                    <xdr:row>41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4" r:id="rId7" name="Button 2">
              <controlPr defaultSize="0" print="0" autoFill="0" autoPict="0" macro="[0]!EFFACE18">
                <anchor>
                  <from>
                    <xdr:col>19</xdr:col>
                    <xdr:colOff>85725</xdr:colOff>
                    <xdr:row>39</xdr:row>
                    <xdr:rowOff>76200</xdr:rowOff>
                  </from>
                  <to>
                    <xdr:col>20</xdr:col>
                    <xdr:colOff>523875</xdr:colOff>
                    <xdr:row>40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19" r:id="rId8" name="Button 7">
              <controlPr defaultSize="0" print="0" autoFill="0" autoPict="0" macro="[0]!CLASSER18C">
                <anchor>
                  <from>
                    <xdr:col>6</xdr:col>
                    <xdr:colOff>47625</xdr:colOff>
                    <xdr:row>47</xdr:row>
                    <xdr:rowOff>123825</xdr:rowOff>
                  </from>
                  <to>
                    <xdr:col>8</xdr:col>
                    <xdr:colOff>828675</xdr:colOff>
                    <xdr:row>49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0" r:id="rId9" name="Button 8">
              <controlPr defaultSize="0" print="0" autoFill="0" autoPict="0" macro="[0]!RAZ18C">
                <anchor>
                  <from>
                    <xdr:col>8</xdr:col>
                    <xdr:colOff>1219200</xdr:colOff>
                    <xdr:row>47</xdr:row>
                    <xdr:rowOff>133350</xdr:rowOff>
                  </from>
                  <to>
                    <xdr:col>9</xdr:col>
                    <xdr:colOff>47625</xdr:colOff>
                    <xdr:row>49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1" r:id="rId10" name="Button 9">
              <controlPr defaultSize="0" print="0" autoFill="0" autoPict="0" macro="[0]!IMP18TE" altText="Aperçu Impression">
                <anchor>
                  <from>
                    <xdr:col>8</xdr:col>
                    <xdr:colOff>95250</xdr:colOff>
                    <xdr:row>9</xdr:row>
                    <xdr:rowOff>0</xdr:rowOff>
                  </from>
                  <to>
                    <xdr:col>8</xdr:col>
                    <xdr:colOff>1819275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922" r:id="rId11" name="Button 10">
              <controlPr defaultSize="0" print="0" autoFill="0" autoPict="0" macro="[0]!IMP18TF" altText="Aperçu Impression">
                <anchor>
                  <from>
                    <xdr:col>2</xdr:col>
                    <xdr:colOff>133350</xdr:colOff>
                    <xdr:row>47</xdr:row>
                    <xdr:rowOff>85725</xdr:rowOff>
                  </from>
                  <to>
                    <xdr:col>2</xdr:col>
                    <xdr:colOff>1857375</xdr:colOff>
                    <xdr:row>49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rgb="FF00B0F0"/>
  </sheetPr>
  <dimension ref="A1:AO98"/>
  <sheetViews>
    <sheetView showGridLines="0" showRowColHeaders="0" showRuler="0" view="pageBreakPreview" topLeftCell="H1" zoomScale="130" zoomScaleNormal="100" zoomScaleSheetLayoutView="130" workbookViewId="0">
      <selection activeCell="Y46" sqref="Y46:Y48"/>
    </sheetView>
  </sheetViews>
  <sheetFormatPr baseColWidth="10" defaultColWidth="11.5703125" defaultRowHeight="12.75"/>
  <cols>
    <col min="1" max="3" width="1.85546875" customWidth="1"/>
    <col min="4" max="4" width="28" customWidth="1"/>
    <col min="5" max="5" width="2.7109375" bestFit="1" customWidth="1"/>
    <col min="6" max="9" width="1.85546875" customWidth="1"/>
    <col min="10" max="10" width="28" customWidth="1"/>
    <col min="11" max="11" width="2.7109375" bestFit="1" customWidth="1"/>
    <col min="12" max="12" width="1.85546875" customWidth="1"/>
    <col min="13" max="13" width="14.85546875" customWidth="1"/>
    <col min="14" max="14" width="3.140625" style="225" bestFit="1" customWidth="1"/>
    <col min="15" max="17" width="1.85546875" style="225" customWidth="1"/>
    <col min="18" max="18" width="28" customWidth="1"/>
    <col min="19" max="19" width="3.140625" bestFit="1" customWidth="1"/>
    <col min="20" max="23" width="1.85546875" customWidth="1"/>
    <col min="24" max="24" width="28" customWidth="1"/>
    <col min="25" max="25" width="3.140625" bestFit="1" customWidth="1"/>
    <col min="26" max="26" width="2.140625" customWidth="1"/>
    <col min="27" max="27" width="29.140625" customWidth="1"/>
    <col min="29" max="32" width="2.140625" customWidth="1"/>
    <col min="34" max="38" width="2.28515625" customWidth="1"/>
    <col min="40" max="41" width="2" customWidth="1"/>
  </cols>
  <sheetData>
    <row r="1" spans="1:27" ht="5.0999999999999996" customHeight="1">
      <c r="D1" s="68"/>
      <c r="E1" s="281"/>
      <c r="F1" s="282"/>
      <c r="G1" s="78"/>
      <c r="H1" s="28"/>
      <c r="I1" s="28"/>
      <c r="J1" s="28"/>
      <c r="K1" s="281"/>
      <c r="L1" s="282"/>
      <c r="M1" s="340"/>
      <c r="N1" s="340"/>
      <c r="O1" s="340"/>
      <c r="P1" s="283"/>
      <c r="Q1" s="28"/>
      <c r="R1" s="28"/>
      <c r="S1" s="201"/>
      <c r="T1" s="75"/>
      <c r="U1" s="76"/>
      <c r="V1" s="21"/>
      <c r="W1" s="21"/>
      <c r="X1" s="28"/>
    </row>
    <row r="2" spans="1:27" ht="5.0999999999999996" customHeight="1">
      <c r="D2" s="28"/>
      <c r="E2" s="201"/>
      <c r="F2" s="75"/>
      <c r="G2" s="76"/>
      <c r="H2" s="21"/>
      <c r="I2" s="21"/>
      <c r="J2" s="28"/>
      <c r="K2" s="201"/>
      <c r="L2" s="75"/>
      <c r="M2" s="77"/>
      <c r="N2" s="77"/>
      <c r="O2" s="77"/>
      <c r="P2" s="22"/>
      <c r="Q2" s="21"/>
      <c r="R2" s="28"/>
      <c r="S2" s="201"/>
      <c r="T2" s="75"/>
      <c r="U2" s="76"/>
      <c r="V2" s="21"/>
      <c r="W2" s="21"/>
      <c r="X2" s="28"/>
    </row>
    <row r="3" spans="1:27" ht="5.0999999999999996" customHeight="1">
      <c r="D3" s="28"/>
      <c r="E3" s="201"/>
      <c r="F3" s="75"/>
      <c r="G3" s="76"/>
      <c r="H3" s="21"/>
      <c r="I3" s="21"/>
      <c r="J3" s="516"/>
      <c r="K3" s="201"/>
      <c r="L3" s="75"/>
      <c r="M3" s="77"/>
      <c r="N3" s="77"/>
      <c r="O3" s="77"/>
      <c r="P3" s="22"/>
      <c r="Q3" s="21"/>
      <c r="R3" s="28"/>
      <c r="S3" s="201"/>
      <c r="T3" s="75"/>
      <c r="U3" s="76"/>
      <c r="V3" s="21"/>
      <c r="W3" s="21"/>
      <c r="X3" s="516"/>
    </row>
    <row r="4" spans="1:27" ht="5.0999999999999996" customHeight="1">
      <c r="D4" s="923"/>
      <c r="E4" s="907"/>
      <c r="F4" s="907"/>
      <c r="G4" s="907"/>
      <c r="H4" s="907"/>
      <c r="I4" s="907"/>
      <c r="J4" s="137"/>
    </row>
    <row r="5" spans="1:27">
      <c r="A5" s="428"/>
      <c r="B5" s="471"/>
      <c r="C5" s="28"/>
      <c r="D5" s="472"/>
      <c r="E5" s="78"/>
      <c r="F5" s="78"/>
      <c r="G5" s="78"/>
      <c r="H5" s="28"/>
      <c r="I5" s="28"/>
      <c r="J5" s="472"/>
      <c r="K5" s="78"/>
      <c r="L5" s="78"/>
      <c r="M5" s="340"/>
      <c r="N5" s="340"/>
      <c r="O5" s="340"/>
      <c r="P5" s="283"/>
      <c r="Q5" s="28"/>
      <c r="R5" s="472"/>
      <c r="S5" s="78"/>
      <c r="T5" s="78"/>
      <c r="U5" s="78"/>
      <c r="V5" s="28"/>
      <c r="W5" s="28"/>
      <c r="X5" s="472"/>
      <c r="Y5" s="78"/>
      <c r="Z5" s="78"/>
      <c r="AA5" s="283"/>
    </row>
    <row r="6" spans="1:27">
      <c r="B6" s="63"/>
      <c r="C6" s="64"/>
      <c r="D6" s="65" t="s">
        <v>16</v>
      </c>
      <c r="E6" s="201" t="s">
        <v>1</v>
      </c>
      <c r="F6" s="795" t="s">
        <v>2</v>
      </c>
      <c r="G6" s="67"/>
      <c r="H6" s="68"/>
      <c r="I6" s="69" t="s">
        <v>17</v>
      </c>
      <c r="J6" s="65" t="s">
        <v>18</v>
      </c>
      <c r="K6" s="201" t="s">
        <v>1</v>
      </c>
      <c r="L6" s="795" t="s">
        <v>2</v>
      </c>
      <c r="M6" s="340"/>
      <c r="N6" s="340"/>
      <c r="O6" s="340"/>
      <c r="P6" s="283"/>
      <c r="Q6" s="69"/>
      <c r="R6" s="65" t="s">
        <v>61</v>
      </c>
      <c r="S6" s="201" t="s">
        <v>1</v>
      </c>
      <c r="T6" s="795" t="s">
        <v>2</v>
      </c>
      <c r="U6" s="67"/>
      <c r="V6" s="68"/>
      <c r="W6" s="69"/>
      <c r="X6" s="65" t="s">
        <v>102</v>
      </c>
      <c r="Y6" s="201" t="s">
        <v>1</v>
      </c>
      <c r="Z6" s="795" t="s">
        <v>2</v>
      </c>
      <c r="AA6" s="22"/>
    </row>
    <row r="7" spans="1:27" ht="26.25" customHeight="1">
      <c r="B7" s="63"/>
      <c r="C7" s="73" t="s">
        <v>4</v>
      </c>
      <c r="D7" s="1138">
        <f>ACCUEIL!$H$6</f>
        <v>10</v>
      </c>
      <c r="E7" s="1432">
        <f>CL($E$17,$I$17)+CL($I$21,$E$21)+CL($E$27,$I$27)+CL($E$32,$I$32)</f>
        <v>0</v>
      </c>
      <c r="F7" s="75">
        <f>E17-$I$17+$I$21-E21+E27-$I$27+E32-$I$32</f>
        <v>0</v>
      </c>
      <c r="G7" s="76"/>
      <c r="H7" s="21"/>
      <c r="I7" s="73" t="s">
        <v>9</v>
      </c>
      <c r="J7" s="1138" t="str">
        <f>ACCUEIL!$H$11</f>
        <v>4</v>
      </c>
      <c r="K7" s="373">
        <f>CL($E$19,$I$19)+CL($I$22,$E$22)+CL($E$29,$I$29)+CL($S$33,$W$33)</f>
        <v>0</v>
      </c>
      <c r="L7" s="75">
        <f>$E$19-$I$19+$I$22-$E$22+$E$29-$I$29+$S$33-$W$33</f>
        <v>0</v>
      </c>
      <c r="M7" s="77"/>
      <c r="N7" s="77"/>
      <c r="O7" s="77"/>
      <c r="P7" s="22"/>
      <c r="Q7" s="73" t="s">
        <v>43</v>
      </c>
      <c r="R7" s="1138">
        <f>ACCUEIL!$H$16</f>
        <v>18</v>
      </c>
      <c r="S7" s="373">
        <f>CL($S$17,$W$17)+CL($W$21,$S$21)+CL($S$25,$W$25)+CL($S$30,$W$30)</f>
        <v>0</v>
      </c>
      <c r="T7" s="75">
        <f>$S$17-$W$17+$W$21-$S$21+$S$25-$W$25+$S$30-$W$30</f>
        <v>0</v>
      </c>
      <c r="U7" s="76"/>
      <c r="V7" s="21"/>
      <c r="W7" s="73" t="s">
        <v>96</v>
      </c>
      <c r="X7" s="1138">
        <f>ACCUEIL!$H$21</f>
        <v>3</v>
      </c>
      <c r="Y7" s="373">
        <f>CL($S$19,$W$19)+CL($S$27,$W$27)+CL($S$31,$W$31)</f>
        <v>0</v>
      </c>
      <c r="Z7" s="75">
        <f>$S$19-$W$19+$S$27-$W$27+$S$31-$W$31</f>
        <v>0</v>
      </c>
      <c r="AA7" s="22"/>
    </row>
    <row r="8" spans="1:27" ht="26.25" customHeight="1">
      <c r="B8" s="63"/>
      <c r="C8" s="73" t="s">
        <v>5</v>
      </c>
      <c r="D8" s="1138">
        <f>ACCUEIL!$H$7</f>
        <v>12</v>
      </c>
      <c r="E8" s="1432">
        <f>CL($I$17,E17)+CL(E23,$I$23)+CL(E28,$I$28)+CL(W34,S34)</f>
        <v>0</v>
      </c>
      <c r="F8" s="75">
        <f>$I$17-E17+E23-$I$23+E28-$I$28+W34-S34</f>
        <v>0</v>
      </c>
      <c r="G8" s="76"/>
      <c r="H8" s="21"/>
      <c r="I8" s="73" t="s">
        <v>10</v>
      </c>
      <c r="J8" s="1138">
        <f>ACCUEIL!$H$12</f>
        <v>11</v>
      </c>
      <c r="K8" s="373">
        <f>CL($I$19,$E$19)+CL($E$25,$I$25)+CL($E$30,$I$30)+CL($I$34,$E$34)</f>
        <v>0</v>
      </c>
      <c r="L8" s="75">
        <f>$I$19-$E$19+$E$25-$I$25+$E$30-$I$30+$I$34-$E$34</f>
        <v>0</v>
      </c>
      <c r="M8" s="77"/>
      <c r="N8" s="77"/>
      <c r="O8" s="77"/>
      <c r="P8" s="22"/>
      <c r="Q8" s="73" t="s">
        <v>44</v>
      </c>
      <c r="R8" s="1138" t="str">
        <f>ACCUEIL!$H$17</f>
        <v>9</v>
      </c>
      <c r="S8" s="373">
        <f>CL($W$17,$S$17)+CL($S$22,$W$22)+CL($S$26,$W$26)+CL($W$32,$S$32)</f>
        <v>0</v>
      </c>
      <c r="T8" s="75">
        <f>$W$17-$S$17+$S$22-$W$22+$S$26-$W$26+$W$32-$S$32</f>
        <v>0</v>
      </c>
      <c r="U8" s="76"/>
      <c r="V8" s="21"/>
      <c r="W8" s="73" t="s">
        <v>103</v>
      </c>
      <c r="X8" s="1138" t="str">
        <f>ACCUEIL!$H$22</f>
        <v>1</v>
      </c>
      <c r="Y8" s="373">
        <f>CL($W$19,$S$19)+CL($S$24,$W$24)+CL($S$28,$W$28)</f>
        <v>0</v>
      </c>
      <c r="Z8" s="75">
        <f>$W$19-$S$19+$S$24-$W$24+$S$28-$W$28</f>
        <v>0</v>
      </c>
      <c r="AA8" s="22"/>
    </row>
    <row r="9" spans="1:27" ht="26.25" customHeight="1">
      <c r="B9" s="63"/>
      <c r="C9" s="73" t="s">
        <v>6</v>
      </c>
      <c r="D9" s="1138">
        <f>ACCUEIL!$H$8</f>
        <v>16</v>
      </c>
      <c r="E9" s="1432">
        <f>CL($I$18,E18)+CL($I$24,E24)+CL($I$28,E28)+CL($I$32,E32)</f>
        <v>0</v>
      </c>
      <c r="F9" s="75">
        <f>$I$18-E18+$I$24-E24+$I$28-E28+$I$32-E32</f>
        <v>0</v>
      </c>
      <c r="G9" s="76"/>
      <c r="H9" s="21"/>
      <c r="I9" s="73" t="s">
        <v>11</v>
      </c>
      <c r="J9" s="1138" t="str">
        <f>ACCUEIL!$H$13</f>
        <v>5</v>
      </c>
      <c r="K9" s="373">
        <f>CL($E$20,$I$20)+CL($I$26,$E$26)+CL($I$30,$E$30)+CL($W$33,$S$33)</f>
        <v>0</v>
      </c>
      <c r="L9" s="75">
        <f>$E$20-$I$20+$I$26-$E$26+$I$30-$E$30+$W$33-$S$33</f>
        <v>0</v>
      </c>
      <c r="M9" s="77"/>
      <c r="N9" s="77"/>
      <c r="O9" s="77"/>
      <c r="P9" s="22"/>
      <c r="Q9" s="73" t="s">
        <v>62</v>
      </c>
      <c r="R9" s="1138">
        <f>ACCUEIL!$H$18</f>
        <v>13</v>
      </c>
      <c r="S9" s="373">
        <f>CL($S$18,$W$18)+CL($W$23,$S$23)+CL($W$26,$S$26)+CL($W$30,$S$30)</f>
        <v>0</v>
      </c>
      <c r="T9" s="75">
        <f>$S$18-$W$18+$W$23-$S$23+$W$26-$S$26+$W$30-$S$30</f>
        <v>0</v>
      </c>
      <c r="U9" s="76"/>
      <c r="V9" s="21"/>
      <c r="W9" s="73" t="s">
        <v>104</v>
      </c>
      <c r="X9" s="1138" t="str">
        <f>ACCUEIL!$H$23</f>
        <v>2</v>
      </c>
      <c r="Y9" s="373">
        <f>CL($S$20,$W$20)+CL($W$28,$S$28)+CL($W$31,$S$31)</f>
        <v>0</v>
      </c>
      <c r="Z9" s="75">
        <f>$S$20-$W$20+$W$28-$S$28+$W$31-$S$31</f>
        <v>0</v>
      </c>
      <c r="AA9" s="22"/>
    </row>
    <row r="10" spans="1:27" ht="26.25" customHeight="1">
      <c r="B10" s="63"/>
      <c r="C10" s="73" t="s">
        <v>7</v>
      </c>
      <c r="D10" s="1138">
        <f>ACCUEIL!$H$9</f>
        <v>20</v>
      </c>
      <c r="E10" s="1432">
        <f>CL(E18,$I$18)+CL($I$23,E23)+CL($I$27,E27)+CL($I$31,E31)</f>
        <v>0</v>
      </c>
      <c r="F10" s="75">
        <f>E18-$I$18+$I$23-E23+$I$27-E27+$I$31-E31</f>
        <v>0</v>
      </c>
      <c r="G10" s="76"/>
      <c r="H10" s="21"/>
      <c r="I10" s="73" t="s">
        <v>19</v>
      </c>
      <c r="J10" s="1138">
        <f>ACCUEIL!$H$14</f>
        <v>19</v>
      </c>
      <c r="K10" s="373">
        <f>CL($I$20,$E$20)+CL($I$25,$E$25)+CL($I$29,$E$29)+CL($E$33,$I$33)</f>
        <v>0</v>
      </c>
      <c r="L10" s="75">
        <f>$I$20-$E$20+$I$25-$E$25+$I$29-$E$29+$E$33-$I$33</f>
        <v>0</v>
      </c>
      <c r="M10" s="77"/>
      <c r="N10" s="77"/>
      <c r="O10" s="77"/>
      <c r="P10" s="22"/>
      <c r="Q10" s="73" t="s">
        <v>63</v>
      </c>
      <c r="R10" s="1138">
        <f>ACCUEIL!$H$19</f>
        <v>17</v>
      </c>
      <c r="S10" s="373">
        <f>CL($W$18,$S$18)+CL($W$22,$S$22)+CL($W$25,$S$25)+CL($W$29,$S$29)</f>
        <v>0</v>
      </c>
      <c r="T10" s="75">
        <f>$W$18-$S$18+$W$22-$S$22+$W$25-$S$25+$W$29-$S$29</f>
        <v>0</v>
      </c>
      <c r="U10" s="76"/>
      <c r="V10" s="21"/>
      <c r="W10" s="73" t="s">
        <v>105</v>
      </c>
      <c r="X10" s="1138">
        <f>ACCUEIL!$H$24</f>
        <v>14</v>
      </c>
      <c r="Y10" s="373">
        <f>CL($W$20,$S$20)+CL($W$24,$S$24)+CL($W$27,$S$27)</f>
        <v>0</v>
      </c>
      <c r="Z10" s="75">
        <f>$W$20-$S$20+$W$24-$S$24+$W$27-$S$27</f>
        <v>0</v>
      </c>
      <c r="AA10" s="22"/>
    </row>
    <row r="11" spans="1:27" ht="26.25" customHeight="1">
      <c r="B11" s="63"/>
      <c r="C11" s="73" t="s">
        <v>8</v>
      </c>
      <c r="D11" s="1138" t="str">
        <f>ACCUEIL!$H$10</f>
        <v>7</v>
      </c>
      <c r="E11" s="1432">
        <f>CL(E21,$I$21)+CL(E24,$I$24)+CL(E31,$I$31)+CL(S34,W34)</f>
        <v>0</v>
      </c>
      <c r="F11" s="75">
        <f>E21-$I$21+E24-$I$24+E31-$I$31+S34-W34</f>
        <v>0</v>
      </c>
      <c r="G11" s="76"/>
      <c r="H11" s="21"/>
      <c r="I11" s="73" t="s">
        <v>20</v>
      </c>
      <c r="J11" s="1138" t="str">
        <f>ACCUEIL!$H$15</f>
        <v>6</v>
      </c>
      <c r="K11" s="373">
        <f>CL($E$22,$I$22)+CL($E$26,$I$26)+CL($I$33,$E$33)+CL($E$34,$I$34)</f>
        <v>0</v>
      </c>
      <c r="L11" s="75">
        <f>$E$22-$I$22+$E$26-$I$26+$I$33-$E$33+$E$34-$I$34</f>
        <v>0</v>
      </c>
      <c r="M11" s="77"/>
      <c r="N11" s="77"/>
      <c r="O11" s="77"/>
      <c r="P11" s="22"/>
      <c r="Q11" s="73" t="s">
        <v>86</v>
      </c>
      <c r="R11" s="1138">
        <f>ACCUEIL!$H$20</f>
        <v>8</v>
      </c>
      <c r="S11" s="373">
        <f>CL($S$21,$W$21)+CL($S$23,$W$23)+CL($S$29,$W$29)+CL($S$32,$W$32)</f>
        <v>0</v>
      </c>
      <c r="T11" s="75">
        <f>$S$21-$W$21+$S$23-$W$23+$S$29-$W$29+$S$32-$W$32</f>
        <v>0</v>
      </c>
      <c r="U11" s="76"/>
      <c r="V11" s="21"/>
      <c r="W11" s="21"/>
      <c r="X11" s="28"/>
      <c r="Y11" s="201"/>
      <c r="Z11" s="75"/>
      <c r="AA11" s="22"/>
    </row>
    <row r="12" spans="1:27">
      <c r="B12" s="63"/>
      <c r="C12" s="21"/>
      <c r="Y12" s="201"/>
      <c r="Z12" s="75"/>
      <c r="AA12" s="22"/>
    </row>
    <row r="13" spans="1:27">
      <c r="B13" s="63"/>
      <c r="C13" s="21"/>
      <c r="Y13" s="201"/>
      <c r="Z13" s="75"/>
      <c r="AA13" s="22"/>
    </row>
    <row r="14" spans="1:27">
      <c r="B14" s="63"/>
      <c r="C14" s="21"/>
      <c r="Y14" s="201"/>
      <c r="Z14" s="75"/>
      <c r="AA14" s="22"/>
    </row>
    <row r="15" spans="1:27">
      <c r="B15" s="63"/>
      <c r="C15" s="21"/>
      <c r="D15" s="28"/>
      <c r="E15" s="66"/>
      <c r="F15" s="75"/>
      <c r="G15" s="76"/>
      <c r="H15" s="21"/>
      <c r="I15" s="21"/>
      <c r="J15" s="28"/>
      <c r="K15" s="66"/>
      <c r="L15" s="75"/>
      <c r="M15" s="77"/>
      <c r="N15" s="77"/>
      <c r="O15" s="77"/>
      <c r="P15" s="22"/>
      <c r="Q15" s="21"/>
      <c r="R15" s="28"/>
      <c r="S15" s="66"/>
      <c r="T15" s="75"/>
      <c r="U15" s="76"/>
      <c r="V15" s="21"/>
      <c r="W15" s="21"/>
      <c r="X15" s="28"/>
      <c r="Y15" s="66"/>
      <c r="Z15" s="75"/>
      <c r="AA15" s="22"/>
    </row>
    <row r="16" spans="1:27">
      <c r="B16" s="84"/>
      <c r="C16" s="85"/>
      <c r="D16" s="85"/>
      <c r="E16" s="15"/>
      <c r="F16" s="13"/>
      <c r="G16" s="884" t="str">
        <f>ACCUEIL!$D$6</f>
        <v>VELODROME</v>
      </c>
      <c r="H16" s="13"/>
      <c r="I16" s="13"/>
      <c r="J16" s="13"/>
      <c r="K16" s="85"/>
      <c r="L16" s="86"/>
      <c r="M16" s="77" t="s">
        <v>13</v>
      </c>
      <c r="N16" s="77"/>
      <c r="O16" s="77"/>
      <c r="P16" s="546"/>
      <c r="Q16" s="13"/>
      <c r="R16" s="85"/>
      <c r="S16" s="15"/>
      <c r="T16" s="13"/>
      <c r="U16" s="949" t="str">
        <f>ACCUEIL!$D$7</f>
        <v>PARC DE SPORT</v>
      </c>
      <c r="V16" s="13"/>
      <c r="W16" s="85"/>
      <c r="X16" s="13"/>
      <c r="Y16" s="13"/>
      <c r="Z16" s="86"/>
      <c r="AA16" s="40"/>
    </row>
    <row r="17" spans="2:26" ht="26.25" customHeight="1">
      <c r="B17" s="24"/>
      <c r="C17" s="43" t="s">
        <v>4</v>
      </c>
      <c r="D17" s="94">
        <f>D7</f>
        <v>10</v>
      </c>
      <c r="E17" s="723"/>
      <c r="F17" s="520"/>
      <c r="G17" s="520" t="s">
        <v>14</v>
      </c>
      <c r="H17" s="520"/>
      <c r="I17" s="723"/>
      <c r="J17" s="94">
        <f>D8</f>
        <v>12</v>
      </c>
      <c r="K17" s="43" t="s">
        <v>5</v>
      </c>
      <c r="L17" s="98"/>
      <c r="M17" s="958">
        <f>ACCUEIL!$B$6</f>
        <v>0.40277777777777801</v>
      </c>
      <c r="N17" s="93"/>
      <c r="O17" s="93"/>
      <c r="P17" s="333"/>
      <c r="Q17" s="43" t="s">
        <v>43</v>
      </c>
      <c r="R17" s="94">
        <f>R7</f>
        <v>18</v>
      </c>
      <c r="S17" s="723"/>
      <c r="T17" s="520"/>
      <c r="U17" s="520" t="s">
        <v>14</v>
      </c>
      <c r="V17" s="520"/>
      <c r="W17" s="723"/>
      <c r="X17" s="94" t="str">
        <f>R8</f>
        <v>9</v>
      </c>
      <c r="Y17" s="43" t="s">
        <v>44</v>
      </c>
      <c r="Z17" s="98"/>
    </row>
    <row r="18" spans="2:26" ht="26.25" customHeight="1">
      <c r="B18" s="24"/>
      <c r="C18" s="43" t="s">
        <v>7</v>
      </c>
      <c r="D18" s="94">
        <f>D10</f>
        <v>20</v>
      </c>
      <c r="E18" s="723"/>
      <c r="F18" s="520"/>
      <c r="G18" s="520" t="s">
        <v>14</v>
      </c>
      <c r="H18" s="520"/>
      <c r="I18" s="723"/>
      <c r="J18" s="94">
        <f>D9</f>
        <v>16</v>
      </c>
      <c r="K18" s="43" t="s">
        <v>6</v>
      </c>
      <c r="L18" s="98"/>
      <c r="M18" s="959">
        <f>M17+ACCUEIL!$B$7</f>
        <v>0.40972222222222199</v>
      </c>
      <c r="N18" s="61"/>
      <c r="O18" s="61"/>
      <c r="P18" s="333"/>
      <c r="Q18" s="43" t="s">
        <v>62</v>
      </c>
      <c r="R18" s="94">
        <f>R9</f>
        <v>13</v>
      </c>
      <c r="S18" s="723"/>
      <c r="T18" s="520"/>
      <c r="U18" s="520" t="s">
        <v>14</v>
      </c>
      <c r="V18" s="520"/>
      <c r="W18" s="723"/>
      <c r="X18" s="94">
        <f>R10</f>
        <v>17</v>
      </c>
      <c r="Y18" s="43" t="s">
        <v>63</v>
      </c>
      <c r="Z18" s="98"/>
    </row>
    <row r="19" spans="2:26" ht="26.25" customHeight="1">
      <c r="B19" s="24"/>
      <c r="C19" s="43" t="s">
        <v>9</v>
      </c>
      <c r="D19" s="94" t="str">
        <f>J7</f>
        <v>4</v>
      </c>
      <c r="E19" s="723"/>
      <c r="F19" s="520"/>
      <c r="G19" s="520" t="s">
        <v>14</v>
      </c>
      <c r="H19" s="520"/>
      <c r="I19" s="723"/>
      <c r="J19" s="94">
        <f>J8</f>
        <v>11</v>
      </c>
      <c r="K19" s="43" t="s">
        <v>10</v>
      </c>
      <c r="L19" s="98"/>
      <c r="M19" s="959">
        <f>M18+ACCUEIL!$B$7</f>
        <v>0.41666666666666602</v>
      </c>
      <c r="N19" s="61"/>
      <c r="O19" s="61"/>
      <c r="P19" s="333"/>
      <c r="Q19" s="43" t="s">
        <v>96</v>
      </c>
      <c r="R19" s="94">
        <f>X7</f>
        <v>3</v>
      </c>
      <c r="S19" s="723"/>
      <c r="T19" s="520"/>
      <c r="U19" s="520" t="s">
        <v>14</v>
      </c>
      <c r="V19" s="520"/>
      <c r="W19" s="723"/>
      <c r="X19" s="94" t="str">
        <f>X8</f>
        <v>1</v>
      </c>
      <c r="Y19" s="43" t="s">
        <v>103</v>
      </c>
      <c r="Z19" s="98"/>
    </row>
    <row r="20" spans="2:26" ht="26.25" customHeight="1">
      <c r="B20" s="24"/>
      <c r="C20" s="43" t="s">
        <v>11</v>
      </c>
      <c r="D20" s="94" t="str">
        <f>J9</f>
        <v>5</v>
      </c>
      <c r="E20" s="723"/>
      <c r="F20" s="520"/>
      <c r="G20" s="520" t="s">
        <v>14</v>
      </c>
      <c r="H20" s="520"/>
      <c r="I20" s="723"/>
      <c r="J20" s="94">
        <f>J10</f>
        <v>19</v>
      </c>
      <c r="K20" s="43" t="s">
        <v>19</v>
      </c>
      <c r="L20" s="98"/>
      <c r="M20" s="959">
        <f>M19+ACCUEIL!$B$7</f>
        <v>0.42361111111110999</v>
      </c>
      <c r="N20" s="61"/>
      <c r="O20" s="61"/>
      <c r="P20" s="333"/>
      <c r="Q20" s="43" t="s">
        <v>104</v>
      </c>
      <c r="R20" s="94" t="str">
        <f>X9</f>
        <v>2</v>
      </c>
      <c r="S20" s="723"/>
      <c r="T20" s="520"/>
      <c r="U20" s="520" t="s">
        <v>14</v>
      </c>
      <c r="V20" s="520"/>
      <c r="W20" s="723"/>
      <c r="X20" s="94">
        <f>X10</f>
        <v>14</v>
      </c>
      <c r="Y20" s="43" t="s">
        <v>105</v>
      </c>
      <c r="Z20" s="98"/>
    </row>
    <row r="21" spans="2:26" ht="26.25" customHeight="1">
      <c r="B21" s="24"/>
      <c r="C21" s="43" t="s">
        <v>8</v>
      </c>
      <c r="D21" s="94" t="str">
        <f>D11</f>
        <v>7</v>
      </c>
      <c r="E21" s="723"/>
      <c r="F21" s="520"/>
      <c r="G21" s="520" t="s">
        <v>14</v>
      </c>
      <c r="H21" s="520"/>
      <c r="I21" s="723"/>
      <c r="J21" s="94">
        <f>D7</f>
        <v>10</v>
      </c>
      <c r="K21" s="43" t="s">
        <v>4</v>
      </c>
      <c r="L21" s="98"/>
      <c r="M21" s="959">
        <f>M20+ACCUEIL!$B$7</f>
        <v>0.43055555555555403</v>
      </c>
      <c r="N21" s="61"/>
      <c r="O21" s="61"/>
      <c r="P21" s="333"/>
      <c r="Q21" s="43" t="s">
        <v>86</v>
      </c>
      <c r="R21" s="94">
        <f>R11</f>
        <v>8</v>
      </c>
      <c r="S21" s="723"/>
      <c r="T21" s="520"/>
      <c r="U21" s="520" t="s">
        <v>14</v>
      </c>
      <c r="V21" s="520"/>
      <c r="W21" s="723"/>
      <c r="X21" s="94">
        <f>R7</f>
        <v>18</v>
      </c>
      <c r="Y21" s="43" t="s">
        <v>43</v>
      </c>
      <c r="Z21" s="23"/>
    </row>
    <row r="22" spans="2:26" ht="26.25" customHeight="1">
      <c r="B22" s="24"/>
      <c r="C22" s="43" t="s">
        <v>20</v>
      </c>
      <c r="D22" s="94" t="str">
        <f>J11</f>
        <v>6</v>
      </c>
      <c r="E22" s="723"/>
      <c r="F22" s="520"/>
      <c r="G22" s="520" t="s">
        <v>14</v>
      </c>
      <c r="H22" s="520"/>
      <c r="I22" s="723"/>
      <c r="J22" s="94" t="str">
        <f>J7</f>
        <v>4</v>
      </c>
      <c r="K22" s="43" t="s">
        <v>9</v>
      </c>
      <c r="L22" s="98"/>
      <c r="M22" s="959">
        <f>M21+ACCUEIL!$B$7</f>
        <v>0.437499999999998</v>
      </c>
      <c r="N22" s="61"/>
      <c r="O22" s="61"/>
      <c r="P22" s="333"/>
      <c r="Q22" s="43" t="s">
        <v>44</v>
      </c>
      <c r="R22" s="94" t="str">
        <f>R8</f>
        <v>9</v>
      </c>
      <c r="S22" s="723"/>
      <c r="T22" s="520"/>
      <c r="U22" s="520" t="s">
        <v>14</v>
      </c>
      <c r="V22" s="520"/>
      <c r="W22" s="723"/>
      <c r="X22" s="94">
        <f>R10</f>
        <v>17</v>
      </c>
      <c r="Y22" s="43" t="s">
        <v>63</v>
      </c>
      <c r="Z22" s="23"/>
    </row>
    <row r="23" spans="2:26" ht="26.25" customHeight="1">
      <c r="B23" s="24"/>
      <c r="C23" s="43" t="s">
        <v>5</v>
      </c>
      <c r="D23" s="94">
        <f>D8</f>
        <v>12</v>
      </c>
      <c r="E23" s="723"/>
      <c r="F23" s="520"/>
      <c r="G23" s="520" t="s">
        <v>14</v>
      </c>
      <c r="H23" s="520"/>
      <c r="I23" s="723"/>
      <c r="J23" s="94">
        <f>D10</f>
        <v>20</v>
      </c>
      <c r="K23" s="43" t="s">
        <v>7</v>
      </c>
      <c r="L23" s="98"/>
      <c r="M23" s="959">
        <f>M22+ACCUEIL!$B$7</f>
        <v>0.44444444444444198</v>
      </c>
      <c r="N23" s="61"/>
      <c r="O23" s="61"/>
      <c r="P23" s="333"/>
      <c r="Q23" s="43" t="s">
        <v>86</v>
      </c>
      <c r="R23" s="94">
        <f>R11</f>
        <v>8</v>
      </c>
      <c r="S23" s="723"/>
      <c r="T23" s="520"/>
      <c r="U23" s="520" t="s">
        <v>14</v>
      </c>
      <c r="V23" s="520"/>
      <c r="W23" s="723"/>
      <c r="X23" s="94">
        <f>R9</f>
        <v>13</v>
      </c>
      <c r="Y23" s="43" t="s">
        <v>62</v>
      </c>
      <c r="Z23" s="23"/>
    </row>
    <row r="24" spans="2:26" ht="26.25" customHeight="1">
      <c r="B24" s="24"/>
      <c r="C24" s="43" t="s">
        <v>8</v>
      </c>
      <c r="D24" s="94" t="str">
        <f>D11</f>
        <v>7</v>
      </c>
      <c r="E24" s="723"/>
      <c r="F24" s="520"/>
      <c r="G24" s="520" t="s">
        <v>14</v>
      </c>
      <c r="H24" s="520"/>
      <c r="I24" s="723"/>
      <c r="J24" s="94">
        <f>D9</f>
        <v>16</v>
      </c>
      <c r="K24" s="43" t="s">
        <v>6</v>
      </c>
      <c r="L24" s="98"/>
      <c r="M24" s="959">
        <f>M23+ACCUEIL!$B$7</f>
        <v>0.45138888888888601</v>
      </c>
      <c r="N24" s="61"/>
      <c r="O24" s="61"/>
      <c r="P24" s="333"/>
      <c r="Q24" s="43" t="s">
        <v>103</v>
      </c>
      <c r="R24" s="94" t="str">
        <f>X8</f>
        <v>1</v>
      </c>
      <c r="S24" s="723"/>
      <c r="T24" s="520"/>
      <c r="U24" s="520" t="s">
        <v>14</v>
      </c>
      <c r="V24" s="520"/>
      <c r="W24" s="723"/>
      <c r="X24" s="94">
        <f>X10</f>
        <v>14</v>
      </c>
      <c r="Y24" s="43" t="s">
        <v>105</v>
      </c>
      <c r="Z24" s="23"/>
    </row>
    <row r="25" spans="2:26" ht="26.25" customHeight="1">
      <c r="B25" s="24"/>
      <c r="C25" s="43" t="s">
        <v>10</v>
      </c>
      <c r="D25" s="94">
        <f>J8</f>
        <v>11</v>
      </c>
      <c r="E25" s="723"/>
      <c r="F25" s="520"/>
      <c r="G25" s="520" t="s">
        <v>14</v>
      </c>
      <c r="H25" s="520"/>
      <c r="I25" s="723"/>
      <c r="J25" s="94">
        <f>J10</f>
        <v>19</v>
      </c>
      <c r="K25" s="43" t="s">
        <v>19</v>
      </c>
      <c r="L25" s="98"/>
      <c r="M25" s="959">
        <f>M24+ACCUEIL!$B$7</f>
        <v>0.45833333333332998</v>
      </c>
      <c r="N25" s="61"/>
      <c r="O25" s="61"/>
      <c r="P25" s="333"/>
      <c r="Q25" s="43" t="s">
        <v>43</v>
      </c>
      <c r="R25" s="94">
        <f>R7</f>
        <v>18</v>
      </c>
      <c r="S25" s="723"/>
      <c r="T25" s="520"/>
      <c r="U25" s="520" t="s">
        <v>14</v>
      </c>
      <c r="V25" s="520"/>
      <c r="W25" s="723"/>
      <c r="X25" s="94">
        <f>R10</f>
        <v>17</v>
      </c>
      <c r="Y25" s="43" t="s">
        <v>63</v>
      </c>
      <c r="Z25" s="23"/>
    </row>
    <row r="26" spans="2:26" ht="26.25" customHeight="1">
      <c r="B26" s="24"/>
      <c r="C26" s="43" t="s">
        <v>20</v>
      </c>
      <c r="D26" s="94" t="str">
        <f>J11</f>
        <v>6</v>
      </c>
      <c r="E26" s="723"/>
      <c r="F26" s="520"/>
      <c r="G26" s="520" t="s">
        <v>14</v>
      </c>
      <c r="H26" s="520"/>
      <c r="I26" s="723"/>
      <c r="J26" s="94" t="str">
        <f>J9</f>
        <v>5</v>
      </c>
      <c r="K26" s="43" t="s">
        <v>11</v>
      </c>
      <c r="L26" s="98"/>
      <c r="M26" s="959">
        <f>M25+ACCUEIL!$B$7</f>
        <v>0.46527777777777402</v>
      </c>
      <c r="N26" s="61"/>
      <c r="O26" s="61"/>
      <c r="P26" s="333"/>
      <c r="Q26" s="94" t="s">
        <v>44</v>
      </c>
      <c r="R26" s="94" t="str">
        <f>R8</f>
        <v>9</v>
      </c>
      <c r="S26" s="723"/>
      <c r="T26" s="520"/>
      <c r="U26" s="520" t="s">
        <v>14</v>
      </c>
      <c r="V26" s="520"/>
      <c r="W26" s="723"/>
      <c r="X26" s="94">
        <f>R9</f>
        <v>13</v>
      </c>
      <c r="Y26" s="43" t="s">
        <v>62</v>
      </c>
      <c r="Z26" s="23"/>
    </row>
    <row r="27" spans="2:26" ht="26.25" customHeight="1">
      <c r="B27" s="24"/>
      <c r="C27" s="43" t="s">
        <v>4</v>
      </c>
      <c r="D27" s="94">
        <f>D7</f>
        <v>10</v>
      </c>
      <c r="E27" s="723"/>
      <c r="F27" s="520"/>
      <c r="G27" s="520" t="s">
        <v>14</v>
      </c>
      <c r="H27" s="520"/>
      <c r="I27" s="723"/>
      <c r="J27" s="94">
        <f>D10</f>
        <v>20</v>
      </c>
      <c r="K27" s="43" t="s">
        <v>7</v>
      </c>
      <c r="L27" s="98"/>
      <c r="M27" s="959">
        <f>M26+ACCUEIL!$B$7</f>
        <v>0.47222222222221799</v>
      </c>
      <c r="N27" s="61"/>
      <c r="O27" s="61"/>
      <c r="P27" s="333"/>
      <c r="Q27" s="43" t="s">
        <v>96</v>
      </c>
      <c r="R27" s="94">
        <f>X7</f>
        <v>3</v>
      </c>
      <c r="S27" s="723"/>
      <c r="T27" s="520"/>
      <c r="U27" s="520" t="s">
        <v>14</v>
      </c>
      <c r="V27" s="520"/>
      <c r="W27" s="723"/>
      <c r="X27" s="94">
        <f>X10</f>
        <v>14</v>
      </c>
      <c r="Y27" s="43" t="s">
        <v>105</v>
      </c>
      <c r="Z27" s="23"/>
    </row>
    <row r="28" spans="2:26" ht="26.25" customHeight="1">
      <c r="B28" s="24"/>
      <c r="C28" s="43" t="s">
        <v>5</v>
      </c>
      <c r="D28" s="94">
        <f>D8</f>
        <v>12</v>
      </c>
      <c r="E28" s="723"/>
      <c r="F28" s="520"/>
      <c r="G28" s="520" t="s">
        <v>14</v>
      </c>
      <c r="H28" s="520"/>
      <c r="I28" s="723"/>
      <c r="J28" s="94">
        <f>D9</f>
        <v>16</v>
      </c>
      <c r="K28" s="43" t="s">
        <v>6</v>
      </c>
      <c r="L28" s="98"/>
      <c r="M28" s="959">
        <f>M27+ACCUEIL!$B$7</f>
        <v>0.47916666666666202</v>
      </c>
      <c r="N28" s="61"/>
      <c r="O28" s="61"/>
      <c r="P28" s="333"/>
      <c r="Q28" s="43" t="s">
        <v>103</v>
      </c>
      <c r="R28" s="94" t="str">
        <f>X8</f>
        <v>1</v>
      </c>
      <c r="S28" s="723"/>
      <c r="T28" s="520"/>
      <c r="U28" s="520" t="s">
        <v>14</v>
      </c>
      <c r="V28" s="520"/>
      <c r="W28" s="723"/>
      <c r="X28" s="94" t="str">
        <f>X9</f>
        <v>2</v>
      </c>
      <c r="Y28" s="43" t="s">
        <v>104</v>
      </c>
      <c r="Z28" s="23"/>
    </row>
    <row r="29" spans="2:26" ht="26.25" customHeight="1">
      <c r="B29" s="24"/>
      <c r="C29" s="43" t="s">
        <v>9</v>
      </c>
      <c r="D29" s="94" t="str">
        <f>J7</f>
        <v>4</v>
      </c>
      <c r="E29" s="723"/>
      <c r="F29" s="520"/>
      <c r="G29" s="520" t="s">
        <v>14</v>
      </c>
      <c r="H29" s="520"/>
      <c r="I29" s="723"/>
      <c r="J29" s="94">
        <f>J10</f>
        <v>19</v>
      </c>
      <c r="K29" s="43" t="s">
        <v>19</v>
      </c>
      <c r="L29" s="98"/>
      <c r="M29" s="959">
        <f>M28+ACCUEIL!$B$7</f>
        <v>0.486111111111106</v>
      </c>
      <c r="N29" s="61"/>
      <c r="O29" s="61"/>
      <c r="P29" s="333"/>
      <c r="Q29" s="43" t="s">
        <v>86</v>
      </c>
      <c r="R29" s="94">
        <f>R11</f>
        <v>8</v>
      </c>
      <c r="S29" s="723"/>
      <c r="T29" s="520"/>
      <c r="U29" s="520" t="s">
        <v>14</v>
      </c>
      <c r="V29" s="520"/>
      <c r="W29" s="723"/>
      <c r="X29" s="94">
        <f>R10</f>
        <v>17</v>
      </c>
      <c r="Y29" s="43" t="s">
        <v>63</v>
      </c>
      <c r="Z29" s="23"/>
    </row>
    <row r="30" spans="2:26" ht="26.25" customHeight="1">
      <c r="B30" s="24"/>
      <c r="C30" s="43" t="s">
        <v>10</v>
      </c>
      <c r="D30" s="94">
        <f>J8</f>
        <v>11</v>
      </c>
      <c r="E30" s="723"/>
      <c r="F30" s="520"/>
      <c r="G30" s="520" t="s">
        <v>14</v>
      </c>
      <c r="H30" s="520"/>
      <c r="I30" s="723"/>
      <c r="J30" s="94" t="str">
        <f>J9</f>
        <v>5</v>
      </c>
      <c r="K30" s="43" t="s">
        <v>11</v>
      </c>
      <c r="L30" s="98"/>
      <c r="M30" s="959">
        <f>M29+ACCUEIL!$B$7</f>
        <v>0.49305555555554997</v>
      </c>
      <c r="N30" s="61"/>
      <c r="O30" s="61"/>
      <c r="P30" s="333"/>
      <c r="Q30" s="43" t="s">
        <v>43</v>
      </c>
      <c r="R30" s="94">
        <f>R7</f>
        <v>18</v>
      </c>
      <c r="S30" s="723"/>
      <c r="T30" s="520"/>
      <c r="U30" s="520" t="s">
        <v>14</v>
      </c>
      <c r="V30" s="520"/>
      <c r="W30" s="723"/>
      <c r="X30" s="94">
        <f>R9</f>
        <v>13</v>
      </c>
      <c r="Y30" s="43" t="s">
        <v>62</v>
      </c>
      <c r="Z30" s="23"/>
    </row>
    <row r="31" spans="2:26" ht="26.25" customHeight="1">
      <c r="B31" s="24"/>
      <c r="C31" s="43" t="s">
        <v>8</v>
      </c>
      <c r="D31" s="94" t="str">
        <f>D11</f>
        <v>7</v>
      </c>
      <c r="E31" s="723"/>
      <c r="F31" s="520"/>
      <c r="G31" s="520" t="s">
        <v>14</v>
      </c>
      <c r="H31" s="520"/>
      <c r="I31" s="723"/>
      <c r="J31" s="94">
        <f>D10</f>
        <v>20</v>
      </c>
      <c r="K31" s="43" t="s">
        <v>7</v>
      </c>
      <c r="L31" s="98"/>
      <c r="M31" s="959">
        <f>M30+ACCUEIL!$B$7</f>
        <v>0.499999999999994</v>
      </c>
      <c r="N31" s="61"/>
      <c r="O31" s="61"/>
      <c r="P31" s="333"/>
      <c r="Q31" s="43" t="s">
        <v>96</v>
      </c>
      <c r="R31" s="94">
        <f>X7</f>
        <v>3</v>
      </c>
      <c r="S31" s="723"/>
      <c r="T31" s="520"/>
      <c r="U31" s="520" t="s">
        <v>14</v>
      </c>
      <c r="V31" s="520"/>
      <c r="W31" s="723"/>
      <c r="X31" s="94" t="str">
        <f>X9</f>
        <v>2</v>
      </c>
      <c r="Y31" s="43" t="s">
        <v>104</v>
      </c>
      <c r="Z31" s="23"/>
    </row>
    <row r="32" spans="2:26" ht="26.25" customHeight="1">
      <c r="B32" s="24"/>
      <c r="C32" s="43" t="s">
        <v>4</v>
      </c>
      <c r="D32" s="94">
        <f>D7</f>
        <v>10</v>
      </c>
      <c r="E32" s="723"/>
      <c r="F32" s="520"/>
      <c r="G32" s="520" t="s">
        <v>14</v>
      </c>
      <c r="H32" s="520"/>
      <c r="I32" s="723"/>
      <c r="J32" s="94">
        <f>D9</f>
        <v>16</v>
      </c>
      <c r="K32" s="43" t="s">
        <v>6</v>
      </c>
      <c r="L32" s="98"/>
      <c r="M32" s="959">
        <f>M31+ACCUEIL!$B$7</f>
        <v>0.50694444444443798</v>
      </c>
      <c r="N32" s="61"/>
      <c r="O32" s="61"/>
      <c r="P32" s="333"/>
      <c r="Q32" s="43" t="s">
        <v>86</v>
      </c>
      <c r="R32" s="94">
        <f>R11</f>
        <v>8</v>
      </c>
      <c r="S32" s="723"/>
      <c r="T32" s="520"/>
      <c r="U32" s="520" t="s">
        <v>14</v>
      </c>
      <c r="V32" s="520"/>
      <c r="W32" s="723"/>
      <c r="X32" s="94" t="str">
        <f>R8</f>
        <v>9</v>
      </c>
      <c r="Y32" s="43" t="s">
        <v>44</v>
      </c>
      <c r="Z32" s="23"/>
    </row>
    <row r="33" spans="1:41" ht="26.25" customHeight="1">
      <c r="B33" s="24"/>
      <c r="C33" s="43" t="s">
        <v>19</v>
      </c>
      <c r="D33" s="94">
        <f>J10</f>
        <v>19</v>
      </c>
      <c r="E33" s="723"/>
      <c r="F33" s="520"/>
      <c r="G33" s="520" t="s">
        <v>14</v>
      </c>
      <c r="H33" s="520"/>
      <c r="I33" s="723"/>
      <c r="J33" s="94" t="str">
        <f>J11</f>
        <v>6</v>
      </c>
      <c r="K33" s="43" t="s">
        <v>20</v>
      </c>
      <c r="L33" s="98"/>
      <c r="M33" s="959">
        <f>M32+ACCUEIL!$B$7</f>
        <v>0.51388888888888196</v>
      </c>
      <c r="N33" s="61"/>
      <c r="O33" s="61"/>
      <c r="P33" s="333"/>
      <c r="Q33" s="43" t="s">
        <v>9</v>
      </c>
      <c r="R33" s="94" t="str">
        <f>J7</f>
        <v>4</v>
      </c>
      <c r="S33" s="723"/>
      <c r="T33" s="520"/>
      <c r="U33" s="520" t="s">
        <v>14</v>
      </c>
      <c r="V33" s="520"/>
      <c r="W33" s="723"/>
      <c r="X33" s="94" t="str">
        <f>J9</f>
        <v>5</v>
      </c>
      <c r="Y33" s="43" t="s">
        <v>11</v>
      </c>
      <c r="Z33" s="23"/>
    </row>
    <row r="34" spans="1:41" ht="26.25" customHeight="1">
      <c r="B34" s="24"/>
      <c r="C34" s="43" t="s">
        <v>20</v>
      </c>
      <c r="D34" s="94" t="str">
        <f>J11</f>
        <v>6</v>
      </c>
      <c r="E34" s="723"/>
      <c r="F34" s="520"/>
      <c r="G34" s="520" t="s">
        <v>14</v>
      </c>
      <c r="H34" s="520"/>
      <c r="I34" s="723"/>
      <c r="J34" s="94">
        <f>J8</f>
        <v>11</v>
      </c>
      <c r="K34" s="43" t="s">
        <v>10</v>
      </c>
      <c r="L34" s="98"/>
      <c r="M34" s="959">
        <f>M33+ACCUEIL!$B$7</f>
        <v>0.52083333333332604</v>
      </c>
      <c r="N34" s="61"/>
      <c r="O34" s="61"/>
      <c r="P34" s="333"/>
      <c r="Q34" s="43" t="s">
        <v>8</v>
      </c>
      <c r="R34" s="94" t="str">
        <f>D11</f>
        <v>7</v>
      </c>
      <c r="S34" s="723"/>
      <c r="T34" s="520"/>
      <c r="U34" s="520" t="s">
        <v>14</v>
      </c>
      <c r="V34" s="520"/>
      <c r="W34" s="723"/>
      <c r="X34" s="94">
        <f>D8</f>
        <v>12</v>
      </c>
      <c r="Y34" s="43" t="s">
        <v>5</v>
      </c>
      <c r="Z34" s="23"/>
    </row>
    <row r="35" spans="1:41">
      <c r="A35" s="33"/>
      <c r="B35" s="107"/>
      <c r="C35" s="108"/>
      <c r="D35" s="109"/>
      <c r="E35" s="110"/>
      <c r="F35" s="111"/>
      <c r="G35" s="112"/>
      <c r="H35" s="111"/>
      <c r="I35" s="113"/>
      <c r="J35" s="109"/>
      <c r="K35" s="108"/>
      <c r="L35" s="114"/>
      <c r="M35" s="963"/>
      <c r="N35" s="190"/>
      <c r="O35" s="190"/>
      <c r="P35" s="547"/>
      <c r="Q35" s="108"/>
      <c r="R35" s="109"/>
      <c r="S35" s="110"/>
      <c r="T35" s="111"/>
      <c r="U35" s="112"/>
      <c r="V35" s="111"/>
      <c r="W35" s="289"/>
      <c r="X35" s="109"/>
      <c r="Y35" s="108"/>
      <c r="Z35" s="503"/>
      <c r="AA35" s="33"/>
    </row>
    <row r="36" spans="1:41">
      <c r="A36" s="33"/>
      <c r="B36" s="103"/>
      <c r="C36" s="101"/>
      <c r="D36" s="100"/>
      <c r="E36" s="105"/>
      <c r="F36" s="106"/>
      <c r="G36" s="27"/>
      <c r="H36" s="106"/>
      <c r="I36" s="118"/>
      <c r="J36" s="100"/>
      <c r="K36" s="101"/>
      <c r="L36" s="100"/>
      <c r="M36" s="963"/>
      <c r="N36" s="190"/>
      <c r="O36" s="190"/>
      <c r="P36" s="100"/>
      <c r="Q36" s="101"/>
      <c r="R36" s="100"/>
      <c r="S36" s="105"/>
      <c r="T36" s="106"/>
      <c r="U36" s="27"/>
      <c r="V36" s="106"/>
      <c r="W36" s="120"/>
      <c r="X36" s="100"/>
      <c r="Y36" s="101"/>
      <c r="Z36" s="103"/>
      <c r="AA36" s="33"/>
    </row>
    <row r="37" spans="1:41">
      <c r="B37" s="60"/>
      <c r="C37" s="121"/>
      <c r="D37" s="122" t="str">
        <f>D6</f>
        <v>POULE A</v>
      </c>
      <c r="E37" s="123" t="s">
        <v>1</v>
      </c>
      <c r="F37" s="795" t="s">
        <v>2</v>
      </c>
      <c r="G37" s="76"/>
      <c r="H37" s="76"/>
      <c r="I37" s="121"/>
      <c r="J37" s="122" t="str">
        <f>J6</f>
        <v>POULE B</v>
      </c>
      <c r="K37" s="123" t="s">
        <v>1</v>
      </c>
      <c r="L37" s="795" t="s">
        <v>2</v>
      </c>
      <c r="M37" s="954"/>
      <c r="N37" s="61"/>
      <c r="O37" s="61"/>
      <c r="P37" s="76"/>
      <c r="Q37" s="197"/>
      <c r="R37" s="122" t="str">
        <f>R6</f>
        <v>POULE C</v>
      </c>
      <c r="S37" s="123" t="s">
        <v>1</v>
      </c>
      <c r="T37" s="795" t="s">
        <v>2</v>
      </c>
      <c r="U37" s="76"/>
      <c r="V37" s="76"/>
      <c r="W37" s="121"/>
      <c r="X37" s="122" t="str">
        <f>X6</f>
        <v>POULE D</v>
      </c>
      <c r="Y37" s="123" t="s">
        <v>1</v>
      </c>
      <c r="Z37" s="795" t="s">
        <v>2</v>
      </c>
      <c r="AA37" s="176"/>
    </row>
    <row r="38" spans="1:41" ht="26.25" customHeight="1">
      <c r="B38" s="60"/>
      <c r="C38" s="124">
        <v>1</v>
      </c>
      <c r="D38" s="1148"/>
      <c r="E38" s="911"/>
      <c r="F38" s="913"/>
      <c r="G38" s="147"/>
      <c r="H38" s="147"/>
      <c r="I38" s="124">
        <v>1</v>
      </c>
      <c r="J38" s="1148"/>
      <c r="K38" s="911"/>
      <c r="L38" s="913"/>
      <c r="M38" s="954"/>
      <c r="N38" s="61"/>
      <c r="O38" s="61"/>
      <c r="P38" s="104"/>
      <c r="Q38" s="43">
        <v>1</v>
      </c>
      <c r="R38" s="1148"/>
      <c r="S38" s="911"/>
      <c r="T38" s="913"/>
      <c r="U38" s="147"/>
      <c r="V38" s="147"/>
      <c r="W38" s="124">
        <v>1</v>
      </c>
      <c r="X38" s="1148"/>
      <c r="Y38" s="911"/>
      <c r="Z38" s="913"/>
      <c r="AA38" s="147"/>
    </row>
    <row r="39" spans="1:41" ht="26.25" customHeight="1">
      <c r="B39" s="60"/>
      <c r="C39" s="124">
        <v>2</v>
      </c>
      <c r="D39" s="1148"/>
      <c r="E39" s="911"/>
      <c r="F39" s="913"/>
      <c r="G39" s="147"/>
      <c r="H39" s="147"/>
      <c r="I39" s="124">
        <v>2</v>
      </c>
      <c r="J39" s="1148"/>
      <c r="K39" s="911"/>
      <c r="L39" s="913"/>
      <c r="M39" s="954"/>
      <c r="N39" s="61"/>
      <c r="O39" s="61"/>
      <c r="P39" s="104"/>
      <c r="Q39" s="43">
        <v>2</v>
      </c>
      <c r="R39" s="1148"/>
      <c r="S39" s="911"/>
      <c r="T39" s="913"/>
      <c r="U39" s="147"/>
      <c r="V39" s="147"/>
      <c r="W39" s="124">
        <v>2</v>
      </c>
      <c r="X39" s="1148"/>
      <c r="Y39" s="911"/>
      <c r="Z39" s="913"/>
      <c r="AA39" s="147"/>
    </row>
    <row r="40" spans="1:41" ht="26.25" customHeight="1">
      <c r="B40" s="60"/>
      <c r="C40" s="124">
        <v>3</v>
      </c>
      <c r="D40" s="1148"/>
      <c r="E40" s="911"/>
      <c r="F40" s="913"/>
      <c r="G40" s="147"/>
      <c r="H40" s="147"/>
      <c r="I40" s="124">
        <v>3</v>
      </c>
      <c r="J40" s="1148"/>
      <c r="K40" s="911"/>
      <c r="L40" s="913"/>
      <c r="M40" s="954"/>
      <c r="N40" s="61"/>
      <c r="O40" s="61"/>
      <c r="P40" s="104"/>
      <c r="Q40" s="43">
        <v>3</v>
      </c>
      <c r="R40" s="1148"/>
      <c r="S40" s="911"/>
      <c r="T40" s="913"/>
      <c r="U40" s="147"/>
      <c r="V40" s="147"/>
      <c r="W40" s="124">
        <v>3</v>
      </c>
      <c r="X40" s="1148"/>
      <c r="Y40" s="911"/>
      <c r="Z40" s="913"/>
      <c r="AA40" s="147"/>
    </row>
    <row r="41" spans="1:41" ht="26.25" customHeight="1">
      <c r="B41" s="60"/>
      <c r="C41" s="124">
        <v>4</v>
      </c>
      <c r="D41" s="1148"/>
      <c r="E41" s="911"/>
      <c r="F41" s="913"/>
      <c r="G41" s="147"/>
      <c r="H41" s="147"/>
      <c r="I41" s="124">
        <v>4</v>
      </c>
      <c r="J41" s="1148"/>
      <c r="K41" s="911"/>
      <c r="L41" s="913"/>
      <c r="M41" s="954"/>
      <c r="N41" s="61"/>
      <c r="O41" s="61"/>
      <c r="P41" s="104"/>
      <c r="Q41" s="43">
        <v>4</v>
      </c>
      <c r="R41" s="1148"/>
      <c r="S41" s="911"/>
      <c r="T41" s="913"/>
      <c r="U41" s="147"/>
      <c r="V41" s="147"/>
      <c r="W41" s="124">
        <v>4</v>
      </c>
      <c r="X41" s="1148"/>
      <c r="Y41" s="911"/>
      <c r="Z41" s="913"/>
      <c r="AA41" s="147"/>
    </row>
    <row r="42" spans="1:41" ht="26.25" customHeight="1">
      <c r="B42" s="60"/>
      <c r="C42" s="124">
        <v>5</v>
      </c>
      <c r="D42" s="1148"/>
      <c r="E42" s="911"/>
      <c r="F42" s="913"/>
      <c r="G42" s="130"/>
      <c r="H42" s="130"/>
      <c r="I42" s="94">
        <v>5</v>
      </c>
      <c r="J42" s="1148"/>
      <c r="K42" s="911"/>
      <c r="L42" s="913"/>
      <c r="M42" s="954"/>
      <c r="N42" s="61"/>
      <c r="O42" s="61"/>
      <c r="Q42" s="94">
        <v>5</v>
      </c>
      <c r="R42" s="1148"/>
      <c r="S42" s="911"/>
      <c r="T42" s="913"/>
      <c r="U42" s="130"/>
      <c r="V42" s="130"/>
      <c r="W42" s="130"/>
      <c r="X42" s="126"/>
      <c r="Y42" s="149"/>
      <c r="Z42" s="149"/>
    </row>
    <row r="43" spans="1:41">
      <c r="B43" s="60"/>
      <c r="C43" s="290"/>
      <c r="D43" s="126"/>
      <c r="E43" s="126"/>
      <c r="F43" s="126"/>
      <c r="G43" s="130"/>
      <c r="H43" s="130"/>
      <c r="I43" s="130"/>
      <c r="J43" s="126"/>
      <c r="K43" s="126"/>
      <c r="L43" s="137"/>
      <c r="M43" s="954"/>
      <c r="N43" s="61"/>
      <c r="O43" s="61"/>
      <c r="Q43" s="130"/>
      <c r="R43" s="126"/>
      <c r="S43" s="126"/>
      <c r="T43" s="126"/>
      <c r="U43" s="130"/>
      <c r="V43" s="130"/>
      <c r="W43" s="130"/>
      <c r="X43" s="126"/>
      <c r="Y43" s="149"/>
      <c r="Z43" s="149"/>
    </row>
    <row r="44" spans="1:41">
      <c r="B44" s="60"/>
      <c r="C44" s="290"/>
      <c r="D44" s="126"/>
      <c r="E44" s="126"/>
      <c r="F44" s="126"/>
      <c r="G44" s="130"/>
      <c r="H44" s="130"/>
      <c r="I44" s="130"/>
      <c r="J44" s="126"/>
      <c r="K44" s="126"/>
      <c r="L44" s="137"/>
      <c r="M44" s="954"/>
      <c r="N44" s="61"/>
      <c r="O44" s="61"/>
      <c r="Q44" s="130"/>
      <c r="R44" s="126"/>
      <c r="S44" s="126"/>
      <c r="T44" s="126"/>
      <c r="U44" s="130"/>
      <c r="V44" s="130"/>
      <c r="W44" s="130"/>
      <c r="X44" s="126"/>
      <c r="Y44" s="149"/>
      <c r="Z44" s="149"/>
    </row>
    <row r="45" spans="1:41">
      <c r="B45" s="60"/>
      <c r="C45" s="133"/>
      <c r="D45" s="134"/>
      <c r="E45" s="134"/>
      <c r="F45" s="134"/>
      <c r="G45" s="134" t="s">
        <v>68</v>
      </c>
      <c r="H45" s="134"/>
      <c r="I45" s="134"/>
      <c r="J45" s="136"/>
      <c r="K45" s="126"/>
      <c r="L45" s="64"/>
      <c r="M45" s="964" t="s">
        <v>16</v>
      </c>
      <c r="N45" s="138" t="s">
        <v>1</v>
      </c>
      <c r="O45" s="795" t="s">
        <v>2</v>
      </c>
      <c r="P45" s="67"/>
      <c r="Q45" s="69"/>
      <c r="R45" s="139" t="s">
        <v>18</v>
      </c>
      <c r="S45" s="138" t="s">
        <v>1</v>
      </c>
      <c r="T45" s="795" t="s">
        <v>2</v>
      </c>
      <c r="V45" s="70"/>
      <c r="W45" s="548"/>
      <c r="X45" s="139" t="s">
        <v>61</v>
      </c>
      <c r="Y45" s="138" t="s">
        <v>1</v>
      </c>
      <c r="Z45" s="795" t="s">
        <v>2</v>
      </c>
      <c r="AA45" s="876"/>
      <c r="AB45" s="877" t="s">
        <v>134</v>
      </c>
      <c r="AC45" s="893" t="s">
        <v>1</v>
      </c>
      <c r="AD45" s="917" t="s">
        <v>2</v>
      </c>
      <c r="AE45" s="878"/>
      <c r="AF45" s="879"/>
      <c r="AG45" s="877" t="s">
        <v>135</v>
      </c>
      <c r="AH45" s="893" t="s">
        <v>1</v>
      </c>
      <c r="AI45" s="917" t="s">
        <v>2</v>
      </c>
      <c r="AJ45" s="873"/>
      <c r="AK45" s="880"/>
      <c r="AL45" s="906"/>
      <c r="AM45" s="877" t="s">
        <v>136</v>
      </c>
      <c r="AN45" s="893" t="s">
        <v>1</v>
      </c>
      <c r="AO45" s="917" t="s">
        <v>2</v>
      </c>
    </row>
    <row r="46" spans="1:41" ht="20.100000000000001" customHeight="1">
      <c r="B46" s="60"/>
      <c r="C46" s="138" t="s">
        <v>21</v>
      </c>
      <c r="D46" s="1515" t="s">
        <v>21</v>
      </c>
      <c r="E46" s="1516"/>
      <c r="F46" s="1517"/>
      <c r="G46" s="142" t="s">
        <v>23</v>
      </c>
      <c r="H46" s="345"/>
      <c r="I46" s="1511" t="s">
        <v>23</v>
      </c>
      <c r="J46" s="1512"/>
      <c r="K46" s="126"/>
      <c r="L46" s="143" t="s">
        <v>4</v>
      </c>
      <c r="M46" s="965" t="s">
        <v>4</v>
      </c>
      <c r="N46" s="1535">
        <f>CL($XE$56,$I$56)+CL($S$63,$W$63)+CL($S$76,$W$76)</f>
        <v>0</v>
      </c>
      <c r="O46" s="549">
        <f>$XE$56-$I$56+$S$63-$W$63+$S$76-$W$76</f>
        <v>0</v>
      </c>
      <c r="Q46" s="94" t="s">
        <v>8</v>
      </c>
      <c r="R46" s="74" t="s">
        <v>8</v>
      </c>
      <c r="S46" s="1535">
        <f>CL($S$57,$W$57)+CL($S$67,$W$67)+CL($S$82,$W$82)</f>
        <v>0</v>
      </c>
      <c r="T46" s="550">
        <f>$S$57-$W$57+$S$67-$W$67+$S$82-$W$82</f>
        <v>0</v>
      </c>
      <c r="U46" s="130"/>
      <c r="V46" s="130"/>
      <c r="W46" s="94" t="s">
        <v>19</v>
      </c>
      <c r="X46" s="74" t="s">
        <v>19</v>
      </c>
      <c r="Y46" s="1536">
        <f>CL($S$61,$W$61)+CL($S$73,$W$73)</f>
        <v>0</v>
      </c>
      <c r="Z46" s="550">
        <f>$S$61-$W$61+$S$73-$W$73</f>
        <v>0</v>
      </c>
      <c r="AA46" s="893">
        <v>1</v>
      </c>
      <c r="AB46" s="965"/>
      <c r="AC46" s="930"/>
      <c r="AD46" s="930"/>
      <c r="AE46" s="901"/>
      <c r="AF46" s="893">
        <v>1</v>
      </c>
      <c r="AG46" s="1329"/>
      <c r="AH46" s="931"/>
      <c r="AI46" s="932"/>
      <c r="AJ46" s="890"/>
      <c r="AK46" s="890"/>
      <c r="AL46" s="893">
        <v>1</v>
      </c>
      <c r="AM46" s="1329"/>
      <c r="AN46" s="933"/>
      <c r="AO46" s="932"/>
    </row>
    <row r="47" spans="1:41" ht="20.100000000000001" customHeight="1">
      <c r="B47" s="60"/>
      <c r="C47" s="138" t="s">
        <v>22</v>
      </c>
      <c r="D47" s="1515" t="s">
        <v>22</v>
      </c>
      <c r="E47" s="1516"/>
      <c r="F47" s="1517"/>
      <c r="G47" s="142" t="s">
        <v>24</v>
      </c>
      <c r="H47" s="345"/>
      <c r="I47" s="1511" t="s">
        <v>24</v>
      </c>
      <c r="J47" s="1512"/>
      <c r="K47" s="126"/>
      <c r="L47" s="143" t="s">
        <v>5</v>
      </c>
      <c r="M47" s="965" t="s">
        <v>5</v>
      </c>
      <c r="N47" s="1535">
        <f>CL($I$56,$XE$56)+CL($S$65,$W$65)+CL($S$79,$W$79)</f>
        <v>0</v>
      </c>
      <c r="O47" s="549">
        <f>$I$56-$XE$56+$S$65-$W$65+$S$79-$W$79</f>
        <v>0</v>
      </c>
      <c r="Q47" s="94" t="s">
        <v>9</v>
      </c>
      <c r="R47" s="74" t="s">
        <v>9</v>
      </c>
      <c r="S47" s="1535">
        <f>CL($W$57,$S$57)+CL($S$70,$W$70)+CL($S$85,$W$85)</f>
        <v>0</v>
      </c>
      <c r="T47" s="550">
        <f>$W$57-$S$57+$S$70-$W$70+$S$85-$W$85</f>
        <v>0</v>
      </c>
      <c r="U47" s="130"/>
      <c r="V47" s="130"/>
      <c r="W47" s="94" t="s">
        <v>20</v>
      </c>
      <c r="X47" s="74" t="s">
        <v>20</v>
      </c>
      <c r="Y47" s="1536">
        <f>CL($W$61,$S$61)+CL($S$88,$W$88)</f>
        <v>0</v>
      </c>
      <c r="Z47" s="550">
        <f>$W$61-$S$61+$S$88-$W$88</f>
        <v>0</v>
      </c>
      <c r="AA47" s="893">
        <v>2</v>
      </c>
      <c r="AB47" s="965"/>
      <c r="AC47" s="930"/>
      <c r="AD47" s="930"/>
      <c r="AE47" s="901"/>
      <c r="AF47" s="893">
        <v>2</v>
      </c>
      <c r="AG47" s="1329"/>
      <c r="AH47" s="931"/>
      <c r="AI47" s="932"/>
      <c r="AJ47" s="890"/>
      <c r="AK47" s="890"/>
      <c r="AL47" s="893">
        <v>2</v>
      </c>
      <c r="AM47" s="1329"/>
      <c r="AN47" s="933"/>
      <c r="AO47" s="932"/>
    </row>
    <row r="48" spans="1:41" ht="20.100000000000001" customHeight="1">
      <c r="B48" s="60"/>
      <c r="C48" s="138" t="s">
        <v>64</v>
      </c>
      <c r="D48" s="1515" t="s">
        <v>64</v>
      </c>
      <c r="E48" s="1516"/>
      <c r="F48" s="1517"/>
      <c r="G48" s="142" t="s">
        <v>32</v>
      </c>
      <c r="H48" s="345"/>
      <c r="I48" s="1511" t="s">
        <v>32</v>
      </c>
      <c r="J48" s="1512"/>
      <c r="K48" s="126"/>
      <c r="L48" s="143" t="s">
        <v>6</v>
      </c>
      <c r="M48" s="965" t="s">
        <v>6</v>
      </c>
      <c r="N48" s="1535">
        <f>CL($S$56,$W$56)+CL($W$63,$S$63)+CL($W$79,$S$79)</f>
        <v>0</v>
      </c>
      <c r="O48" s="549">
        <f>$S$56-$W$56+$W$63-$S$63+$W$79-$S$79</f>
        <v>0</v>
      </c>
      <c r="Q48" s="94" t="s">
        <v>10</v>
      </c>
      <c r="R48" s="74" t="s">
        <v>10</v>
      </c>
      <c r="S48" s="1535">
        <f>CL($S$59,$W$59)+CL($W$67,$S$67)+CL($W$85,$S$85)</f>
        <v>0</v>
      </c>
      <c r="T48" s="550">
        <f>$S$59-$W$59+$W$67-$S$67+$W$85-$S$85</f>
        <v>0</v>
      </c>
      <c r="U48" s="130"/>
      <c r="V48" s="130"/>
      <c r="W48" s="94" t="s">
        <v>43</v>
      </c>
      <c r="X48" s="74" t="s">
        <v>43</v>
      </c>
      <c r="Y48" s="1536">
        <f>CL($W$73,$S$73)+CL($W$88,$S$88)</f>
        <v>0</v>
      </c>
      <c r="Z48" s="550">
        <f>$W$73-$S$73+$W$88-$S$88</f>
        <v>0</v>
      </c>
      <c r="AA48" s="893">
        <v>3</v>
      </c>
      <c r="AB48" s="965"/>
      <c r="AC48" s="930"/>
      <c r="AD48" s="930"/>
      <c r="AE48" s="901"/>
      <c r="AF48" s="893">
        <v>3</v>
      </c>
      <c r="AG48" s="1329"/>
      <c r="AH48" s="931"/>
      <c r="AI48" s="932"/>
      <c r="AJ48" s="890"/>
      <c r="AK48" s="890"/>
      <c r="AL48" s="893">
        <v>3</v>
      </c>
      <c r="AM48" s="1329"/>
      <c r="AN48" s="933"/>
      <c r="AO48" s="932"/>
    </row>
    <row r="49" spans="1:41" ht="20.100000000000001" customHeight="1">
      <c r="B49" s="60"/>
      <c r="C49" s="138" t="s">
        <v>93</v>
      </c>
      <c r="D49" s="1515" t="s">
        <v>93</v>
      </c>
      <c r="E49" s="1516"/>
      <c r="F49" s="1517"/>
      <c r="G49" s="142" t="s">
        <v>34</v>
      </c>
      <c r="H49" s="345"/>
      <c r="I49" s="1511" t="s">
        <v>34</v>
      </c>
      <c r="J49" s="1512"/>
      <c r="K49" s="126"/>
      <c r="L49" s="143" t="s">
        <v>7</v>
      </c>
      <c r="M49" s="965" t="s">
        <v>7</v>
      </c>
      <c r="N49" s="1535">
        <f>CL($W$56,$S$56)+CL($W$65,$S$65)+CL($W$76,$S$76)</f>
        <v>0</v>
      </c>
      <c r="O49" s="549">
        <f>$W$56-$S$56+$W$65-$S$65+$W$76-$S$76</f>
        <v>0</v>
      </c>
      <c r="Q49" s="94" t="s">
        <v>11</v>
      </c>
      <c r="R49" s="74" t="s">
        <v>11</v>
      </c>
      <c r="S49" s="1535">
        <f>CL($W$59,$S$59)+CL($W$70,$S$70)+CL($W$82,$S$82)</f>
        <v>0</v>
      </c>
      <c r="T49" s="550">
        <f>$W$59-$S$59+$W$70-$S$70+$W$82-$S$82</f>
        <v>0</v>
      </c>
      <c r="U49" s="130"/>
      <c r="V49" s="130"/>
      <c r="W49" s="130"/>
      <c r="X49" s="126"/>
      <c r="Y49" s="131"/>
      <c r="Z49" s="132"/>
      <c r="AA49" s="893">
        <v>4</v>
      </c>
      <c r="AB49" s="965"/>
      <c r="AC49" s="930"/>
      <c r="AD49" s="930"/>
      <c r="AE49" s="901"/>
      <c r="AF49" s="893">
        <v>4</v>
      </c>
      <c r="AG49" s="1329"/>
      <c r="AH49" s="931"/>
      <c r="AI49" s="932"/>
      <c r="AJ49" s="890"/>
      <c r="AK49" s="890"/>
      <c r="AL49" s="890"/>
      <c r="AM49" s="889"/>
      <c r="AN49" s="891"/>
      <c r="AO49" s="892"/>
    </row>
    <row r="50" spans="1:41" ht="20.100000000000001" customHeight="1">
      <c r="B50" s="60"/>
      <c r="C50" s="67"/>
      <c r="D50" s="126"/>
      <c r="E50" s="127"/>
      <c r="F50" s="127"/>
      <c r="G50" s="128"/>
      <c r="H50" s="127"/>
      <c r="I50" s="129"/>
      <c r="J50" s="126"/>
      <c r="K50" s="126"/>
      <c r="L50" s="137"/>
      <c r="M50" s="954"/>
      <c r="N50" s="132"/>
      <c r="O50" s="132"/>
      <c r="Q50" s="130"/>
      <c r="R50" s="126"/>
      <c r="S50" s="551"/>
      <c r="T50" s="132"/>
      <c r="U50" s="130"/>
      <c r="V50" s="130"/>
      <c r="W50" s="130"/>
      <c r="X50" s="126"/>
      <c r="Y50" s="131"/>
      <c r="Z50" s="132"/>
    </row>
    <row r="51" spans="1:41">
      <c r="B51" s="60"/>
      <c r="C51" s="67"/>
      <c r="D51" s="126"/>
      <c r="E51" s="127"/>
      <c r="F51" s="127"/>
      <c r="G51" s="128"/>
      <c r="H51" s="127"/>
      <c r="I51" s="129"/>
      <c r="K51" s="126"/>
      <c r="L51" s="137"/>
      <c r="M51" s="954"/>
      <c r="N51" s="132"/>
      <c r="O51" s="132"/>
      <c r="Q51" s="130"/>
      <c r="R51" s="28"/>
      <c r="S51" s="201"/>
      <c r="T51" s="75"/>
      <c r="U51" s="76"/>
      <c r="V51" s="21"/>
      <c r="W51" s="21"/>
      <c r="X51" s="516"/>
      <c r="Y51" s="131"/>
      <c r="Z51" s="132"/>
    </row>
    <row r="52" spans="1:41">
      <c r="B52" s="60"/>
      <c r="C52" s="290"/>
      <c r="D52" s="126"/>
      <c r="E52" s="126"/>
      <c r="F52" s="126"/>
      <c r="G52" s="130"/>
      <c r="H52" s="130"/>
      <c r="I52" s="130"/>
      <c r="J52" s="126"/>
      <c r="K52" s="126"/>
      <c r="L52" s="137"/>
      <c r="M52" s="954"/>
      <c r="N52" s="61"/>
      <c r="O52" s="61"/>
      <c r="Q52" s="130"/>
      <c r="R52" s="126"/>
      <c r="S52" s="126"/>
      <c r="T52" s="126"/>
      <c r="U52" s="130"/>
      <c r="V52" s="130"/>
      <c r="W52" s="130"/>
      <c r="X52" s="126"/>
      <c r="Y52" s="149"/>
      <c r="Z52" s="149"/>
    </row>
    <row r="53" spans="1:41">
      <c r="A53" s="183"/>
      <c r="B53" s="347"/>
      <c r="C53" s="347"/>
      <c r="D53" s="299"/>
      <c r="E53" s="299"/>
      <c r="F53" s="299"/>
      <c r="G53" s="249"/>
      <c r="H53" s="249"/>
      <c r="I53" s="249"/>
      <c r="J53" s="299"/>
      <c r="K53" s="299"/>
      <c r="L53" s="297"/>
      <c r="M53" s="954"/>
      <c r="N53" s="61"/>
      <c r="O53" s="61"/>
      <c r="P53" s="298"/>
      <c r="Q53" s="249"/>
      <c r="R53" s="299"/>
      <c r="S53" s="299"/>
      <c r="T53" s="299"/>
      <c r="U53" s="249"/>
      <c r="V53" s="249"/>
      <c r="W53" s="249"/>
      <c r="X53" s="299"/>
      <c r="Y53" s="327"/>
      <c r="Z53" s="410"/>
    </row>
    <row r="54" spans="1:41">
      <c r="A54" s="24"/>
      <c r="B54" s="290"/>
      <c r="C54" s="146"/>
      <c r="D54" s="146"/>
      <c r="E54" s="147"/>
      <c r="F54" s="146"/>
      <c r="G54" s="552" t="str">
        <f>G16</f>
        <v>VELODROME</v>
      </c>
      <c r="H54" s="146"/>
      <c r="I54" s="146"/>
      <c r="J54" s="146"/>
      <c r="K54" s="146"/>
      <c r="L54" s="153"/>
      <c r="M54" s="954"/>
      <c r="N54" s="77"/>
      <c r="O54" s="77"/>
      <c r="P54" s="553"/>
      <c r="Q54" s="21"/>
      <c r="R54" s="146"/>
      <c r="S54" s="147"/>
      <c r="T54" s="146"/>
      <c r="U54" s="955" t="str">
        <f>U16</f>
        <v>PARC DE SPORT</v>
      </c>
      <c r="V54" s="146"/>
      <c r="W54" s="146"/>
      <c r="X54" s="146"/>
      <c r="Y54" s="147"/>
      <c r="Z54" s="23"/>
    </row>
    <row r="55" spans="1:41">
      <c r="A55" s="24"/>
      <c r="B55" s="290"/>
      <c r="C55" s="40"/>
      <c r="D55" s="40"/>
      <c r="F55" s="40"/>
      <c r="G55" s="152" t="s">
        <v>68</v>
      </c>
      <c r="H55" s="40"/>
      <c r="I55" s="40"/>
      <c r="J55" s="40"/>
      <c r="K55" s="40"/>
      <c r="L55" s="153"/>
      <c r="M55" s="966" t="s">
        <v>13</v>
      </c>
      <c r="N55" s="77"/>
      <c r="O55" s="77"/>
      <c r="P55" s="553"/>
      <c r="Q55" s="22"/>
      <c r="R55" s="40"/>
      <c r="T55" s="40"/>
      <c r="U55" s="152" t="s">
        <v>3</v>
      </c>
      <c r="V55" s="40"/>
      <c r="W55" s="40"/>
      <c r="X55" s="40"/>
      <c r="Z55" s="23"/>
    </row>
    <row r="56" spans="1:41" ht="26.25" customHeight="1">
      <c r="A56" s="24"/>
      <c r="B56" s="123" t="s">
        <v>4</v>
      </c>
      <c r="C56" s="238"/>
      <c r="D56" s="175" t="str">
        <f>M46</f>
        <v>A</v>
      </c>
      <c r="E56" s="723"/>
      <c r="F56" s="160"/>
      <c r="G56" s="161" t="s">
        <v>14</v>
      </c>
      <c r="H56" s="160"/>
      <c r="I56" s="723"/>
      <c r="J56" s="896" t="str">
        <f>M47</f>
        <v>B</v>
      </c>
      <c r="K56" s="123" t="s">
        <v>5</v>
      </c>
      <c r="L56" s="153"/>
      <c r="M56" s="958">
        <f>ACCUEIL!$B$9</f>
        <v>0.58333333333333304</v>
      </c>
      <c r="N56" s="77"/>
      <c r="O56" s="77"/>
      <c r="P56" s="333"/>
      <c r="Q56" s="123" t="s">
        <v>6</v>
      </c>
      <c r="R56" s="175" t="str">
        <f>M48</f>
        <v>C</v>
      </c>
      <c r="S56" s="723"/>
      <c r="T56" s="165"/>
      <c r="U56" s="165" t="s">
        <v>14</v>
      </c>
      <c r="V56" s="165"/>
      <c r="W56" s="723"/>
      <c r="X56" s="158" t="str">
        <f>M49</f>
        <v>D</v>
      </c>
      <c r="Y56" s="123" t="s">
        <v>7</v>
      </c>
      <c r="Z56" s="23"/>
    </row>
    <row r="57" spans="1:41" ht="26.25" customHeight="1">
      <c r="A57" s="24"/>
      <c r="B57" s="123">
        <v>1</v>
      </c>
      <c r="C57" s="157" t="s">
        <v>21</v>
      </c>
      <c r="D57" s="158" t="str">
        <f>D46</f>
        <v>1A</v>
      </c>
      <c r="E57" s="723"/>
      <c r="F57" s="160"/>
      <c r="G57" s="161" t="s">
        <v>14</v>
      </c>
      <c r="H57" s="160"/>
      <c r="I57" s="723"/>
      <c r="J57" s="896" t="str">
        <f>I46</f>
        <v>2A</v>
      </c>
      <c r="K57" s="142" t="s">
        <v>23</v>
      </c>
      <c r="L57" s="153"/>
      <c r="M57" s="959">
        <f>M56+ACCUEIL!$B$10</f>
        <v>0.59027777777777701</v>
      </c>
      <c r="N57" s="77"/>
      <c r="O57" s="77"/>
      <c r="P57" s="333"/>
      <c r="Q57" s="123" t="s">
        <v>8</v>
      </c>
      <c r="R57" s="164" t="str">
        <f>R46</f>
        <v>E</v>
      </c>
      <c r="S57" s="723"/>
      <c r="T57" s="165"/>
      <c r="U57" s="165" t="s">
        <v>14</v>
      </c>
      <c r="V57" s="165"/>
      <c r="W57" s="723"/>
      <c r="X57" s="164" t="str">
        <f>R47</f>
        <v>F</v>
      </c>
      <c r="Y57" s="123" t="s">
        <v>9</v>
      </c>
      <c r="Z57" s="23"/>
    </row>
    <row r="58" spans="1:41" s="873" customFormat="1" ht="19.5" hidden="1" customHeight="1">
      <c r="A58" s="24"/>
      <c r="B58" s="309"/>
      <c r="C58" s="235"/>
      <c r="D58" s="1409" t="s">
        <v>182</v>
      </c>
      <c r="E58" s="1396"/>
      <c r="F58" s="160"/>
      <c r="G58" s="161" t="s">
        <v>14</v>
      </c>
      <c r="H58" s="160"/>
      <c r="I58" s="1396"/>
      <c r="J58" s="1409" t="s">
        <v>182</v>
      </c>
      <c r="K58" s="162"/>
      <c r="L58" s="153"/>
      <c r="M58" s="959"/>
      <c r="N58" s="77"/>
      <c r="O58" s="77"/>
      <c r="P58" s="333"/>
      <c r="Q58" s="1295"/>
      <c r="R58" s="1350"/>
      <c r="S58" s="1346"/>
      <c r="T58" s="1297"/>
      <c r="U58" s="1297"/>
      <c r="V58" s="1297"/>
      <c r="W58" s="1346"/>
      <c r="X58" s="1350"/>
      <c r="Y58" s="1298"/>
      <c r="Z58" s="23"/>
    </row>
    <row r="59" spans="1:41" ht="26.25" customHeight="1">
      <c r="A59" s="306"/>
      <c r="B59" s="123">
        <v>2</v>
      </c>
      <c r="C59" s="157" t="s">
        <v>22</v>
      </c>
      <c r="D59" s="158" t="str">
        <f>D47</f>
        <v>1B</v>
      </c>
      <c r="E59" s="723"/>
      <c r="F59" s="160"/>
      <c r="G59" s="161" t="s">
        <v>14</v>
      </c>
      <c r="H59" s="160"/>
      <c r="I59" s="723"/>
      <c r="J59" s="896" t="str">
        <f>I47</f>
        <v>2B</v>
      </c>
      <c r="K59" s="142" t="s">
        <v>24</v>
      </c>
      <c r="L59" s="163"/>
      <c r="M59" s="959">
        <f>M57+ACCUEIL!$B$10</f>
        <v>0.59722222222222099</v>
      </c>
      <c r="N59" s="93"/>
      <c r="O59" s="93"/>
      <c r="P59" s="333"/>
      <c r="Q59" s="123" t="s">
        <v>10</v>
      </c>
      <c r="R59" s="164" t="str">
        <f>R48</f>
        <v>G</v>
      </c>
      <c r="S59" s="723"/>
      <c r="T59" s="165"/>
      <c r="U59" s="165" t="s">
        <v>14</v>
      </c>
      <c r="V59" s="165"/>
      <c r="W59" s="723"/>
      <c r="X59" s="164" t="str">
        <f>R49</f>
        <v>H</v>
      </c>
      <c r="Y59" s="123" t="s">
        <v>11</v>
      </c>
      <c r="Z59" s="23"/>
    </row>
    <row r="60" spans="1:41" s="873" customFormat="1" ht="19.5" hidden="1" customHeight="1">
      <c r="A60" s="306"/>
      <c r="B60" s="309"/>
      <c r="C60" s="235"/>
      <c r="D60" s="1409" t="s">
        <v>182</v>
      </c>
      <c r="E60" s="1396"/>
      <c r="F60" s="160"/>
      <c r="G60" s="161" t="s">
        <v>14</v>
      </c>
      <c r="H60" s="160"/>
      <c r="I60" s="1396"/>
      <c r="J60" s="1409" t="s">
        <v>182</v>
      </c>
      <c r="K60" s="162"/>
      <c r="L60" s="163"/>
      <c r="M60" s="959"/>
      <c r="N60" s="93"/>
      <c r="O60" s="93"/>
      <c r="P60" s="333"/>
      <c r="Q60" s="1295"/>
      <c r="R60" s="1350"/>
      <c r="S60" s="1346"/>
      <c r="T60" s="1297"/>
      <c r="U60" s="1297"/>
      <c r="V60" s="1297"/>
      <c r="W60" s="1346"/>
      <c r="X60" s="1350"/>
      <c r="Y60" s="1298"/>
      <c r="Z60" s="23"/>
    </row>
    <row r="61" spans="1:41" ht="26.25" customHeight="1">
      <c r="A61" s="306"/>
      <c r="B61" s="123">
        <v>3</v>
      </c>
      <c r="C61" s="157" t="s">
        <v>64</v>
      </c>
      <c r="D61" s="158" t="str">
        <f>D48</f>
        <v>1C</v>
      </c>
      <c r="E61" s="723"/>
      <c r="F61" s="160"/>
      <c r="G61" s="161" t="s">
        <v>14</v>
      </c>
      <c r="H61" s="160"/>
      <c r="I61" s="723"/>
      <c r="J61" s="896" t="str">
        <f>I48</f>
        <v>2C</v>
      </c>
      <c r="K61" s="142" t="s">
        <v>32</v>
      </c>
      <c r="L61" s="163"/>
      <c r="M61" s="959">
        <f>M59+ACCUEIL!$B$10</f>
        <v>0.60416666666666496</v>
      </c>
      <c r="N61" s="61"/>
      <c r="O61" s="61"/>
      <c r="P61" s="333"/>
      <c r="Q61" s="123" t="s">
        <v>19</v>
      </c>
      <c r="R61" s="175" t="str">
        <f>X46</f>
        <v>I</v>
      </c>
      <c r="S61" s="723"/>
      <c r="T61" s="165"/>
      <c r="U61" s="165" t="s">
        <v>14</v>
      </c>
      <c r="V61" s="165"/>
      <c r="W61" s="723"/>
      <c r="X61" s="158" t="str">
        <f>X47</f>
        <v>J</v>
      </c>
      <c r="Y61" s="123" t="s">
        <v>20</v>
      </c>
      <c r="Z61" s="23"/>
    </row>
    <row r="62" spans="1:41" s="873" customFormat="1" ht="19.5" hidden="1" customHeight="1">
      <c r="A62" s="306"/>
      <c r="B62" s="309"/>
      <c r="C62" s="235"/>
      <c r="D62" s="1409" t="s">
        <v>182</v>
      </c>
      <c r="E62" s="1396"/>
      <c r="F62" s="160"/>
      <c r="G62" s="161" t="s">
        <v>14</v>
      </c>
      <c r="H62" s="160"/>
      <c r="I62" s="1396"/>
      <c r="J62" s="1409" t="s">
        <v>182</v>
      </c>
      <c r="K62" s="162"/>
      <c r="L62" s="163"/>
      <c r="M62" s="959"/>
      <c r="N62" s="1408"/>
      <c r="O62" s="1408"/>
      <c r="P62" s="333"/>
      <c r="Q62" s="1295"/>
      <c r="R62" s="1350"/>
      <c r="S62" s="1346"/>
      <c r="T62" s="1297"/>
      <c r="U62" s="1297"/>
      <c r="V62" s="1297"/>
      <c r="W62" s="1346"/>
      <c r="X62" s="1350"/>
      <c r="Y62" s="1298"/>
      <c r="Z62" s="23"/>
    </row>
    <row r="63" spans="1:41" ht="26.25" customHeight="1">
      <c r="A63" s="306"/>
      <c r="B63" s="123">
        <v>4</v>
      </c>
      <c r="C63" s="157" t="s">
        <v>93</v>
      </c>
      <c r="D63" s="896" t="str">
        <f>D49</f>
        <v>1D</v>
      </c>
      <c r="E63" s="723"/>
      <c r="F63" s="160"/>
      <c r="G63" s="161" t="s">
        <v>14</v>
      </c>
      <c r="H63" s="160"/>
      <c r="I63" s="723"/>
      <c r="J63" s="896" t="str">
        <f>I49</f>
        <v>2D</v>
      </c>
      <c r="K63" s="142" t="s">
        <v>34</v>
      </c>
      <c r="L63" s="163"/>
      <c r="M63" s="959">
        <f>M61+ACCUEIL!$B$10</f>
        <v>0.61111111111110905</v>
      </c>
      <c r="N63" s="61"/>
      <c r="O63" s="61"/>
      <c r="P63" s="333"/>
      <c r="Q63" s="123" t="s">
        <v>4</v>
      </c>
      <c r="R63" s="164" t="str">
        <f>M46</f>
        <v>A</v>
      </c>
      <c r="S63" s="723"/>
      <c r="T63" s="165"/>
      <c r="U63" s="165" t="s">
        <v>14</v>
      </c>
      <c r="V63" s="165"/>
      <c r="W63" s="723"/>
      <c r="X63" s="164" t="str">
        <f>M48</f>
        <v>C</v>
      </c>
      <c r="Y63" s="123" t="s">
        <v>6</v>
      </c>
      <c r="Z63" s="23"/>
    </row>
    <row r="64" spans="1:41" s="873" customFormat="1" ht="19.5" hidden="1" customHeight="1">
      <c r="A64" s="306"/>
      <c r="B64" s="309"/>
      <c r="C64" s="235"/>
      <c r="D64" s="1409" t="s">
        <v>182</v>
      </c>
      <c r="E64" s="1396"/>
      <c r="F64" s="160"/>
      <c r="G64" s="161" t="s">
        <v>14</v>
      </c>
      <c r="H64" s="160"/>
      <c r="I64" s="1396"/>
      <c r="J64" s="1409" t="s">
        <v>182</v>
      </c>
      <c r="K64" s="162"/>
      <c r="L64" s="163"/>
      <c r="M64" s="959"/>
      <c r="N64" s="1408"/>
      <c r="O64" s="1408"/>
      <c r="P64" s="333"/>
      <c r="Q64" s="1295"/>
      <c r="R64" s="1350"/>
      <c r="S64" s="1346"/>
      <c r="T64" s="1297"/>
      <c r="U64" s="1297"/>
      <c r="V64" s="1297"/>
      <c r="W64" s="1346"/>
      <c r="X64" s="1350"/>
      <c r="Y64" s="1298"/>
      <c r="Z64" s="23"/>
    </row>
    <row r="65" spans="1:26" ht="24.95" customHeight="1">
      <c r="A65" s="24"/>
      <c r="L65" s="163"/>
      <c r="M65" s="959">
        <f>M63+ACCUEIL!$B$10</f>
        <v>0.61805555555555303</v>
      </c>
      <c r="N65" s="61"/>
      <c r="O65" s="61"/>
      <c r="P65" s="333"/>
      <c r="Q65" s="123" t="s">
        <v>5</v>
      </c>
      <c r="R65" s="164" t="str">
        <f>M47</f>
        <v>B</v>
      </c>
      <c r="S65" s="723"/>
      <c r="T65" s="165"/>
      <c r="U65" s="165" t="s">
        <v>14</v>
      </c>
      <c r="V65" s="165"/>
      <c r="W65" s="723"/>
      <c r="X65" s="164" t="str">
        <f>M49</f>
        <v>D</v>
      </c>
      <c r="Y65" s="123" t="s">
        <v>7</v>
      </c>
      <c r="Z65" s="23"/>
    </row>
    <row r="66" spans="1:26" ht="15" customHeight="1">
      <c r="A66" s="24"/>
      <c r="B66" s="197">
        <v>11</v>
      </c>
      <c r="C66" s="238"/>
      <c r="D66" s="307" t="s">
        <v>48</v>
      </c>
      <c r="E66" s="307"/>
      <c r="F66" s="307"/>
      <c r="G66" s="307"/>
      <c r="H66" s="307"/>
      <c r="I66" s="307"/>
      <c r="J66" s="307" t="s">
        <v>49</v>
      </c>
      <c r="K66" s="170"/>
      <c r="L66" s="23"/>
      <c r="M66" s="959"/>
      <c r="N66" s="61"/>
      <c r="O66" s="61"/>
      <c r="P66" s="333"/>
      <c r="Q66" s="350"/>
      <c r="R66" s="351"/>
      <c r="S66" s="320"/>
      <c r="T66" s="321"/>
      <c r="U66" s="321"/>
      <c r="V66" s="321"/>
      <c r="W66" s="320"/>
      <c r="X66" s="353"/>
      <c r="Y66" s="354"/>
      <c r="Z66" s="23"/>
    </row>
    <row r="67" spans="1:26" ht="24.95" customHeight="1">
      <c r="A67" s="24"/>
      <c r="B67" s="309"/>
      <c r="C67" s="235"/>
      <c r="D67" s="896">
        <f>GL(I57,E57,D57,J57,I58,E58)</f>
        <v>0</v>
      </c>
      <c r="E67" s="723"/>
      <c r="F67" s="160"/>
      <c r="G67" s="161" t="s">
        <v>14</v>
      </c>
      <c r="H67" s="160"/>
      <c r="I67" s="723"/>
      <c r="J67" s="896">
        <f>GL(I59,E59,D59,J59,I60,E60)</f>
        <v>0</v>
      </c>
      <c r="K67" s="162"/>
      <c r="L67" s="23"/>
      <c r="M67" s="959">
        <f>M65+ACCUEIL!$B$10</f>
        <v>0.624999999999997</v>
      </c>
      <c r="N67" s="61"/>
      <c r="O67" s="61"/>
      <c r="P67" s="333"/>
      <c r="Q67" s="123" t="s">
        <v>8</v>
      </c>
      <c r="R67" s="164" t="str">
        <f>R46</f>
        <v>E</v>
      </c>
      <c r="S67" s="723"/>
      <c r="T67" s="165"/>
      <c r="U67" s="165" t="s">
        <v>14</v>
      </c>
      <c r="V67" s="165"/>
      <c r="W67" s="723"/>
      <c r="X67" s="164" t="str">
        <f>R48</f>
        <v>G</v>
      </c>
      <c r="Y67" s="123" t="s">
        <v>10</v>
      </c>
      <c r="Z67" s="23"/>
    </row>
    <row r="68" spans="1:26" s="873" customFormat="1" ht="19.5" hidden="1" customHeight="1">
      <c r="A68" s="24"/>
      <c r="B68" s="309"/>
      <c r="C68" s="235"/>
      <c r="D68" s="1409" t="s">
        <v>182</v>
      </c>
      <c r="E68" s="1396"/>
      <c r="F68" s="160"/>
      <c r="G68" s="161" t="s">
        <v>14</v>
      </c>
      <c r="H68" s="160"/>
      <c r="I68" s="1396"/>
      <c r="J68" s="1409" t="s">
        <v>182</v>
      </c>
      <c r="K68" s="162"/>
      <c r="L68" s="23"/>
      <c r="M68" s="959"/>
      <c r="N68" s="1408"/>
      <c r="O68" s="1408"/>
      <c r="P68" s="333"/>
      <c r="Q68" s="1295"/>
      <c r="R68" s="1350"/>
      <c r="S68" s="1346"/>
      <c r="T68" s="1297"/>
      <c r="U68" s="1297"/>
      <c r="V68" s="1297"/>
      <c r="W68" s="1346"/>
      <c r="X68" s="1350"/>
      <c r="Y68" s="1298"/>
      <c r="Z68" s="23"/>
    </row>
    <row r="69" spans="1:26" ht="15" customHeight="1">
      <c r="A69" s="24"/>
      <c r="B69" s="123">
        <v>12</v>
      </c>
      <c r="C69" s="121"/>
      <c r="D69" s="307" t="s">
        <v>50</v>
      </c>
      <c r="E69" s="307"/>
      <c r="F69" s="307"/>
      <c r="G69" s="307"/>
      <c r="H69" s="307"/>
      <c r="I69" s="307"/>
      <c r="J69" s="307" t="s">
        <v>51</v>
      </c>
      <c r="K69" s="170"/>
      <c r="L69" s="23"/>
      <c r="M69" s="959"/>
      <c r="N69" s="61"/>
      <c r="O69" s="61"/>
      <c r="P69" s="333"/>
      <c r="Q69" s="350"/>
      <c r="R69" s="353"/>
      <c r="S69" s="320"/>
      <c r="T69" s="321"/>
      <c r="U69" s="321"/>
      <c r="V69" s="321"/>
      <c r="W69" s="320"/>
      <c r="X69" s="353"/>
      <c r="Y69" s="354"/>
      <c r="Z69" s="23"/>
    </row>
    <row r="70" spans="1:26" ht="24.95" customHeight="1">
      <c r="A70" s="24"/>
      <c r="B70" s="133"/>
      <c r="C70" s="235"/>
      <c r="D70" s="896">
        <f>GL(I61,E61,D61,J61,I62,E62)</f>
        <v>0</v>
      </c>
      <c r="E70" s="723"/>
      <c r="F70" s="160"/>
      <c r="G70" s="161" t="s">
        <v>14</v>
      </c>
      <c r="H70" s="160"/>
      <c r="I70" s="723"/>
      <c r="J70" s="896">
        <f>GL(I63,E63,D63,J63,I64,E64)</f>
        <v>0</v>
      </c>
      <c r="K70" s="162"/>
      <c r="L70" s="23"/>
      <c r="M70" s="959">
        <f>M67+ACCUEIL!$B$10</f>
        <v>0.63194444444444098</v>
      </c>
      <c r="N70" s="61"/>
      <c r="O70" s="61"/>
      <c r="P70" s="333"/>
      <c r="Q70" s="123" t="s">
        <v>9</v>
      </c>
      <c r="R70" s="164" t="str">
        <f>R47</f>
        <v>F</v>
      </c>
      <c r="S70" s="723"/>
      <c r="T70" s="165"/>
      <c r="U70" s="165" t="s">
        <v>14</v>
      </c>
      <c r="V70" s="165"/>
      <c r="W70" s="723"/>
      <c r="X70" s="164" t="str">
        <f>R49</f>
        <v>H</v>
      </c>
      <c r="Y70" s="123" t="s">
        <v>11</v>
      </c>
      <c r="Z70" s="23"/>
    </row>
    <row r="71" spans="1:26" s="873" customFormat="1" ht="19.5" hidden="1" customHeight="1">
      <c r="A71" s="24"/>
      <c r="B71" s="309"/>
      <c r="C71" s="235"/>
      <c r="D71" s="1409" t="s">
        <v>182</v>
      </c>
      <c r="E71" s="1396"/>
      <c r="F71" s="160"/>
      <c r="G71" s="161" t="s">
        <v>14</v>
      </c>
      <c r="H71" s="160"/>
      <c r="I71" s="1396"/>
      <c r="J71" s="1409" t="s">
        <v>182</v>
      </c>
      <c r="K71" s="162"/>
      <c r="L71" s="23"/>
      <c r="M71" s="959"/>
      <c r="N71" s="1408"/>
      <c r="O71" s="1408"/>
      <c r="P71" s="333"/>
      <c r="Q71" s="1295"/>
      <c r="R71" s="1350"/>
      <c r="S71" s="1346"/>
      <c r="T71" s="1297"/>
      <c r="U71" s="1297"/>
      <c r="V71" s="1297"/>
      <c r="W71" s="1346"/>
      <c r="X71" s="1350"/>
      <c r="Y71" s="1298"/>
      <c r="Z71" s="23"/>
    </row>
    <row r="72" spans="1:26" ht="15" customHeight="1">
      <c r="A72" s="24"/>
      <c r="B72" s="668" t="s">
        <v>7</v>
      </c>
      <c r="C72" s="927"/>
      <c r="D72" s="307"/>
      <c r="E72" s="307"/>
      <c r="F72" s="307"/>
      <c r="G72" s="924" t="s">
        <v>30</v>
      </c>
      <c r="H72" s="307"/>
      <c r="I72" s="307"/>
      <c r="J72" s="307"/>
      <c r="K72" s="170"/>
      <c r="L72" s="23"/>
      <c r="M72" s="959"/>
      <c r="N72" s="171"/>
      <c r="O72" s="171"/>
      <c r="P72" s="333"/>
      <c r="S72" s="22"/>
      <c r="T72" s="22"/>
      <c r="U72" s="22"/>
      <c r="V72" s="22"/>
      <c r="W72" s="22"/>
      <c r="Z72" s="23"/>
    </row>
    <row r="73" spans="1:26" ht="24.95" customHeight="1">
      <c r="A73" s="24"/>
      <c r="B73" s="1513" t="s">
        <v>79</v>
      </c>
      <c r="C73" s="1514"/>
      <c r="D73" s="172" t="s">
        <v>153</v>
      </c>
      <c r="E73" s="723"/>
      <c r="F73" s="160"/>
      <c r="G73" s="161" t="s">
        <v>14</v>
      </c>
      <c r="H73" s="160"/>
      <c r="I73" s="723"/>
      <c r="J73" s="902"/>
      <c r="K73" s="162"/>
      <c r="L73" s="23"/>
      <c r="M73" s="959">
        <f>M70+ACCUEIL!$B$10</f>
        <v>0.63888888888888495</v>
      </c>
      <c r="N73" s="61"/>
      <c r="O73" s="61"/>
      <c r="P73" s="333"/>
      <c r="Q73" s="123" t="s">
        <v>19</v>
      </c>
      <c r="R73" s="164" t="str">
        <f>X46</f>
        <v>I</v>
      </c>
      <c r="S73" s="723"/>
      <c r="T73" s="165"/>
      <c r="U73" s="165" t="s">
        <v>14</v>
      </c>
      <c r="V73" s="165"/>
      <c r="W73" s="723"/>
      <c r="X73" s="164" t="str">
        <f>X48</f>
        <v>K</v>
      </c>
      <c r="Y73" s="123" t="s">
        <v>43</v>
      </c>
      <c r="Z73" s="23"/>
    </row>
    <row r="74" spans="1:26" s="873" customFormat="1" ht="19.5" hidden="1" customHeight="1">
      <c r="A74" s="24"/>
      <c r="B74" s="309"/>
      <c r="C74" s="235"/>
      <c r="D74" s="1409" t="s">
        <v>182</v>
      </c>
      <c r="E74" s="1396"/>
      <c r="F74" s="160"/>
      <c r="G74" s="161" t="s">
        <v>14</v>
      </c>
      <c r="H74" s="160"/>
      <c r="I74" s="1396"/>
      <c r="J74" s="1409" t="s">
        <v>182</v>
      </c>
      <c r="K74" s="162"/>
      <c r="L74" s="23"/>
      <c r="M74" s="959"/>
      <c r="N74" s="1408"/>
      <c r="O74" s="1408"/>
      <c r="P74" s="333"/>
      <c r="Q74" s="1295"/>
      <c r="R74" s="1350"/>
      <c r="S74" s="1346"/>
      <c r="T74" s="1297"/>
      <c r="U74" s="1297"/>
      <c r="V74" s="1297"/>
      <c r="W74" s="1346"/>
      <c r="X74" s="1350"/>
      <c r="Y74" s="1298"/>
      <c r="Z74" s="23"/>
    </row>
    <row r="75" spans="1:26" ht="15" customHeight="1">
      <c r="A75" s="24"/>
      <c r="B75" s="928">
        <v>78</v>
      </c>
      <c r="C75" s="929"/>
      <c r="D75" s="307" t="s">
        <v>58</v>
      </c>
      <c r="E75" s="258"/>
      <c r="F75" s="258"/>
      <c r="G75" s="258"/>
      <c r="H75" s="258"/>
      <c r="I75" s="258"/>
      <c r="J75" s="307" t="s">
        <v>59</v>
      </c>
      <c r="K75" s="170"/>
      <c r="L75" s="23"/>
      <c r="M75" s="959"/>
      <c r="N75" s="171"/>
      <c r="O75" s="171"/>
      <c r="P75" s="333"/>
      <c r="Q75" s="359"/>
      <c r="R75" s="360"/>
      <c r="S75" s="536"/>
      <c r="T75" s="537"/>
      <c r="U75" s="537"/>
      <c r="V75" s="537"/>
      <c r="W75" s="536"/>
      <c r="X75" s="362"/>
      <c r="Y75" s="363"/>
      <c r="Z75" s="23"/>
    </row>
    <row r="76" spans="1:26" ht="24.95" customHeight="1">
      <c r="A76" s="24"/>
      <c r="B76" s="43"/>
      <c r="C76" s="358"/>
      <c r="D76" s="896">
        <f>GL(I67,E67,D67,J67,I68,E68)</f>
        <v>0</v>
      </c>
      <c r="E76" s="723"/>
      <c r="F76" s="160"/>
      <c r="G76" s="161" t="s">
        <v>14</v>
      </c>
      <c r="H76" s="160"/>
      <c r="I76" s="723"/>
      <c r="J76" s="896">
        <f>GL(I70,E70,D70,J70,I71,E71)</f>
        <v>0</v>
      </c>
      <c r="K76" s="162"/>
      <c r="L76" s="23"/>
      <c r="M76" s="959">
        <f>M73+ACCUEIL!$B$10</f>
        <v>0.64583333333332904</v>
      </c>
      <c r="N76" s="61"/>
      <c r="O76" s="61"/>
      <c r="P76" s="333"/>
      <c r="Q76" s="157" t="s">
        <v>4</v>
      </c>
      <c r="R76" s="897" t="str">
        <f>M46</f>
        <v>A</v>
      </c>
      <c r="S76" s="723"/>
      <c r="T76" s="165"/>
      <c r="U76" s="165" t="s">
        <v>14</v>
      </c>
      <c r="V76" s="165"/>
      <c r="W76" s="723"/>
      <c r="X76" s="164" t="str">
        <f>M49</f>
        <v>D</v>
      </c>
      <c r="Y76" s="157" t="s">
        <v>7</v>
      </c>
      <c r="Z76" s="23"/>
    </row>
    <row r="77" spans="1:26" s="873" customFormat="1" ht="19.5" hidden="1" customHeight="1">
      <c r="A77" s="24"/>
      <c r="B77" s="309"/>
      <c r="C77" s="235"/>
      <c r="D77" s="1409" t="s">
        <v>182</v>
      </c>
      <c r="E77" s="1396"/>
      <c r="F77" s="160"/>
      <c r="G77" s="161" t="s">
        <v>14</v>
      </c>
      <c r="H77" s="160"/>
      <c r="I77" s="1396"/>
      <c r="J77" s="1409" t="s">
        <v>182</v>
      </c>
      <c r="K77" s="162"/>
      <c r="L77" s="23"/>
      <c r="M77" s="959"/>
      <c r="N77" s="1408"/>
      <c r="O77" s="1408"/>
      <c r="P77" s="333"/>
      <c r="Q77" s="1295"/>
      <c r="R77" s="1350"/>
      <c r="S77" s="1346"/>
      <c r="T77" s="1297"/>
      <c r="U77" s="1297"/>
      <c r="V77" s="1297"/>
      <c r="W77" s="1346"/>
      <c r="X77" s="1350"/>
      <c r="Y77" s="1298"/>
      <c r="Z77" s="23"/>
    </row>
    <row r="78" spans="1:26" ht="15" customHeight="1">
      <c r="A78" s="24"/>
      <c r="B78" s="668" t="s">
        <v>7</v>
      </c>
      <c r="C78" s="796"/>
      <c r="D78" s="307"/>
      <c r="E78" s="307"/>
      <c r="F78" s="307"/>
      <c r="G78" s="924" t="s">
        <v>30</v>
      </c>
      <c r="H78" s="307"/>
      <c r="I78" s="307"/>
      <c r="J78" s="307"/>
      <c r="K78" s="170"/>
      <c r="L78" s="23"/>
      <c r="M78" s="959"/>
      <c r="N78" s="61"/>
      <c r="O78" s="61"/>
      <c r="P78" s="333"/>
      <c r="Q78" s="359"/>
      <c r="R78" s="360"/>
      <c r="S78" s="536"/>
      <c r="T78" s="537"/>
      <c r="U78" s="537"/>
      <c r="V78" s="537"/>
      <c r="W78" s="536"/>
      <c r="X78" s="362"/>
      <c r="Y78" s="363"/>
      <c r="Z78" s="23"/>
    </row>
    <row r="79" spans="1:26" ht="24.95" customHeight="1">
      <c r="A79" s="24"/>
      <c r="B79" s="1513" t="s">
        <v>82</v>
      </c>
      <c r="C79" s="1514"/>
      <c r="D79" s="921"/>
      <c r="E79" s="723"/>
      <c r="F79" s="160"/>
      <c r="G79" s="161" t="s">
        <v>14</v>
      </c>
      <c r="H79" s="160"/>
      <c r="I79" s="723"/>
      <c r="J79" s="585"/>
      <c r="K79" s="162"/>
      <c r="L79" s="23"/>
      <c r="M79" s="959">
        <f>M76+ACCUEIL!$B$10</f>
        <v>0.65277777777777302</v>
      </c>
      <c r="N79" s="61"/>
      <c r="O79" s="61"/>
      <c r="P79" s="333"/>
      <c r="Q79" s="157" t="s">
        <v>5</v>
      </c>
      <c r="R79" s="164" t="str">
        <f>M47</f>
        <v>B</v>
      </c>
      <c r="S79" s="723"/>
      <c r="T79" s="165"/>
      <c r="U79" s="165" t="s">
        <v>14</v>
      </c>
      <c r="V79" s="165"/>
      <c r="W79" s="723"/>
      <c r="X79" s="164" t="str">
        <f>M48</f>
        <v>C</v>
      </c>
      <c r="Y79" s="157" t="s">
        <v>6</v>
      </c>
      <c r="Z79" s="23"/>
    </row>
    <row r="80" spans="1:26" s="873" customFormat="1" ht="19.5" hidden="1" customHeight="1">
      <c r="A80" s="24"/>
      <c r="B80" s="309"/>
      <c r="C80" s="235"/>
      <c r="D80" s="1409" t="s">
        <v>182</v>
      </c>
      <c r="E80" s="1396"/>
      <c r="F80" s="160"/>
      <c r="G80" s="161" t="s">
        <v>14</v>
      </c>
      <c r="H80" s="160"/>
      <c r="I80" s="1396"/>
      <c r="J80" s="1409" t="s">
        <v>182</v>
      </c>
      <c r="K80" s="162"/>
      <c r="L80" s="23"/>
      <c r="M80" s="959"/>
      <c r="N80" s="1408"/>
      <c r="O80" s="1408"/>
      <c r="P80" s="333"/>
      <c r="Q80" s="1295"/>
      <c r="R80" s="1350"/>
      <c r="S80" s="1346"/>
      <c r="T80" s="1297"/>
      <c r="U80" s="1297"/>
      <c r="V80" s="1297"/>
      <c r="W80" s="1346"/>
      <c r="X80" s="1350"/>
      <c r="Y80" s="1298"/>
      <c r="Z80" s="23"/>
    </row>
    <row r="81" spans="1:27" ht="15" customHeight="1">
      <c r="A81" s="24"/>
      <c r="B81" s="925">
        <v>5</v>
      </c>
      <c r="C81" s="926"/>
      <c r="D81" s="307" t="s">
        <v>83</v>
      </c>
      <c r="E81" s="135"/>
      <c r="F81" s="135"/>
      <c r="G81" s="258"/>
      <c r="H81" s="135"/>
      <c r="I81" s="135"/>
      <c r="J81" s="307" t="s">
        <v>84</v>
      </c>
      <c r="K81" s="170"/>
      <c r="L81" s="23"/>
      <c r="M81" s="959"/>
      <c r="N81" s="61"/>
      <c r="O81" s="61"/>
      <c r="P81" s="333"/>
      <c r="Q81" s="359"/>
      <c r="R81" s="360"/>
      <c r="S81" s="536"/>
      <c r="T81" s="537"/>
      <c r="U81" s="537"/>
      <c r="V81" s="537"/>
      <c r="W81" s="536"/>
      <c r="X81" s="362"/>
      <c r="Y81" s="363"/>
      <c r="Z81" s="23"/>
    </row>
    <row r="82" spans="1:27" ht="24.95" customHeight="1">
      <c r="A82" s="24"/>
      <c r="B82" s="43" t="s">
        <v>6</v>
      </c>
      <c r="C82" s="358"/>
      <c r="D82" s="896">
        <f>GL(E67,I67,D67,J67,E68,I68)</f>
        <v>0</v>
      </c>
      <c r="E82" s="723"/>
      <c r="F82" s="160"/>
      <c r="G82" s="161" t="s">
        <v>14</v>
      </c>
      <c r="H82" s="160"/>
      <c r="I82" s="723"/>
      <c r="J82" s="896">
        <f>GL(E70,I70,D70,J70,E71,I71)</f>
        <v>0</v>
      </c>
      <c r="K82" s="162"/>
      <c r="L82" s="23"/>
      <c r="M82" s="959">
        <f>M79+ACCUEIL!$B$10</f>
        <v>0.65972222222221699</v>
      </c>
      <c r="N82" s="61"/>
      <c r="O82" s="61"/>
      <c r="P82" s="333"/>
      <c r="Q82" s="157" t="s">
        <v>8</v>
      </c>
      <c r="R82" s="164" t="str">
        <f>R46</f>
        <v>E</v>
      </c>
      <c r="S82" s="723"/>
      <c r="T82" s="165"/>
      <c r="U82" s="165" t="s">
        <v>14</v>
      </c>
      <c r="V82" s="165"/>
      <c r="W82" s="723"/>
      <c r="X82" s="164" t="str">
        <f>R49</f>
        <v>H</v>
      </c>
      <c r="Y82" s="157" t="s">
        <v>11</v>
      </c>
      <c r="Z82" s="23"/>
    </row>
    <row r="83" spans="1:27" s="873" customFormat="1" ht="18.75" hidden="1" customHeight="1">
      <c r="A83" s="24"/>
      <c r="B83" s="309"/>
      <c r="C83" s="235"/>
      <c r="D83" s="1409" t="s">
        <v>182</v>
      </c>
      <c r="E83" s="1396"/>
      <c r="F83" s="160"/>
      <c r="G83" s="161" t="s">
        <v>14</v>
      </c>
      <c r="H83" s="160"/>
      <c r="I83" s="1396"/>
      <c r="J83" s="1409" t="s">
        <v>182</v>
      </c>
      <c r="K83" s="162"/>
      <c r="L83" s="23"/>
      <c r="M83" s="959"/>
      <c r="N83" s="1408"/>
      <c r="O83" s="1408"/>
      <c r="P83" s="333"/>
      <c r="Q83" s="1295"/>
      <c r="R83" s="1350"/>
      <c r="S83" s="1346"/>
      <c r="T83" s="1297"/>
      <c r="U83" s="1297"/>
      <c r="V83" s="1297"/>
      <c r="W83" s="1346"/>
      <c r="X83" s="1350"/>
      <c r="Y83" s="1298"/>
      <c r="Z83" s="23"/>
    </row>
    <row r="84" spans="1:27" ht="19.5" customHeight="1">
      <c r="A84" s="24"/>
      <c r="B84" s="257"/>
      <c r="D84" s="908" t="s">
        <v>35</v>
      </c>
      <c r="E84" s="293"/>
      <c r="F84" s="135"/>
      <c r="G84" s="258"/>
      <c r="H84" s="135"/>
      <c r="J84" s="908" t="s">
        <v>36</v>
      </c>
      <c r="K84" s="170"/>
      <c r="L84" s="23"/>
      <c r="M84" s="959"/>
      <c r="N84" s="171"/>
      <c r="O84" s="171"/>
      <c r="P84" s="333"/>
      <c r="Q84" s="359"/>
      <c r="R84" s="360"/>
      <c r="S84" s="536"/>
      <c r="T84" s="537"/>
      <c r="U84" s="537"/>
      <c r="V84" s="537"/>
      <c r="W84" s="536"/>
      <c r="X84" s="362"/>
      <c r="Y84" s="363"/>
      <c r="Z84" s="23"/>
    </row>
    <row r="85" spans="1:27" ht="24.95" customHeight="1">
      <c r="A85" s="24"/>
      <c r="B85" s="43" t="s">
        <v>6</v>
      </c>
      <c r="C85" s="555"/>
      <c r="D85" s="896">
        <f>GL(I73,E73,D73,J73,I74,E74)</f>
        <v>0</v>
      </c>
      <c r="E85" s="723"/>
      <c r="F85" s="160"/>
      <c r="G85" s="161" t="s">
        <v>14</v>
      </c>
      <c r="H85" s="160"/>
      <c r="I85" s="723"/>
      <c r="J85" s="896">
        <f>GL(I79,E79,D79,J79,I80,E80)</f>
        <v>0</v>
      </c>
      <c r="K85" s="170"/>
      <c r="L85" s="23"/>
      <c r="M85" s="959">
        <f>M82+ACCUEIL!$B$10</f>
        <v>0.66666666666666097</v>
      </c>
      <c r="N85" s="61"/>
      <c r="O85" s="61"/>
      <c r="P85" s="333"/>
      <c r="Q85" s="157" t="s">
        <v>9</v>
      </c>
      <c r="R85" s="164" t="str">
        <f>R47</f>
        <v>F</v>
      </c>
      <c r="S85" s="723"/>
      <c r="T85" s="165"/>
      <c r="U85" s="165" t="s">
        <v>14</v>
      </c>
      <c r="V85" s="165"/>
      <c r="W85" s="723"/>
      <c r="X85" s="164" t="str">
        <f>R48</f>
        <v>G</v>
      </c>
      <c r="Y85" s="157" t="s">
        <v>10</v>
      </c>
      <c r="Z85" s="23"/>
    </row>
    <row r="86" spans="1:27" s="873" customFormat="1" ht="19.5" hidden="1" customHeight="1">
      <c r="A86" s="24"/>
      <c r="B86" s="309"/>
      <c r="C86" s="235"/>
      <c r="D86" s="1409" t="s">
        <v>182</v>
      </c>
      <c r="E86" s="1396"/>
      <c r="F86" s="160"/>
      <c r="G86" s="161" t="s">
        <v>14</v>
      </c>
      <c r="H86" s="160"/>
      <c r="I86" s="1396"/>
      <c r="J86" s="1409" t="s">
        <v>182</v>
      </c>
      <c r="K86" s="162"/>
      <c r="L86" s="23"/>
      <c r="M86" s="959"/>
      <c r="N86" s="1408"/>
      <c r="O86" s="1408"/>
      <c r="P86" s="333"/>
      <c r="Q86" s="1295"/>
      <c r="R86" s="1350"/>
      <c r="S86" s="1346"/>
      <c r="T86" s="1297"/>
      <c r="U86" s="1297"/>
      <c r="V86" s="1297"/>
      <c r="W86" s="1346"/>
      <c r="X86" s="1350"/>
      <c r="Y86" s="1298"/>
      <c r="Z86" s="23"/>
    </row>
    <row r="87" spans="1:27" ht="15" customHeight="1">
      <c r="A87" s="24"/>
      <c r="B87" s="324"/>
      <c r="C87" s="202"/>
      <c r="D87" s="15"/>
      <c r="F87" s="15"/>
      <c r="G87" s="325" t="s">
        <v>37</v>
      </c>
      <c r="H87" s="15"/>
      <c r="I87" s="15"/>
      <c r="J87" s="15"/>
      <c r="K87" s="16"/>
      <c r="L87" s="23"/>
      <c r="M87" s="959"/>
      <c r="N87" s="61"/>
      <c r="O87" s="61"/>
      <c r="P87" s="333"/>
      <c r="Q87" s="359"/>
      <c r="R87" s="360"/>
      <c r="S87" s="536"/>
      <c r="T87" s="537"/>
      <c r="U87" s="537"/>
      <c r="V87" s="537"/>
      <c r="W87" s="536"/>
      <c r="X87" s="556"/>
      <c r="Y87" s="354"/>
      <c r="Z87" s="23"/>
    </row>
    <row r="88" spans="1:27" ht="24.95" customHeight="1">
      <c r="A88" s="24"/>
      <c r="B88" s="43" t="s">
        <v>9</v>
      </c>
      <c r="C88" s="235"/>
      <c r="D88" s="896">
        <f>GL(E73,I73,D73,J73,E74,I74)</f>
        <v>0</v>
      </c>
      <c r="E88" s="723"/>
      <c r="F88" s="160"/>
      <c r="G88" s="161" t="s">
        <v>14</v>
      </c>
      <c r="H88" s="160"/>
      <c r="I88" s="723"/>
      <c r="J88" s="896">
        <f>GL(E79,I79,D79,J79,E80,I80)</f>
        <v>0</v>
      </c>
      <c r="K88" s="162"/>
      <c r="L88" s="23"/>
      <c r="M88" s="959">
        <f>M85+ACCUEIL!$B$10</f>
        <v>0.67361111111110505</v>
      </c>
      <c r="N88" s="61"/>
      <c r="O88" s="61"/>
      <c r="P88" s="333"/>
      <c r="Q88" s="1290" t="s">
        <v>20</v>
      </c>
      <c r="R88" s="1348" t="str">
        <f>X47</f>
        <v>J</v>
      </c>
      <c r="S88" s="1347"/>
      <c r="T88" s="1292"/>
      <c r="U88" s="1292" t="s">
        <v>14</v>
      </c>
      <c r="V88" s="1292"/>
      <c r="W88" s="1347"/>
      <c r="X88" s="1348" t="str">
        <f>X48</f>
        <v>K</v>
      </c>
      <c r="Y88" s="1290" t="s">
        <v>43</v>
      </c>
      <c r="Z88" s="557"/>
    </row>
    <row r="89" spans="1:27" s="873" customFormat="1" ht="19.5" hidden="1" customHeight="1">
      <c r="A89" s="24"/>
      <c r="B89" s="309"/>
      <c r="C89" s="235"/>
      <c r="D89" s="1409" t="s">
        <v>182</v>
      </c>
      <c r="E89" s="1396"/>
      <c r="F89" s="160"/>
      <c r="G89" s="161" t="s">
        <v>14</v>
      </c>
      <c r="H89" s="160"/>
      <c r="I89" s="1396"/>
      <c r="J89" s="1409" t="s">
        <v>182</v>
      </c>
      <c r="K89" s="162"/>
      <c r="L89" s="23"/>
      <c r="M89" s="959"/>
      <c r="N89" s="1408"/>
      <c r="O89" s="1408"/>
      <c r="P89" s="333"/>
      <c r="Q89" s="1295"/>
      <c r="R89" s="1350"/>
      <c r="S89" s="1346"/>
      <c r="T89" s="1297"/>
      <c r="U89" s="1297"/>
      <c r="V89" s="1297"/>
      <c r="W89" s="1346"/>
      <c r="X89" s="1350"/>
      <c r="Y89" s="1298"/>
      <c r="Z89" s="557"/>
    </row>
    <row r="90" spans="1:27">
      <c r="A90" s="180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9"/>
      <c r="M90" s="959"/>
      <c r="N90" s="61"/>
      <c r="O90" s="61"/>
      <c r="P90" s="558"/>
      <c r="Q90" s="1410"/>
      <c r="R90" s="748"/>
      <c r="S90" s="748"/>
      <c r="T90" s="748"/>
      <c r="U90" s="748"/>
      <c r="V90" s="748"/>
      <c r="W90" s="748"/>
      <c r="X90" s="748"/>
      <c r="Y90" s="748"/>
      <c r="Z90" s="59"/>
    </row>
    <row r="91" spans="1:27">
      <c r="A91" s="33"/>
      <c r="B91" s="101"/>
      <c r="C91" s="187"/>
      <c r="D91" s="120"/>
      <c r="E91" s="120"/>
      <c r="F91" s="188"/>
      <c r="G91" s="189"/>
      <c r="H91" s="188"/>
      <c r="I91" s="120"/>
      <c r="J91" s="182" t="s">
        <v>38</v>
      </c>
      <c r="K91" s="120"/>
      <c r="L91" s="103"/>
      <c r="M91" s="959">
        <f>M88+ACCUEIL!$B$10</f>
        <v>0.68055555555554903</v>
      </c>
      <c r="N91" s="190"/>
      <c r="O91" s="190"/>
      <c r="P91" s="559"/>
      <c r="Q91" s="559"/>
      <c r="R91" s="33"/>
      <c r="S91" s="33"/>
      <c r="T91" s="33"/>
      <c r="U91" s="33"/>
      <c r="V91" s="33"/>
      <c r="W91" s="33"/>
      <c r="X91" s="33"/>
      <c r="Y91" s="33"/>
      <c r="Z91" s="33"/>
      <c r="AA91" s="33"/>
    </row>
    <row r="92" spans="1:27">
      <c r="B92" s="84"/>
      <c r="C92" s="15"/>
      <c r="D92" s="15"/>
      <c r="E92" s="15"/>
      <c r="F92" s="15"/>
      <c r="G92" s="15"/>
      <c r="H92" s="15"/>
      <c r="I92" s="15"/>
      <c r="J92" s="15"/>
      <c r="K92" s="327"/>
      <c r="L92" s="327"/>
      <c r="M92" s="366" t="s">
        <v>39</v>
      </c>
      <c r="N92" s="366"/>
      <c r="O92" s="366"/>
      <c r="P92" s="299"/>
      <c r="Q92" s="299"/>
      <c r="R92" s="15"/>
      <c r="S92" s="15"/>
      <c r="T92" s="15"/>
      <c r="U92" s="15"/>
      <c r="V92" s="15"/>
      <c r="W92" s="15"/>
      <c r="X92" s="15"/>
      <c r="Y92" s="16"/>
    </row>
    <row r="93" spans="1:27" ht="25.5" customHeight="1">
      <c r="B93" s="151"/>
      <c r="C93" s="185">
        <v>1</v>
      </c>
      <c r="D93" s="896">
        <f>GL(E88,I88,D88,J88,E89,I89)</f>
        <v>0</v>
      </c>
      <c r="E93" s="147"/>
      <c r="I93" s="185">
        <v>6</v>
      </c>
      <c r="J93" s="896">
        <f>GL(I82,E82,D82,J82,I83,E83)</f>
        <v>0</v>
      </c>
      <c r="M93" s="61"/>
      <c r="N93" s="61"/>
      <c r="O93" s="61"/>
      <c r="Q93" s="123">
        <v>11</v>
      </c>
      <c r="R93" s="1299">
        <f>AB48</f>
        <v>0</v>
      </c>
      <c r="W93" s="191">
        <v>16</v>
      </c>
      <c r="X93" s="1331">
        <f>$AG$49</f>
        <v>0</v>
      </c>
      <c r="Y93" s="23"/>
    </row>
    <row r="94" spans="1:27" ht="25.5" customHeight="1">
      <c r="B94" s="151"/>
      <c r="C94" s="185">
        <v>2</v>
      </c>
      <c r="D94" s="896">
        <f>GL(I88,E88,D88,J88,I89,E89)</f>
        <v>0</v>
      </c>
      <c r="E94" s="147"/>
      <c r="I94" s="185">
        <v>7</v>
      </c>
      <c r="J94" s="896">
        <f>GL(E76,I76,D76,J76,E77,I77)</f>
        <v>0</v>
      </c>
      <c r="M94" s="61"/>
      <c r="N94" s="61"/>
      <c r="O94" s="61"/>
      <c r="Q94" s="123">
        <v>12</v>
      </c>
      <c r="R94" s="1299">
        <f>AB49</f>
        <v>0</v>
      </c>
      <c r="W94" s="191">
        <v>17</v>
      </c>
      <c r="X94" s="1331">
        <f t="shared" ref="X94:X96" si="0">AM46</f>
        <v>0</v>
      </c>
      <c r="Y94" s="23"/>
    </row>
    <row r="95" spans="1:27" ht="25.5" customHeight="1">
      <c r="B95" s="151"/>
      <c r="C95" s="185">
        <v>3</v>
      </c>
      <c r="D95" s="896">
        <f>GL(E85,I85,D85,J85,E86,I86)</f>
        <v>0</v>
      </c>
      <c r="E95" s="147"/>
      <c r="I95" s="185">
        <v>8</v>
      </c>
      <c r="J95" s="896">
        <f>GL(I76,E76,D76,J76,I77,E77)</f>
        <v>0</v>
      </c>
      <c r="M95" s="61"/>
      <c r="N95" s="61"/>
      <c r="O95" s="61"/>
      <c r="Q95" s="123">
        <v>13</v>
      </c>
      <c r="R95" s="1331">
        <f t="shared" ref="R95:R97" si="1">AG46</f>
        <v>0</v>
      </c>
      <c r="W95" s="191">
        <v>18</v>
      </c>
      <c r="X95" s="1331">
        <f t="shared" si="0"/>
        <v>0</v>
      </c>
      <c r="Y95" s="23"/>
    </row>
    <row r="96" spans="1:27" ht="25.5" customHeight="1">
      <c r="B96" s="24"/>
      <c r="C96" s="185">
        <v>4</v>
      </c>
      <c r="D96" s="896">
        <f>GL(I85,E85,D85,J85,I86,E86)</f>
        <v>0</v>
      </c>
      <c r="E96" s="147"/>
      <c r="I96" s="185">
        <v>9</v>
      </c>
      <c r="J96" s="1299">
        <f t="shared" ref="J96:J97" si="2">AB46</f>
        <v>0</v>
      </c>
      <c r="M96" s="61"/>
      <c r="N96" s="61"/>
      <c r="O96" s="61"/>
      <c r="Q96" s="123">
        <v>14</v>
      </c>
      <c r="R96" s="1331">
        <f t="shared" si="1"/>
        <v>0</v>
      </c>
      <c r="W96" s="191">
        <v>19</v>
      </c>
      <c r="X96" s="1331">
        <f t="shared" si="0"/>
        <v>0</v>
      </c>
      <c r="Y96" s="23"/>
    </row>
    <row r="97" spans="2:25" ht="25.5" customHeight="1">
      <c r="B97" s="24"/>
      <c r="C97" s="185">
        <v>5</v>
      </c>
      <c r="D97" s="896">
        <f>GL(E82,I82,D82,J82,E83,I83)</f>
        <v>0</v>
      </c>
      <c r="E97" s="147"/>
      <c r="I97" s="191">
        <v>10</v>
      </c>
      <c r="J97" s="1299">
        <f t="shared" si="2"/>
        <v>0</v>
      </c>
      <c r="M97" s="61"/>
      <c r="N97" s="61"/>
      <c r="O97" s="61"/>
      <c r="Q97" s="123">
        <v>15</v>
      </c>
      <c r="R97" s="1331">
        <f t="shared" si="1"/>
        <v>0</v>
      </c>
      <c r="W97" s="194"/>
      <c r="X97" s="149"/>
      <c r="Y97" s="23"/>
    </row>
    <row r="98" spans="2:25">
      <c r="B98" s="329"/>
      <c r="C98" s="55"/>
      <c r="D98" s="55"/>
      <c r="E98" s="55"/>
      <c r="F98" s="55"/>
      <c r="G98" s="55"/>
      <c r="H98" s="55"/>
      <c r="I98" s="55"/>
      <c r="J98" s="55"/>
      <c r="K98" s="55"/>
      <c r="L98" s="55"/>
      <c r="M98" s="181"/>
      <c r="N98" s="181"/>
      <c r="O98" s="181"/>
      <c r="P98" s="215"/>
      <c r="Q98" s="215"/>
      <c r="R98" s="55"/>
      <c r="S98" s="55"/>
      <c r="T98" s="55"/>
      <c r="U98" s="55"/>
      <c r="V98" s="55"/>
      <c r="W98" s="55"/>
      <c r="X98" s="55"/>
      <c r="Y98" s="59"/>
    </row>
  </sheetData>
  <sheetProtection password="C9F9" sheet="1" objects="1" scenarios="1" formatCells="0" formatColumns="0" formatRows="0"/>
  <sortState caseSensitive="1" ref="AM46:AO48">
    <sortCondition descending="1" ref="AN46:AN48"/>
    <sortCondition descending="1" ref="AO46:AO48"/>
  </sortState>
  <customSheetViews>
    <customSheetView guid="{31278E9C-6E4E-4A43-ADE8-A201F36887EE}" scale="110" showPageBreaks="1" printArea="1" view="pageBreakPreview">
      <selection activeCell="W15" sqref="W15"/>
      <rowBreaks count="1" manualBreakCount="1">
        <brk id="39" max="25" man="1"/>
      </rowBreaks>
      <pageMargins left="0.78740157480314965" right="0.78740157480314965" top="1.0236220472440944" bottom="1.0236220472440944" header="0.78740157480314965" footer="0.78740157480314965"/>
      <printOptions horizontalCentered="1" verticalCentered="1"/>
      <pageSetup paperSize="9" scale="55" fitToHeight="2" orientation="portrait" horizontalDpi="300" verticalDpi="300" r:id="rId1"/>
      <headerFooter alignWithMargins="0">
        <oddHeader>&amp;C&amp;A</oddHeader>
      </headerFooter>
    </customSheetView>
  </customSheetViews>
  <mergeCells count="10">
    <mergeCell ref="B79:C79"/>
    <mergeCell ref="B73:C73"/>
    <mergeCell ref="I46:J46"/>
    <mergeCell ref="I47:J47"/>
    <mergeCell ref="I48:J48"/>
    <mergeCell ref="I49:J49"/>
    <mergeCell ref="D46:F46"/>
    <mergeCell ref="D47:F47"/>
    <mergeCell ref="D48:F48"/>
    <mergeCell ref="D49:F49"/>
  </mergeCells>
  <phoneticPr fontId="9" type="noConversion"/>
  <conditionalFormatting sqref="E17:E34">
    <cfRule type="notContainsBlanks" dxfId="239" priority="86">
      <formula>LEN(TRIM(E17))&gt;0</formula>
    </cfRule>
  </conditionalFormatting>
  <conditionalFormatting sqref="I17:I34">
    <cfRule type="notContainsBlanks" dxfId="238" priority="85">
      <formula>LEN(TRIM(I17))&gt;0</formula>
    </cfRule>
  </conditionalFormatting>
  <conditionalFormatting sqref="S17:S34">
    <cfRule type="notContainsBlanks" dxfId="237" priority="84">
      <formula>LEN(TRIM(S17))&gt;0</formula>
    </cfRule>
  </conditionalFormatting>
  <conditionalFormatting sqref="W17:W34">
    <cfRule type="notContainsBlanks" dxfId="236" priority="83">
      <formula>LEN(TRIM(W17))&gt;0</formula>
    </cfRule>
  </conditionalFormatting>
  <conditionalFormatting sqref="S56:S57 S65 S63 S61 S59">
    <cfRule type="notContainsBlanks" dxfId="235" priority="82">
      <formula>LEN(TRIM(S56))&gt;0</formula>
    </cfRule>
  </conditionalFormatting>
  <conditionalFormatting sqref="W56:W57 W65 W63 W61 W59">
    <cfRule type="notContainsBlanks" dxfId="234" priority="81">
      <formula>LEN(TRIM(W56))&gt;0</formula>
    </cfRule>
  </conditionalFormatting>
  <conditionalFormatting sqref="E56:E57 E63 E61 E59">
    <cfRule type="notContainsBlanks" dxfId="233" priority="80">
      <formula>LEN(TRIM(E56))&gt;0</formula>
    </cfRule>
  </conditionalFormatting>
  <conditionalFormatting sqref="I56:I57 I63 I61 I59">
    <cfRule type="notContainsBlanks" dxfId="232" priority="79">
      <formula>LEN(TRIM(I56))&gt;0</formula>
    </cfRule>
  </conditionalFormatting>
  <conditionalFormatting sqref="S67">
    <cfRule type="notContainsBlanks" dxfId="231" priority="78">
      <formula>LEN(TRIM(S67))&gt;0</formula>
    </cfRule>
  </conditionalFormatting>
  <conditionalFormatting sqref="W67">
    <cfRule type="notContainsBlanks" dxfId="230" priority="77">
      <formula>LEN(TRIM(W67))&gt;0</formula>
    </cfRule>
  </conditionalFormatting>
  <conditionalFormatting sqref="S70">
    <cfRule type="notContainsBlanks" dxfId="229" priority="76">
      <formula>LEN(TRIM(S70))&gt;0</formula>
    </cfRule>
  </conditionalFormatting>
  <conditionalFormatting sqref="W70">
    <cfRule type="notContainsBlanks" dxfId="228" priority="75">
      <formula>LEN(TRIM(W70))&gt;0</formula>
    </cfRule>
  </conditionalFormatting>
  <conditionalFormatting sqref="W73">
    <cfRule type="notContainsBlanks" dxfId="227" priority="74">
      <formula>LEN(TRIM(W73))&gt;0</formula>
    </cfRule>
  </conditionalFormatting>
  <conditionalFormatting sqref="S73">
    <cfRule type="notContainsBlanks" dxfId="226" priority="73">
      <formula>LEN(TRIM(S73))&gt;0</formula>
    </cfRule>
  </conditionalFormatting>
  <conditionalFormatting sqref="E67">
    <cfRule type="notContainsBlanks" dxfId="225" priority="72">
      <formula>LEN(TRIM(E67))&gt;0</formula>
    </cfRule>
  </conditionalFormatting>
  <conditionalFormatting sqref="I67">
    <cfRule type="notContainsBlanks" dxfId="224" priority="71">
      <formula>LEN(TRIM(I67))&gt;0</formula>
    </cfRule>
  </conditionalFormatting>
  <conditionalFormatting sqref="E70">
    <cfRule type="notContainsBlanks" dxfId="223" priority="70">
      <formula>LEN(TRIM(E70))&gt;0</formula>
    </cfRule>
  </conditionalFormatting>
  <conditionalFormatting sqref="I70">
    <cfRule type="notContainsBlanks" dxfId="222" priority="69">
      <formula>LEN(TRIM(I70))&gt;0</formula>
    </cfRule>
  </conditionalFormatting>
  <conditionalFormatting sqref="E73">
    <cfRule type="notContainsBlanks" dxfId="221" priority="68">
      <formula>LEN(TRIM(E73))&gt;0</formula>
    </cfRule>
  </conditionalFormatting>
  <conditionalFormatting sqref="I73">
    <cfRule type="notContainsBlanks" dxfId="220" priority="67">
      <formula>LEN(TRIM(I73))&gt;0</formula>
    </cfRule>
  </conditionalFormatting>
  <conditionalFormatting sqref="S76">
    <cfRule type="notContainsBlanks" dxfId="219" priority="66">
      <formula>LEN(TRIM(S76))&gt;0</formula>
    </cfRule>
  </conditionalFormatting>
  <conditionalFormatting sqref="W76">
    <cfRule type="notContainsBlanks" dxfId="218" priority="65">
      <formula>LEN(TRIM(W76))&gt;0</formula>
    </cfRule>
  </conditionalFormatting>
  <conditionalFormatting sqref="W79">
    <cfRule type="notContainsBlanks" dxfId="217" priority="64">
      <formula>LEN(TRIM(W79))&gt;0</formula>
    </cfRule>
  </conditionalFormatting>
  <conditionalFormatting sqref="S79">
    <cfRule type="notContainsBlanks" dxfId="216" priority="63">
      <formula>LEN(TRIM(S79))&gt;0</formula>
    </cfRule>
  </conditionalFormatting>
  <conditionalFormatting sqref="S82">
    <cfRule type="notContainsBlanks" dxfId="215" priority="62">
      <formula>LEN(TRIM(S82))&gt;0</formula>
    </cfRule>
  </conditionalFormatting>
  <conditionalFormatting sqref="W82">
    <cfRule type="notContainsBlanks" dxfId="214" priority="61">
      <formula>LEN(TRIM(W82))&gt;0</formula>
    </cfRule>
  </conditionalFormatting>
  <conditionalFormatting sqref="S85">
    <cfRule type="notContainsBlanks" dxfId="213" priority="60">
      <formula>LEN(TRIM(S85))&gt;0</formula>
    </cfRule>
  </conditionalFormatting>
  <conditionalFormatting sqref="W85">
    <cfRule type="notContainsBlanks" dxfId="212" priority="59">
      <formula>LEN(TRIM(W85))&gt;0</formula>
    </cfRule>
  </conditionalFormatting>
  <conditionalFormatting sqref="W88:W89">
    <cfRule type="notContainsBlanks" dxfId="211" priority="58">
      <formula>LEN(TRIM(W88))&gt;0</formula>
    </cfRule>
  </conditionalFormatting>
  <conditionalFormatting sqref="S88:S89">
    <cfRule type="notContainsBlanks" dxfId="210" priority="57">
      <formula>LEN(TRIM(S88))&gt;0</formula>
    </cfRule>
  </conditionalFormatting>
  <conditionalFormatting sqref="I88">
    <cfRule type="notContainsBlanks" dxfId="209" priority="56">
      <formula>LEN(TRIM(I88))&gt;0</formula>
    </cfRule>
  </conditionalFormatting>
  <conditionalFormatting sqref="E88">
    <cfRule type="notContainsBlanks" dxfId="208" priority="55">
      <formula>LEN(TRIM(E88))&gt;0</formula>
    </cfRule>
  </conditionalFormatting>
  <conditionalFormatting sqref="E85">
    <cfRule type="notContainsBlanks" dxfId="207" priority="54">
      <formula>LEN(TRIM(E85))&gt;0</formula>
    </cfRule>
  </conditionalFormatting>
  <conditionalFormatting sqref="I85">
    <cfRule type="notContainsBlanks" dxfId="206" priority="53">
      <formula>LEN(TRIM(I85))&gt;0</formula>
    </cfRule>
  </conditionalFormatting>
  <conditionalFormatting sqref="I82">
    <cfRule type="notContainsBlanks" dxfId="205" priority="52">
      <formula>LEN(TRIM(I82))&gt;0</formula>
    </cfRule>
  </conditionalFormatting>
  <conditionalFormatting sqref="E82">
    <cfRule type="notContainsBlanks" dxfId="204" priority="51">
      <formula>LEN(TRIM(E82))&gt;0</formula>
    </cfRule>
  </conditionalFormatting>
  <conditionalFormatting sqref="I79">
    <cfRule type="notContainsBlanks" dxfId="203" priority="50">
      <formula>LEN(TRIM(I79))&gt;0</formula>
    </cfRule>
  </conditionalFormatting>
  <conditionalFormatting sqref="E79">
    <cfRule type="notContainsBlanks" dxfId="202" priority="49">
      <formula>LEN(TRIM(E79))&gt;0</formula>
    </cfRule>
  </conditionalFormatting>
  <conditionalFormatting sqref="E76">
    <cfRule type="notContainsBlanks" dxfId="201" priority="48">
      <formula>LEN(TRIM(E76))&gt;0</formula>
    </cfRule>
  </conditionalFormatting>
  <conditionalFormatting sqref="I76">
    <cfRule type="notContainsBlanks" dxfId="200" priority="47">
      <formula>LEN(TRIM(I76))&gt;0</formula>
    </cfRule>
  </conditionalFormatting>
  <conditionalFormatting sqref="E68">
    <cfRule type="notContainsBlanks" dxfId="199" priority="46">
      <formula>LEN(TRIM(E68))&gt;0</formula>
    </cfRule>
  </conditionalFormatting>
  <conditionalFormatting sqref="I68">
    <cfRule type="notContainsBlanks" dxfId="198" priority="45">
      <formula>LEN(TRIM(I68))&gt;0</formula>
    </cfRule>
  </conditionalFormatting>
  <conditionalFormatting sqref="E71">
    <cfRule type="notContainsBlanks" dxfId="197" priority="44">
      <formula>LEN(TRIM(E71))&gt;0</formula>
    </cfRule>
  </conditionalFormatting>
  <conditionalFormatting sqref="I71">
    <cfRule type="notContainsBlanks" dxfId="196" priority="43">
      <formula>LEN(TRIM(I71))&gt;0</formula>
    </cfRule>
  </conditionalFormatting>
  <conditionalFormatting sqref="E74">
    <cfRule type="notContainsBlanks" dxfId="195" priority="42">
      <formula>LEN(TRIM(E74))&gt;0</formula>
    </cfRule>
  </conditionalFormatting>
  <conditionalFormatting sqref="I74">
    <cfRule type="notContainsBlanks" dxfId="194" priority="41">
      <formula>LEN(TRIM(I74))&gt;0</formula>
    </cfRule>
  </conditionalFormatting>
  <conditionalFormatting sqref="E77">
    <cfRule type="notContainsBlanks" dxfId="193" priority="40">
      <formula>LEN(TRIM(E77))&gt;0</formula>
    </cfRule>
  </conditionalFormatting>
  <conditionalFormatting sqref="I77">
    <cfRule type="notContainsBlanks" dxfId="192" priority="39">
      <formula>LEN(TRIM(I77))&gt;0</formula>
    </cfRule>
  </conditionalFormatting>
  <conditionalFormatting sqref="E80">
    <cfRule type="notContainsBlanks" dxfId="191" priority="38">
      <formula>LEN(TRIM(E80))&gt;0</formula>
    </cfRule>
  </conditionalFormatting>
  <conditionalFormatting sqref="I80">
    <cfRule type="notContainsBlanks" dxfId="190" priority="37">
      <formula>LEN(TRIM(I80))&gt;0</formula>
    </cfRule>
  </conditionalFormatting>
  <conditionalFormatting sqref="E83">
    <cfRule type="notContainsBlanks" dxfId="189" priority="36">
      <formula>LEN(TRIM(E83))&gt;0</formula>
    </cfRule>
  </conditionalFormatting>
  <conditionalFormatting sqref="I83">
    <cfRule type="notContainsBlanks" dxfId="188" priority="35">
      <formula>LEN(TRIM(I83))&gt;0</formula>
    </cfRule>
  </conditionalFormatting>
  <conditionalFormatting sqref="E86">
    <cfRule type="notContainsBlanks" dxfId="187" priority="34">
      <formula>LEN(TRIM(E86))&gt;0</formula>
    </cfRule>
  </conditionalFormatting>
  <conditionalFormatting sqref="I86">
    <cfRule type="notContainsBlanks" dxfId="186" priority="33">
      <formula>LEN(TRIM(I86))&gt;0</formula>
    </cfRule>
  </conditionalFormatting>
  <conditionalFormatting sqref="E89">
    <cfRule type="notContainsBlanks" dxfId="185" priority="32">
      <formula>LEN(TRIM(E89))&gt;0</formula>
    </cfRule>
  </conditionalFormatting>
  <conditionalFormatting sqref="I89">
    <cfRule type="notContainsBlanks" dxfId="184" priority="31">
      <formula>LEN(TRIM(I89))&gt;0</formula>
    </cfRule>
  </conditionalFormatting>
  <conditionalFormatting sqref="E64">
    <cfRule type="notContainsBlanks" dxfId="183" priority="30">
      <formula>LEN(TRIM(E64))&gt;0</formula>
    </cfRule>
  </conditionalFormatting>
  <conditionalFormatting sqref="I64">
    <cfRule type="notContainsBlanks" dxfId="182" priority="29">
      <formula>LEN(TRIM(I64))&gt;0</formula>
    </cfRule>
  </conditionalFormatting>
  <conditionalFormatting sqref="E62">
    <cfRule type="notContainsBlanks" dxfId="181" priority="28">
      <formula>LEN(TRIM(E62))&gt;0</formula>
    </cfRule>
  </conditionalFormatting>
  <conditionalFormatting sqref="I62">
    <cfRule type="notContainsBlanks" dxfId="180" priority="27">
      <formula>LEN(TRIM(I62))&gt;0</formula>
    </cfRule>
  </conditionalFormatting>
  <conditionalFormatting sqref="E60">
    <cfRule type="notContainsBlanks" dxfId="179" priority="26">
      <formula>LEN(TRIM(E60))&gt;0</formula>
    </cfRule>
  </conditionalFormatting>
  <conditionalFormatting sqref="I60">
    <cfRule type="notContainsBlanks" dxfId="178" priority="25">
      <formula>LEN(TRIM(I60))&gt;0</formula>
    </cfRule>
  </conditionalFormatting>
  <conditionalFormatting sqref="E58">
    <cfRule type="notContainsBlanks" dxfId="177" priority="24">
      <formula>LEN(TRIM(E58))&gt;0</formula>
    </cfRule>
  </conditionalFormatting>
  <conditionalFormatting sqref="I58">
    <cfRule type="notContainsBlanks" dxfId="176" priority="23">
      <formula>LEN(TRIM(I58))&gt;0</formula>
    </cfRule>
  </conditionalFormatting>
  <conditionalFormatting sqref="W86">
    <cfRule type="notContainsBlanks" dxfId="175" priority="22">
      <formula>LEN(TRIM(W86))&gt;0</formula>
    </cfRule>
  </conditionalFormatting>
  <conditionalFormatting sqref="S86">
    <cfRule type="notContainsBlanks" dxfId="174" priority="21">
      <formula>LEN(TRIM(S86))&gt;0</formula>
    </cfRule>
  </conditionalFormatting>
  <conditionalFormatting sqref="W83">
    <cfRule type="notContainsBlanks" dxfId="173" priority="20">
      <formula>LEN(TRIM(W83))&gt;0</formula>
    </cfRule>
  </conditionalFormatting>
  <conditionalFormatting sqref="S83">
    <cfRule type="notContainsBlanks" dxfId="172" priority="19">
      <formula>LEN(TRIM(S83))&gt;0</formula>
    </cfRule>
  </conditionalFormatting>
  <conditionalFormatting sqref="W80">
    <cfRule type="notContainsBlanks" dxfId="171" priority="18">
      <formula>LEN(TRIM(W80))&gt;0</formula>
    </cfRule>
  </conditionalFormatting>
  <conditionalFormatting sqref="S80">
    <cfRule type="notContainsBlanks" dxfId="170" priority="17">
      <formula>LEN(TRIM(S80))&gt;0</formula>
    </cfRule>
  </conditionalFormatting>
  <conditionalFormatting sqref="W77">
    <cfRule type="notContainsBlanks" dxfId="169" priority="16">
      <formula>LEN(TRIM(W77))&gt;0</formula>
    </cfRule>
  </conditionalFormatting>
  <conditionalFormatting sqref="S77">
    <cfRule type="notContainsBlanks" dxfId="168" priority="15">
      <formula>LEN(TRIM(S77))&gt;0</formula>
    </cfRule>
  </conditionalFormatting>
  <conditionalFormatting sqref="W74">
    <cfRule type="notContainsBlanks" dxfId="167" priority="14">
      <formula>LEN(TRIM(W74))&gt;0</formula>
    </cfRule>
  </conditionalFormatting>
  <conditionalFormatting sqref="S74">
    <cfRule type="notContainsBlanks" dxfId="166" priority="13">
      <formula>LEN(TRIM(S74))&gt;0</formula>
    </cfRule>
  </conditionalFormatting>
  <conditionalFormatting sqref="W71">
    <cfRule type="notContainsBlanks" dxfId="165" priority="12">
      <formula>LEN(TRIM(W71))&gt;0</formula>
    </cfRule>
  </conditionalFormatting>
  <conditionalFormatting sqref="S71">
    <cfRule type="notContainsBlanks" dxfId="164" priority="11">
      <formula>LEN(TRIM(S71))&gt;0</formula>
    </cfRule>
  </conditionalFormatting>
  <conditionalFormatting sqref="W68">
    <cfRule type="notContainsBlanks" dxfId="163" priority="10">
      <formula>LEN(TRIM(W68))&gt;0</formula>
    </cfRule>
  </conditionalFormatting>
  <conditionalFormatting sqref="S68">
    <cfRule type="notContainsBlanks" dxfId="162" priority="9">
      <formula>LEN(TRIM(S68))&gt;0</formula>
    </cfRule>
  </conditionalFormatting>
  <conditionalFormatting sqref="W64">
    <cfRule type="notContainsBlanks" dxfId="161" priority="8">
      <formula>LEN(TRIM(W64))&gt;0</formula>
    </cfRule>
  </conditionalFormatting>
  <conditionalFormatting sqref="S64">
    <cfRule type="notContainsBlanks" dxfId="160" priority="7">
      <formula>LEN(TRIM(S64))&gt;0</formula>
    </cfRule>
  </conditionalFormatting>
  <conditionalFormatting sqref="W62">
    <cfRule type="notContainsBlanks" dxfId="159" priority="6">
      <formula>LEN(TRIM(W62))&gt;0</formula>
    </cfRule>
  </conditionalFormatting>
  <conditionalFormatting sqref="S62">
    <cfRule type="notContainsBlanks" dxfId="158" priority="5">
      <formula>LEN(TRIM(S62))&gt;0</formula>
    </cfRule>
  </conditionalFormatting>
  <conditionalFormatting sqref="W60">
    <cfRule type="notContainsBlanks" dxfId="157" priority="4">
      <formula>LEN(TRIM(W60))&gt;0</formula>
    </cfRule>
  </conditionalFormatting>
  <conditionalFormatting sqref="S60">
    <cfRule type="notContainsBlanks" dxfId="156" priority="3">
      <formula>LEN(TRIM(S60))&gt;0</formula>
    </cfRule>
  </conditionalFormatting>
  <conditionalFormatting sqref="W58">
    <cfRule type="notContainsBlanks" dxfId="155" priority="2">
      <formula>LEN(TRIM(W58))&gt;0</formula>
    </cfRule>
  </conditionalFormatting>
  <conditionalFormatting sqref="S58">
    <cfRule type="notContainsBlanks" dxfId="154" priority="1">
      <formula>LEN(TRIM(S58))&gt;0</formula>
    </cfRule>
  </conditionalFormatting>
  <printOptions horizontalCentered="1" verticalCentered="1"/>
  <pageMargins left="0" right="0" top="0.98425196850393704" bottom="0" header="0.39370078740157483" footer="0"/>
  <pageSetup paperSize="9" scale="52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43" max="25" man="1"/>
  </rowBreaks>
  <ignoredErrors>
    <ignoredError sqref="X22" formula="1"/>
  </ignoredError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8369" r:id="rId6" name="Button 1">
              <controlPr defaultSize="0" print="0" autoFill="0" autoPict="0" macro="[0]!CLASSER19">
                <anchor>
                  <from>
                    <xdr:col>11</xdr:col>
                    <xdr:colOff>95250</xdr:colOff>
                    <xdr:row>37</xdr:row>
                    <xdr:rowOff>285750</xdr:rowOff>
                  </from>
                  <to>
                    <xdr:col>12</xdr:col>
                    <xdr:colOff>914400</xdr:colOff>
                    <xdr:row>38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0" r:id="rId7" name="Button 2">
              <controlPr defaultSize="0" print="0" autoFill="0" autoPict="0" macro="[0]!RESET19">
                <anchor>
                  <from>
                    <xdr:col>12</xdr:col>
                    <xdr:colOff>190500</xdr:colOff>
                    <xdr:row>40</xdr:row>
                    <xdr:rowOff>76200</xdr:rowOff>
                  </from>
                  <to>
                    <xdr:col>12</xdr:col>
                    <xdr:colOff>771525</xdr:colOff>
                    <xdr:row>40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5" r:id="rId8" name="Button 7">
              <controlPr defaultSize="0" print="0" autoFill="0" autoPict="0" macro="[0]!CLASSER19C">
                <anchor>
                  <from>
                    <xdr:col>21</xdr:col>
                    <xdr:colOff>19050</xdr:colOff>
                    <xdr:row>48</xdr:row>
                    <xdr:rowOff>104775</xdr:rowOff>
                  </from>
                  <to>
                    <xdr:col>23</xdr:col>
                    <xdr:colOff>990600</xdr:colOff>
                    <xdr:row>49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76" r:id="rId9" name="Button 8">
              <controlPr defaultSize="0" print="0" autoFill="0" autoPict="0" macro="[0]!RAZ19C">
                <anchor>
                  <from>
                    <xdr:col>22</xdr:col>
                    <xdr:colOff>76200</xdr:colOff>
                    <xdr:row>49</xdr:row>
                    <xdr:rowOff>219075</xdr:rowOff>
                  </from>
                  <to>
                    <xdr:col>23</xdr:col>
                    <xdr:colOff>733425</xdr:colOff>
                    <xdr:row>51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0" r:id="rId10" name="Button 12">
              <controlPr defaultSize="0" print="0" autoFill="0" autoPict="0" macro="[0]!IMP19TE" altText="Aperçu Impression">
                <anchor>
                  <from>
                    <xdr:col>12</xdr:col>
                    <xdr:colOff>161925</xdr:colOff>
                    <xdr:row>6</xdr:row>
                    <xdr:rowOff>47625</xdr:rowOff>
                  </from>
                  <to>
                    <xdr:col>13</xdr:col>
                    <xdr:colOff>0</xdr:colOff>
                    <xdr:row>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8381" r:id="rId11" name="Button 13">
              <controlPr defaultSize="0" print="0" autoFill="0" autoPict="0" macro="[0]!IMP19TF" altText="Aperçu Impression">
                <anchor>
                  <from>
                    <xdr:col>3</xdr:col>
                    <xdr:colOff>152400</xdr:colOff>
                    <xdr:row>49</xdr:row>
                    <xdr:rowOff>114300</xdr:rowOff>
                  </from>
                  <to>
                    <xdr:col>3</xdr:col>
                    <xdr:colOff>1504950</xdr:colOff>
                    <xdr:row>50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3"/>
  </sheetPr>
  <dimension ref="A1:AM104"/>
  <sheetViews>
    <sheetView showGridLines="0" showRowColHeaders="0" showRuler="0" view="pageBreakPreview" topLeftCell="A39" zoomScale="130" zoomScaleNormal="100" zoomScaleSheetLayoutView="130" workbookViewId="0">
      <selection activeCell="P11" sqref="P11:P14"/>
    </sheetView>
  </sheetViews>
  <sheetFormatPr baseColWidth="10" defaultColWidth="11.5703125" defaultRowHeight="12.75"/>
  <cols>
    <col min="1" max="2" width="1.85546875" customWidth="1"/>
    <col min="3" max="3" width="21.85546875" customWidth="1"/>
    <col min="4" max="4" width="3.42578125" bestFit="1" customWidth="1"/>
    <col min="5" max="8" width="1.85546875" customWidth="1"/>
    <col min="9" max="9" width="21.85546875" customWidth="1"/>
    <col min="10" max="10" width="3.42578125" bestFit="1" customWidth="1"/>
    <col min="11" max="11" width="1.85546875" customWidth="1"/>
    <col min="12" max="12" width="7.28515625" customWidth="1"/>
    <col min="13" max="14" width="1.85546875" customWidth="1"/>
    <col min="15" max="15" width="21.85546875" customWidth="1"/>
    <col min="16" max="16" width="3.42578125" bestFit="1" customWidth="1"/>
    <col min="17" max="20" width="1.85546875" customWidth="1"/>
    <col min="21" max="21" width="21.85546875" customWidth="1"/>
    <col min="22" max="23" width="1.85546875" customWidth="1"/>
    <col min="24" max="24" width="16" customWidth="1"/>
    <col min="25" max="25" width="23.28515625" customWidth="1"/>
    <col min="26" max="30" width="2.140625" customWidth="1"/>
    <col min="32" max="36" width="2.28515625" customWidth="1"/>
    <col min="38" max="39" width="2.140625" customWidth="1"/>
  </cols>
  <sheetData>
    <row r="1" spans="1:23" s="873" customFormat="1" ht="3.75" customHeight="1">
      <c r="C1" s="916"/>
      <c r="D1" s="281"/>
      <c r="E1" s="282"/>
      <c r="F1" s="78"/>
      <c r="G1" s="28"/>
      <c r="H1" s="28"/>
      <c r="I1" s="283"/>
      <c r="J1" s="281"/>
      <c r="K1" s="282"/>
      <c r="L1" s="858"/>
      <c r="M1" s="858"/>
      <c r="N1" s="858"/>
      <c r="O1" s="283"/>
      <c r="P1" s="28"/>
      <c r="Q1" s="28"/>
      <c r="R1" s="201"/>
      <c r="S1" s="75"/>
      <c r="T1" s="76"/>
      <c r="U1" s="859"/>
      <c r="V1" s="859"/>
      <c r="W1" s="28"/>
    </row>
    <row r="2" spans="1:23" s="873" customFormat="1" ht="3.75" customHeight="1">
      <c r="C2" s="916"/>
      <c r="D2" s="201"/>
      <c r="E2" s="75"/>
      <c r="F2" s="76"/>
      <c r="G2" s="859"/>
      <c r="H2" s="859"/>
      <c r="I2" s="137"/>
      <c r="J2" s="201"/>
      <c r="K2" s="75"/>
      <c r="L2" s="77"/>
      <c r="M2" s="77"/>
      <c r="N2" s="77"/>
      <c r="O2" s="68"/>
      <c r="P2" s="859"/>
      <c r="R2" s="201"/>
      <c r="S2" s="75"/>
      <c r="T2" s="76"/>
      <c r="U2" s="137"/>
      <c r="V2" s="859"/>
      <c r="W2" s="28"/>
    </row>
    <row r="3" spans="1:23" s="873" customFormat="1" ht="3.75" customHeight="1">
      <c r="C3" s="923"/>
      <c r="D3" s="907"/>
      <c r="E3" s="907"/>
      <c r="F3" s="907"/>
      <c r="G3" s="907"/>
      <c r="H3" s="907"/>
      <c r="I3" s="137"/>
      <c r="M3" s="901"/>
      <c r="N3" s="901"/>
      <c r="O3" s="901"/>
      <c r="P3" s="901"/>
      <c r="V3" s="859"/>
      <c r="W3" s="516"/>
    </row>
    <row r="4" spans="1:23">
      <c r="B4" s="197"/>
      <c r="C4" s="877" t="s">
        <v>40</v>
      </c>
      <c r="D4" s="199" t="s">
        <v>1</v>
      </c>
      <c r="E4" s="199" t="s">
        <v>2</v>
      </c>
      <c r="H4" s="197"/>
      <c r="I4" s="877" t="s">
        <v>41</v>
      </c>
      <c r="J4" s="199" t="s">
        <v>1</v>
      </c>
      <c r="K4" s="199" t="s">
        <v>2</v>
      </c>
      <c r="V4" s="873"/>
      <c r="W4" s="873"/>
    </row>
    <row r="5" spans="1:23" ht="20.100000000000001" customHeight="1">
      <c r="B5" s="123" t="s">
        <v>4</v>
      </c>
      <c r="C5" s="1138">
        <f>ACCUEIL!$H$6</f>
        <v>10</v>
      </c>
      <c r="D5" s="373">
        <f>CL($D$18,$H$18)+CL($H$23,$D$23)+CL($H$29,$D$29)</f>
        <v>0</v>
      </c>
      <c r="E5" s="201">
        <f>$D$18-$H$18+$H$23-$D$23+$H$29-$D$29</f>
        <v>0</v>
      </c>
      <c r="F5" s="76"/>
      <c r="G5" s="76"/>
      <c r="H5" s="123" t="s">
        <v>8</v>
      </c>
      <c r="I5" s="1138" t="str">
        <f>ACCUEIL!$H$10</f>
        <v>7</v>
      </c>
      <c r="J5" s="373">
        <f>CL($D$20,$H$20)+CL($H$25,$D$25)+CL($D$31,$H$31)</f>
        <v>0</v>
      </c>
      <c r="K5" s="201">
        <f>$D$20-$H$20+$H$25-$D$25+$D$31-$H$31</f>
        <v>0</v>
      </c>
      <c r="L5" s="61"/>
      <c r="M5" s="198"/>
      <c r="R5" s="76"/>
      <c r="S5" s="76"/>
      <c r="T5" s="223"/>
      <c r="V5" s="130"/>
    </row>
    <row r="6" spans="1:23" ht="20.100000000000001" customHeight="1">
      <c r="B6" s="123" t="s">
        <v>5</v>
      </c>
      <c r="C6" s="1138">
        <f>ACCUEIL!$H$7</f>
        <v>12</v>
      </c>
      <c r="D6" s="373">
        <f>CL($H$18,$D$18)+CL($H$24,$D$24)+CL($D$28,$H$28)</f>
        <v>0</v>
      </c>
      <c r="E6" s="201">
        <f>$H$18-$D$18+$H$24-$D$24+$D$28-$H$28</f>
        <v>0</v>
      </c>
      <c r="F6" s="76"/>
      <c r="G6" s="76"/>
      <c r="H6" s="123" t="s">
        <v>9</v>
      </c>
      <c r="I6" s="1138" t="str">
        <f>ACCUEIL!$H$11</f>
        <v>4</v>
      </c>
      <c r="J6" s="373">
        <f>CL($H$20,$D$20)+CL($H$26,$D$26)+CL($D$30,$H$30)</f>
        <v>0</v>
      </c>
      <c r="K6" s="201">
        <f>$H$20-$D$20+$H$26-$D$26+$D$30-$H$30</f>
        <v>0</v>
      </c>
      <c r="L6" s="61"/>
      <c r="M6" s="198"/>
      <c r="R6" s="76"/>
      <c r="S6" s="76"/>
      <c r="T6" s="223"/>
      <c r="V6" s="130"/>
    </row>
    <row r="7" spans="1:23" ht="20.100000000000001" customHeight="1">
      <c r="B7" s="123" t="s">
        <v>6</v>
      </c>
      <c r="C7" s="1138">
        <f>ACCUEIL!$H$8</f>
        <v>16</v>
      </c>
      <c r="D7" s="373">
        <f>CL($H$19,$D$19)+CL($D$23,$H$23)+CL($H$28,$D$28)</f>
        <v>0</v>
      </c>
      <c r="E7" s="201">
        <f>$H$19-$D$19+$D$23-$H$23+$H$28-$D$28</f>
        <v>0</v>
      </c>
      <c r="F7" s="76"/>
      <c r="G7" s="76"/>
      <c r="H7" s="123" t="s">
        <v>10</v>
      </c>
      <c r="I7" s="1138">
        <f>ACCUEIL!$H$12</f>
        <v>11</v>
      </c>
      <c r="J7" s="373">
        <f>CL($H$21,$D$21)+CL($D$25,$H$25)+CL($H$30,$D$30)</f>
        <v>0</v>
      </c>
      <c r="K7" s="201">
        <f>$H$21-$D$21+$D$25-$H$25+$H$30-$D$30</f>
        <v>0</v>
      </c>
      <c r="L7" s="61"/>
      <c r="M7" s="198"/>
      <c r="R7" s="76"/>
      <c r="S7" s="76"/>
      <c r="T7" s="223"/>
      <c r="V7" s="130"/>
    </row>
    <row r="8" spans="1:23" ht="20.100000000000001" customHeight="1">
      <c r="B8" s="123" t="s">
        <v>7</v>
      </c>
      <c r="C8" s="1138">
        <f>ACCUEIL!$H$9</f>
        <v>20</v>
      </c>
      <c r="D8" s="373">
        <f>CL($D$19,$H$19)+CL($D$24,$H$24)+CL($D$29,$H$29)</f>
        <v>0</v>
      </c>
      <c r="E8" s="201">
        <f>$D$19-$H$19+$D$24-$H$24+$D$29-$H$29</f>
        <v>0</v>
      </c>
      <c r="F8" s="76"/>
      <c r="G8" s="76"/>
      <c r="H8" s="123" t="s">
        <v>11</v>
      </c>
      <c r="I8" s="1138" t="str">
        <f>ACCUEIL!$H$13</f>
        <v>5</v>
      </c>
      <c r="J8" s="373">
        <f>CL($D$21,$H$21)+CL($D$26,$H$26)+CL($H$31,$D$31)</f>
        <v>0</v>
      </c>
      <c r="K8" s="201">
        <f>$D$21-$H$21+$D$26-$H$26+$H$31-$D$31</f>
        <v>0</v>
      </c>
      <c r="L8" s="61"/>
      <c r="M8" s="198"/>
      <c r="R8" s="76"/>
      <c r="S8" s="76"/>
      <c r="T8" s="223"/>
      <c r="V8" s="130"/>
    </row>
    <row r="9" spans="1:23">
      <c r="B9" s="223"/>
      <c r="D9" s="223"/>
      <c r="E9" s="560"/>
      <c r="F9" s="223"/>
      <c r="G9" s="223"/>
      <c r="H9" s="223"/>
      <c r="J9" s="223"/>
      <c r="K9" s="236"/>
      <c r="L9" s="61"/>
      <c r="M9" s="198"/>
      <c r="N9" s="223"/>
      <c r="P9" s="223"/>
      <c r="Q9" s="560"/>
      <c r="R9" s="223"/>
      <c r="S9" s="223"/>
      <c r="T9" s="223"/>
    </row>
    <row r="10" spans="1:23">
      <c r="B10" s="197"/>
      <c r="C10" s="65" t="s">
        <v>42</v>
      </c>
      <c r="D10" s="199" t="s">
        <v>1</v>
      </c>
      <c r="E10" s="199" t="s">
        <v>2</v>
      </c>
      <c r="F10" s="76"/>
      <c r="G10" s="76"/>
      <c r="H10" s="197"/>
      <c r="I10" s="65" t="s">
        <v>95</v>
      </c>
      <c r="J10" s="199" t="s">
        <v>1</v>
      </c>
      <c r="K10" s="199" t="s">
        <v>2</v>
      </c>
      <c r="L10" s="61"/>
      <c r="M10" s="198"/>
      <c r="N10" s="197"/>
      <c r="O10" s="65" t="s">
        <v>118</v>
      </c>
      <c r="P10" s="199" t="s">
        <v>1</v>
      </c>
      <c r="Q10" s="199" t="s">
        <v>2</v>
      </c>
      <c r="R10" s="76"/>
      <c r="S10" s="76"/>
      <c r="T10" s="76"/>
      <c r="U10" s="68"/>
      <c r="V10" s="130"/>
    </row>
    <row r="11" spans="1:23" ht="20.100000000000001" customHeight="1">
      <c r="B11" s="123" t="s">
        <v>19</v>
      </c>
      <c r="C11" s="1138">
        <f>ACCUEIL!$H$14</f>
        <v>19</v>
      </c>
      <c r="D11" s="373">
        <f>CL($P$18,$T$18)+CL($T$23,$P$23)+CL($P$28,$T$28)</f>
        <v>0</v>
      </c>
      <c r="E11" s="201">
        <f>$P$18-$T$18+$T$23-$P$23+$P$28-$T$28</f>
        <v>0</v>
      </c>
      <c r="F11" s="76"/>
      <c r="G11" s="76"/>
      <c r="H11" s="123" t="s">
        <v>62</v>
      </c>
      <c r="I11" s="1138">
        <f>ACCUEIL!$H$18</f>
        <v>13</v>
      </c>
      <c r="J11" s="373">
        <f>CL($P$20,$T$20)+CL($T$25,$P$25)+CL($P$30,$T$30)</f>
        <v>0</v>
      </c>
      <c r="K11" s="201">
        <f>$P$20-$T$20+$T$25-$P$25+$P$30-$T$30</f>
        <v>0</v>
      </c>
      <c r="L11" s="61"/>
      <c r="M11" s="198"/>
      <c r="N11" s="123" t="s">
        <v>103</v>
      </c>
      <c r="O11" s="1138" t="str">
        <f>ACCUEIL!$H$22</f>
        <v>1</v>
      </c>
      <c r="P11" s="373">
        <f>CL($D$22,$H$22)+CL($D$27,$H$27)+CL($D$32,$H$32)</f>
        <v>0</v>
      </c>
      <c r="Q11" s="201">
        <f>$D$22-$H$22+$D$27-$H$27+$D$32-$H$32</f>
        <v>0</v>
      </c>
      <c r="R11" s="76"/>
      <c r="S11" s="76"/>
      <c r="T11" s="76"/>
      <c r="V11" s="130"/>
    </row>
    <row r="12" spans="1:23" ht="20.100000000000001" customHeight="1">
      <c r="B12" s="123" t="s">
        <v>20</v>
      </c>
      <c r="C12" s="1138" t="str">
        <f>ACCUEIL!$H$15</f>
        <v>6</v>
      </c>
      <c r="D12" s="373">
        <f>CL($T$18,$P$18)+CL($T$24,$P$24)+CL($P$29,$T$29)</f>
        <v>0</v>
      </c>
      <c r="E12" s="201">
        <f>$T$18-$P$18+$T$24-$P$24+$P$29-$T$29</f>
        <v>0</v>
      </c>
      <c r="F12" s="76"/>
      <c r="G12" s="76"/>
      <c r="H12" s="123" t="s">
        <v>63</v>
      </c>
      <c r="I12" s="1138">
        <f>ACCUEIL!$H$19</f>
        <v>17</v>
      </c>
      <c r="J12" s="373">
        <f>CL($T$20,$P$20)+CL($P$26,$T$26)+CL($P$31,$T$31)</f>
        <v>0</v>
      </c>
      <c r="K12" s="201">
        <f>$T$20-$P$20+$P$26-$T$26+$P$31-$T$31</f>
        <v>0</v>
      </c>
      <c r="L12" s="61"/>
      <c r="M12" s="198"/>
      <c r="N12" s="123" t="s">
        <v>104</v>
      </c>
      <c r="O12" s="1138" t="str">
        <f>ACCUEIL!$H$23</f>
        <v>2</v>
      </c>
      <c r="P12" s="373">
        <f>CL($H$22,$D$22)+CL($P$27,$T$27)+CL($T$32,$P$32)</f>
        <v>0</v>
      </c>
      <c r="Q12" s="201">
        <f>$P$27-$T$27+$H$22-$D$22+$T$32-$P$32</f>
        <v>0</v>
      </c>
      <c r="R12" s="76"/>
      <c r="S12" s="76"/>
      <c r="T12" s="76"/>
      <c r="U12" s="68"/>
      <c r="V12" s="130"/>
    </row>
    <row r="13" spans="1:23" ht="20.100000000000001" customHeight="1">
      <c r="B13" s="123" t="s">
        <v>43</v>
      </c>
      <c r="C13" s="1138">
        <f>ACCUEIL!$H$16</f>
        <v>18</v>
      </c>
      <c r="D13" s="373">
        <f>CL($T$19,$P$19)+CL($P$23,$T$23)+CL($T$29,$P$29)</f>
        <v>0</v>
      </c>
      <c r="E13" s="201">
        <f>$T$19-$P$19+$P$23-$T$23+$T$29-$P$29</f>
        <v>0</v>
      </c>
      <c r="F13" s="76"/>
      <c r="G13" s="76"/>
      <c r="H13" s="123" t="s">
        <v>86</v>
      </c>
      <c r="I13" s="1138">
        <f>ACCUEIL!$H$20</f>
        <v>8</v>
      </c>
      <c r="J13" s="373">
        <f>CL($P$21,$T$21)+CL($T$26,$P$26)+CL($T$30,$P$30)</f>
        <v>0</v>
      </c>
      <c r="K13" s="201">
        <f>$P$21-$T$21+$T$26-$P$26+$T$30-$P$30</f>
        <v>0</v>
      </c>
      <c r="L13" s="61"/>
      <c r="M13" s="198"/>
      <c r="N13" s="123" t="s">
        <v>105</v>
      </c>
      <c r="O13" s="1138">
        <f>ACCUEIL!$H$24</f>
        <v>14</v>
      </c>
      <c r="P13" s="373">
        <f>CL($P$22,$T$22)+CL($T$27,$P$27)+CL($H$32,$D$32)</f>
        <v>0</v>
      </c>
      <c r="Q13" s="201">
        <f>$P$22-$T$22+$T$27-$P$27+$H$32-$D$32</f>
        <v>0</v>
      </c>
      <c r="R13" s="76"/>
      <c r="S13" s="76"/>
      <c r="T13" s="76"/>
      <c r="V13" s="130"/>
    </row>
    <row r="14" spans="1:23" ht="20.100000000000001" customHeight="1">
      <c r="B14" s="123" t="s">
        <v>44</v>
      </c>
      <c r="C14" s="1138" t="str">
        <f>ACCUEIL!$H$17</f>
        <v>9</v>
      </c>
      <c r="D14" s="373">
        <f>CL($P$19,$T$19)+CL($P$24,$T$24)+CL($T$28,$P$28)</f>
        <v>0</v>
      </c>
      <c r="E14" s="201">
        <f>$P$19-$T$19+$P$24-$T$24+$T$28-$P$28</f>
        <v>0</v>
      </c>
      <c r="F14" s="76"/>
      <c r="G14" s="76"/>
      <c r="H14" s="123" t="s">
        <v>96</v>
      </c>
      <c r="I14" s="1138">
        <f>ACCUEIL!$H$21</f>
        <v>3</v>
      </c>
      <c r="J14" s="373">
        <f>CL($T$21,$P$21)+CL($P$25,$T$25)+CL($T$31,$P$31)</f>
        <v>0</v>
      </c>
      <c r="K14" s="201">
        <f>$T$21-$P$21+$P$25-$T$25+$T$31-$P$31</f>
        <v>0</v>
      </c>
      <c r="L14" s="61"/>
      <c r="M14" s="198"/>
      <c r="N14" s="123" t="s">
        <v>119</v>
      </c>
      <c r="O14" s="1138">
        <f>ACCUEIL!$H$25</f>
        <v>15</v>
      </c>
      <c r="P14" s="373">
        <f>CL($T$22,$P$22)+CL($H$27,$D$27)+CL($P$32,$T$32)</f>
        <v>0</v>
      </c>
      <c r="Q14" s="201">
        <f>$T$22-$P$22+$H$27-$D$27+$P$32-$T$32</f>
        <v>0</v>
      </c>
      <c r="R14" s="76"/>
      <c r="S14" s="76"/>
      <c r="T14" s="76"/>
      <c r="U14" s="130"/>
      <c r="V14" s="130"/>
    </row>
    <row r="15" spans="1:23">
      <c r="B15" s="76"/>
      <c r="C15" s="130"/>
      <c r="D15" s="76"/>
      <c r="E15" s="227"/>
      <c r="F15" s="76"/>
      <c r="G15" s="76"/>
      <c r="H15" s="76"/>
      <c r="I15" s="130"/>
      <c r="J15" s="76"/>
      <c r="K15" s="227"/>
      <c r="L15" s="61"/>
      <c r="M15" s="198"/>
      <c r="N15" s="76"/>
      <c r="O15" s="130"/>
      <c r="P15" s="76"/>
      <c r="Q15" s="227"/>
      <c r="R15" s="76"/>
      <c r="S15" s="76"/>
      <c r="T15" s="76"/>
      <c r="U15" s="130"/>
      <c r="V15" s="130"/>
    </row>
    <row r="16" spans="1:23">
      <c r="A16" s="183"/>
      <c r="B16" s="248"/>
      <c r="C16" s="249"/>
      <c r="D16" s="248"/>
      <c r="E16" s="248"/>
      <c r="F16" s="248"/>
      <c r="G16" s="248"/>
      <c r="H16" s="248"/>
      <c r="I16" s="249"/>
      <c r="J16" s="248"/>
      <c r="K16" s="338"/>
      <c r="L16" s="61"/>
      <c r="M16" s="205"/>
      <c r="N16" s="248"/>
      <c r="O16" s="249"/>
      <c r="P16" s="248"/>
      <c r="Q16" s="248"/>
      <c r="R16" s="248"/>
      <c r="S16" s="248"/>
      <c r="T16" s="248"/>
      <c r="U16" s="249"/>
      <c r="V16" s="249"/>
      <c r="W16" s="16"/>
    </row>
    <row r="17" spans="1:23">
      <c r="A17" s="24"/>
      <c r="B17" s="223"/>
      <c r="D17" s="223"/>
      <c r="E17" s="223"/>
      <c r="F17" s="948" t="str">
        <f>ACCUEIL!$D$6</f>
        <v>VELODROME</v>
      </c>
      <c r="G17" s="356"/>
      <c r="H17" s="356"/>
      <c r="I17" s="225"/>
      <c r="J17" s="356"/>
      <c r="K17" s="23"/>
      <c r="L17" s="957" t="s">
        <v>13</v>
      </c>
      <c r="M17" s="207"/>
      <c r="N17" s="223"/>
      <c r="P17" s="223"/>
      <c r="Q17" s="223"/>
      <c r="R17" s="438" t="str">
        <f>ACCUEIL!$D$7</f>
        <v>PARC DE SPORT</v>
      </c>
      <c r="S17" s="356"/>
      <c r="T17" s="223"/>
      <c r="U17" s="225"/>
      <c r="V17" s="130"/>
      <c r="W17" s="23"/>
    </row>
    <row r="18" spans="1:23" ht="24.95" customHeight="1">
      <c r="A18" s="24"/>
      <c r="B18" s="123" t="s">
        <v>4</v>
      </c>
      <c r="C18" s="94">
        <f>C5</f>
        <v>10</v>
      </c>
      <c r="D18" s="723"/>
      <c r="E18" s="210"/>
      <c r="F18" s="947" t="s">
        <v>14</v>
      </c>
      <c r="G18" s="210"/>
      <c r="H18" s="723"/>
      <c r="I18" s="94">
        <f>C6</f>
        <v>12</v>
      </c>
      <c r="J18" s="123" t="s">
        <v>5</v>
      </c>
      <c r="K18" s="212"/>
      <c r="L18" s="958">
        <f>ACCUEIL!$B$6</f>
        <v>0.40277777777777801</v>
      </c>
      <c r="M18" s="207"/>
      <c r="N18" s="123" t="s">
        <v>19</v>
      </c>
      <c r="O18" s="94">
        <f>C11</f>
        <v>19</v>
      </c>
      <c r="P18" s="723"/>
      <c r="Q18" s="213"/>
      <c r="R18" s="211" t="s">
        <v>14</v>
      </c>
      <c r="S18" s="213"/>
      <c r="T18" s="723"/>
      <c r="U18" s="94" t="str">
        <f>C12</f>
        <v>6</v>
      </c>
      <c r="V18" s="123" t="s">
        <v>20</v>
      </c>
      <c r="W18" s="23"/>
    </row>
    <row r="19" spans="1:23" ht="24.95" customHeight="1">
      <c r="A19" s="24"/>
      <c r="B19" s="123" t="s">
        <v>7</v>
      </c>
      <c r="C19" s="94">
        <f>C8</f>
        <v>20</v>
      </c>
      <c r="D19" s="723"/>
      <c r="E19" s="210"/>
      <c r="F19" s="211" t="s">
        <v>14</v>
      </c>
      <c r="G19" s="210"/>
      <c r="H19" s="723"/>
      <c r="I19" s="94">
        <f>C7</f>
        <v>16</v>
      </c>
      <c r="J19" s="123" t="s">
        <v>6</v>
      </c>
      <c r="K19" s="212"/>
      <c r="L19" s="959">
        <f>L18+ACCUEIL!$B$7</f>
        <v>0.40972222222222199</v>
      </c>
      <c r="M19" s="207"/>
      <c r="N19" s="123" t="s">
        <v>44</v>
      </c>
      <c r="O19" s="94" t="str">
        <f>C14</f>
        <v>9</v>
      </c>
      <c r="P19" s="723"/>
      <c r="Q19" s="213"/>
      <c r="R19" s="211" t="s">
        <v>14</v>
      </c>
      <c r="S19" s="213"/>
      <c r="T19" s="723"/>
      <c r="U19" s="94">
        <f>C13</f>
        <v>18</v>
      </c>
      <c r="V19" s="123" t="s">
        <v>43</v>
      </c>
      <c r="W19" s="23"/>
    </row>
    <row r="20" spans="1:23" ht="24.95" customHeight="1">
      <c r="A20" s="24"/>
      <c r="B20" s="123" t="s">
        <v>8</v>
      </c>
      <c r="C20" s="94" t="str">
        <f>I5</f>
        <v>7</v>
      </c>
      <c r="D20" s="723"/>
      <c r="E20" s="210"/>
      <c r="F20" s="211" t="s">
        <v>14</v>
      </c>
      <c r="G20" s="210"/>
      <c r="H20" s="723"/>
      <c r="I20" s="94" t="str">
        <f>I6</f>
        <v>4</v>
      </c>
      <c r="J20" s="123" t="s">
        <v>9</v>
      </c>
      <c r="K20" s="212"/>
      <c r="L20" s="959">
        <f>L19+ACCUEIL!$B$7</f>
        <v>0.41666666666666602</v>
      </c>
      <c r="M20" s="207"/>
      <c r="N20" s="123" t="s">
        <v>62</v>
      </c>
      <c r="O20" s="94">
        <f>I11</f>
        <v>13</v>
      </c>
      <c r="P20" s="723"/>
      <c r="Q20" s="213"/>
      <c r="R20" s="211" t="s">
        <v>14</v>
      </c>
      <c r="S20" s="213"/>
      <c r="T20" s="723"/>
      <c r="U20" s="94">
        <f>I12</f>
        <v>17</v>
      </c>
      <c r="V20" s="123" t="s">
        <v>63</v>
      </c>
      <c r="W20" s="23"/>
    </row>
    <row r="21" spans="1:23" ht="24.95" customHeight="1">
      <c r="A21" s="24"/>
      <c r="B21" s="123" t="s">
        <v>11</v>
      </c>
      <c r="C21" s="94" t="str">
        <f>I8</f>
        <v>5</v>
      </c>
      <c r="D21" s="723"/>
      <c r="E21" s="210"/>
      <c r="F21" s="211" t="s">
        <v>14</v>
      </c>
      <c r="G21" s="210"/>
      <c r="H21" s="723"/>
      <c r="I21" s="94">
        <f>I7</f>
        <v>11</v>
      </c>
      <c r="J21" s="123" t="s">
        <v>10</v>
      </c>
      <c r="K21" s="212"/>
      <c r="L21" s="959">
        <f>L20+ACCUEIL!$B$7</f>
        <v>0.42361111111110999</v>
      </c>
      <c r="M21" s="207"/>
      <c r="N21" s="123" t="s">
        <v>86</v>
      </c>
      <c r="O21" s="94">
        <f>I13</f>
        <v>8</v>
      </c>
      <c r="P21" s="723"/>
      <c r="Q21" s="213"/>
      <c r="R21" s="211" t="s">
        <v>14</v>
      </c>
      <c r="S21" s="213"/>
      <c r="T21" s="723"/>
      <c r="U21" s="94">
        <f>I14</f>
        <v>3</v>
      </c>
      <c r="V21" s="123" t="s">
        <v>96</v>
      </c>
      <c r="W21" s="23"/>
    </row>
    <row r="22" spans="1:23" ht="24.95" customHeight="1">
      <c r="A22" s="24"/>
      <c r="B22" s="123" t="s">
        <v>103</v>
      </c>
      <c r="C22" s="94" t="str">
        <f>O11</f>
        <v>1</v>
      </c>
      <c r="D22" s="723"/>
      <c r="E22" s="210"/>
      <c r="F22" s="211" t="s">
        <v>14</v>
      </c>
      <c r="G22" s="210"/>
      <c r="H22" s="723"/>
      <c r="I22" s="94" t="str">
        <f>O12</f>
        <v>2</v>
      </c>
      <c r="J22" s="123" t="s">
        <v>104</v>
      </c>
      <c r="K22" s="212"/>
      <c r="L22" s="959">
        <f>L21+ACCUEIL!$B$7</f>
        <v>0.43055555555555403</v>
      </c>
      <c r="M22" s="207"/>
      <c r="N22" s="123" t="s">
        <v>105</v>
      </c>
      <c r="O22" s="94">
        <f>O13</f>
        <v>14</v>
      </c>
      <c r="P22" s="723"/>
      <c r="Q22" s="210"/>
      <c r="R22" s="211" t="s">
        <v>14</v>
      </c>
      <c r="S22" s="210"/>
      <c r="T22" s="723"/>
      <c r="U22" s="94">
        <f>O14</f>
        <v>15</v>
      </c>
      <c r="V22" s="123" t="s">
        <v>119</v>
      </c>
      <c r="W22" s="23"/>
    </row>
    <row r="23" spans="1:23" ht="24.95" customHeight="1">
      <c r="A23" s="24"/>
      <c r="B23" s="123" t="s">
        <v>6</v>
      </c>
      <c r="C23" s="94">
        <f>C7</f>
        <v>16</v>
      </c>
      <c r="D23" s="723"/>
      <c r="E23" s="210"/>
      <c r="F23" s="211" t="s">
        <v>14</v>
      </c>
      <c r="G23" s="210"/>
      <c r="H23" s="723"/>
      <c r="I23" s="94">
        <f>C5</f>
        <v>10</v>
      </c>
      <c r="J23" s="123" t="s">
        <v>4</v>
      </c>
      <c r="K23" s="212"/>
      <c r="L23" s="959">
        <f>L22+ACCUEIL!$B$7</f>
        <v>0.437499999999998</v>
      </c>
      <c r="M23" s="207"/>
      <c r="N23" s="123" t="s">
        <v>43</v>
      </c>
      <c r="O23" s="94">
        <f>C13</f>
        <v>18</v>
      </c>
      <c r="P23" s="723"/>
      <c r="Q23" s="213"/>
      <c r="R23" s="211" t="s">
        <v>14</v>
      </c>
      <c r="S23" s="213"/>
      <c r="T23" s="723"/>
      <c r="U23" s="94">
        <f>C11</f>
        <v>19</v>
      </c>
      <c r="V23" s="123" t="s">
        <v>19</v>
      </c>
      <c r="W23" s="23"/>
    </row>
    <row r="24" spans="1:23" ht="24.95" customHeight="1">
      <c r="A24" s="24"/>
      <c r="B24" s="123" t="s">
        <v>7</v>
      </c>
      <c r="C24" s="94">
        <f>C8</f>
        <v>20</v>
      </c>
      <c r="D24" s="723"/>
      <c r="E24" s="210"/>
      <c r="F24" s="211" t="s">
        <v>14</v>
      </c>
      <c r="G24" s="210"/>
      <c r="H24" s="723"/>
      <c r="I24" s="94">
        <f>C6</f>
        <v>12</v>
      </c>
      <c r="J24" s="123" t="s">
        <v>5</v>
      </c>
      <c r="K24" s="212"/>
      <c r="L24" s="959">
        <f>L23+ACCUEIL!$B$7</f>
        <v>0.44444444444444198</v>
      </c>
      <c r="M24" s="207"/>
      <c r="N24" s="123" t="s">
        <v>44</v>
      </c>
      <c r="O24" s="94" t="str">
        <f>C14</f>
        <v>9</v>
      </c>
      <c r="P24" s="723"/>
      <c r="Q24" s="213"/>
      <c r="R24" s="211" t="s">
        <v>14</v>
      </c>
      <c r="S24" s="213"/>
      <c r="T24" s="723"/>
      <c r="U24" s="94" t="str">
        <f>C12</f>
        <v>6</v>
      </c>
      <c r="V24" s="123" t="s">
        <v>20</v>
      </c>
      <c r="W24" s="214"/>
    </row>
    <row r="25" spans="1:23" ht="24.95" customHeight="1">
      <c r="A25" s="24"/>
      <c r="B25" s="123" t="s">
        <v>10</v>
      </c>
      <c r="C25" s="94">
        <f>I7</f>
        <v>11</v>
      </c>
      <c r="D25" s="723"/>
      <c r="E25" s="210"/>
      <c r="F25" s="211" t="s">
        <v>14</v>
      </c>
      <c r="G25" s="210"/>
      <c r="H25" s="723"/>
      <c r="I25" s="94" t="str">
        <f>I5</f>
        <v>7</v>
      </c>
      <c r="J25" s="123" t="s">
        <v>8</v>
      </c>
      <c r="K25" s="212"/>
      <c r="L25" s="959">
        <f>L24+ACCUEIL!$B$7</f>
        <v>0.45138888888888601</v>
      </c>
      <c r="M25" s="207"/>
      <c r="N25" s="123" t="s">
        <v>96</v>
      </c>
      <c r="O25" s="94">
        <f>I14</f>
        <v>3</v>
      </c>
      <c r="P25" s="723"/>
      <c r="Q25" s="213"/>
      <c r="R25" s="211" t="s">
        <v>14</v>
      </c>
      <c r="S25" s="213"/>
      <c r="T25" s="723"/>
      <c r="U25" s="94">
        <f>I11</f>
        <v>13</v>
      </c>
      <c r="V25" s="123" t="s">
        <v>62</v>
      </c>
      <c r="W25" s="98"/>
    </row>
    <row r="26" spans="1:23" ht="24.95" customHeight="1">
      <c r="A26" s="24"/>
      <c r="B26" s="123" t="s">
        <v>11</v>
      </c>
      <c r="C26" s="94" t="str">
        <f>I8</f>
        <v>5</v>
      </c>
      <c r="D26" s="723"/>
      <c r="E26" s="210"/>
      <c r="F26" s="211" t="s">
        <v>14</v>
      </c>
      <c r="G26" s="210"/>
      <c r="H26" s="723"/>
      <c r="I26" s="94" t="str">
        <f>I6</f>
        <v>4</v>
      </c>
      <c r="J26" s="123" t="s">
        <v>9</v>
      </c>
      <c r="K26" s="212"/>
      <c r="L26" s="959">
        <f>L25+ACCUEIL!$B$7</f>
        <v>0.45833333333332998</v>
      </c>
      <c r="M26" s="207"/>
      <c r="N26" s="123" t="s">
        <v>63</v>
      </c>
      <c r="O26" s="94">
        <f>I12</f>
        <v>17</v>
      </c>
      <c r="P26" s="723"/>
      <c r="Q26" s="213"/>
      <c r="R26" s="211" t="s">
        <v>14</v>
      </c>
      <c r="S26" s="213"/>
      <c r="T26" s="723"/>
      <c r="U26" s="94">
        <f>I13</f>
        <v>8</v>
      </c>
      <c r="V26" s="123" t="s">
        <v>86</v>
      </c>
      <c r="W26" s="98"/>
    </row>
    <row r="27" spans="1:23" ht="24.95" customHeight="1">
      <c r="A27" s="24"/>
      <c r="B27" s="123" t="s">
        <v>103</v>
      </c>
      <c r="C27" s="94" t="str">
        <f>O11</f>
        <v>1</v>
      </c>
      <c r="D27" s="723"/>
      <c r="E27" s="210"/>
      <c r="F27" s="211" t="s">
        <v>14</v>
      </c>
      <c r="G27" s="210"/>
      <c r="H27" s="723"/>
      <c r="I27" s="94">
        <f>O14</f>
        <v>15</v>
      </c>
      <c r="J27" s="123" t="s">
        <v>119</v>
      </c>
      <c r="K27" s="212"/>
      <c r="L27" s="959">
        <f>L26+ACCUEIL!$B$7</f>
        <v>0.46527777777777402</v>
      </c>
      <c r="M27" s="207"/>
      <c r="N27" s="123" t="s">
        <v>104</v>
      </c>
      <c r="O27" s="94" t="str">
        <f>O12</f>
        <v>2</v>
      </c>
      <c r="P27" s="723"/>
      <c r="Q27" s="210"/>
      <c r="R27" s="211" t="s">
        <v>14</v>
      </c>
      <c r="S27" s="210"/>
      <c r="T27" s="723"/>
      <c r="U27" s="94">
        <f>O13</f>
        <v>14</v>
      </c>
      <c r="V27" s="123" t="s">
        <v>105</v>
      </c>
      <c r="W27" s="98"/>
    </row>
    <row r="28" spans="1:23" ht="24.95" customHeight="1">
      <c r="A28" s="24"/>
      <c r="B28" s="123" t="s">
        <v>5</v>
      </c>
      <c r="C28" s="94">
        <f>C6</f>
        <v>12</v>
      </c>
      <c r="D28" s="723"/>
      <c r="E28" s="210"/>
      <c r="F28" s="211" t="s">
        <v>14</v>
      </c>
      <c r="G28" s="210"/>
      <c r="H28" s="723"/>
      <c r="I28" s="94">
        <f>C7</f>
        <v>16</v>
      </c>
      <c r="J28" s="123" t="s">
        <v>6</v>
      </c>
      <c r="K28" s="212"/>
      <c r="L28" s="959">
        <f>L27+ACCUEIL!$B$7</f>
        <v>0.47222222222221799</v>
      </c>
      <c r="M28" s="207"/>
      <c r="N28" s="123" t="s">
        <v>19</v>
      </c>
      <c r="O28" s="94">
        <f>C11</f>
        <v>19</v>
      </c>
      <c r="P28" s="723"/>
      <c r="Q28" s="213"/>
      <c r="R28" s="211" t="s">
        <v>14</v>
      </c>
      <c r="S28" s="213"/>
      <c r="T28" s="723"/>
      <c r="U28" s="94" t="str">
        <f>C14</f>
        <v>9</v>
      </c>
      <c r="V28" s="123" t="s">
        <v>44</v>
      </c>
      <c r="W28" s="23"/>
    </row>
    <row r="29" spans="1:23" ht="24.95" customHeight="1">
      <c r="A29" s="24"/>
      <c r="B29" s="123" t="s">
        <v>7</v>
      </c>
      <c r="C29" s="94">
        <f>C8</f>
        <v>20</v>
      </c>
      <c r="D29" s="723"/>
      <c r="E29" s="210"/>
      <c r="F29" s="211" t="s">
        <v>14</v>
      </c>
      <c r="G29" s="210"/>
      <c r="H29" s="723"/>
      <c r="I29" s="94">
        <f>C5</f>
        <v>10</v>
      </c>
      <c r="J29" s="123" t="s">
        <v>4</v>
      </c>
      <c r="K29" s="212"/>
      <c r="L29" s="959">
        <f>L28+ACCUEIL!$B$7</f>
        <v>0.47916666666666202</v>
      </c>
      <c r="M29" s="207"/>
      <c r="N29" s="123" t="s">
        <v>20</v>
      </c>
      <c r="O29" s="94" t="str">
        <f>C12</f>
        <v>6</v>
      </c>
      <c r="P29" s="723"/>
      <c r="Q29" s="213"/>
      <c r="R29" s="211" t="s">
        <v>14</v>
      </c>
      <c r="S29" s="213"/>
      <c r="T29" s="723"/>
      <c r="U29" s="94">
        <f>C13</f>
        <v>18</v>
      </c>
      <c r="V29" s="123" t="s">
        <v>43</v>
      </c>
      <c r="W29" s="23"/>
    </row>
    <row r="30" spans="1:23" ht="24.95" customHeight="1">
      <c r="A30" s="24"/>
      <c r="B30" s="123" t="s">
        <v>9</v>
      </c>
      <c r="C30" s="94" t="str">
        <f>I6</f>
        <v>4</v>
      </c>
      <c r="D30" s="723"/>
      <c r="E30" s="210"/>
      <c r="F30" s="211" t="s">
        <v>14</v>
      </c>
      <c r="G30" s="210"/>
      <c r="H30" s="723"/>
      <c r="I30" s="94">
        <f>I7</f>
        <v>11</v>
      </c>
      <c r="J30" s="123" t="s">
        <v>10</v>
      </c>
      <c r="K30" s="212"/>
      <c r="L30" s="959">
        <f>L29+ACCUEIL!$B$7</f>
        <v>0.486111111111106</v>
      </c>
      <c r="M30" s="207"/>
      <c r="N30" s="123" t="s">
        <v>62</v>
      </c>
      <c r="O30" s="94">
        <f>I11</f>
        <v>13</v>
      </c>
      <c r="P30" s="723"/>
      <c r="Q30" s="213"/>
      <c r="R30" s="211" t="s">
        <v>14</v>
      </c>
      <c r="S30" s="213"/>
      <c r="T30" s="723"/>
      <c r="U30" s="94">
        <f>I13</f>
        <v>8</v>
      </c>
      <c r="V30" s="123" t="s">
        <v>86</v>
      </c>
      <c r="W30" s="23"/>
    </row>
    <row r="31" spans="1:23" ht="24.95" customHeight="1">
      <c r="A31" s="24"/>
      <c r="B31" s="123" t="s">
        <v>8</v>
      </c>
      <c r="C31" s="94" t="str">
        <f>I5</f>
        <v>7</v>
      </c>
      <c r="D31" s="723"/>
      <c r="E31" s="210"/>
      <c r="F31" s="211" t="s">
        <v>14</v>
      </c>
      <c r="G31" s="210"/>
      <c r="H31" s="723"/>
      <c r="I31" s="94" t="str">
        <f>I8</f>
        <v>5</v>
      </c>
      <c r="J31" s="123" t="s">
        <v>11</v>
      </c>
      <c r="K31" s="212"/>
      <c r="L31" s="959">
        <f>L30+ACCUEIL!$B$7</f>
        <v>0.49305555555554997</v>
      </c>
      <c r="M31" s="207"/>
      <c r="N31" s="123" t="s">
        <v>63</v>
      </c>
      <c r="O31" s="94">
        <f>I12</f>
        <v>17</v>
      </c>
      <c r="P31" s="723"/>
      <c r="Q31" s="213"/>
      <c r="R31" s="211" t="s">
        <v>14</v>
      </c>
      <c r="S31" s="213"/>
      <c r="T31" s="723"/>
      <c r="U31" s="94">
        <f>I14</f>
        <v>3</v>
      </c>
      <c r="V31" s="123" t="s">
        <v>96</v>
      </c>
      <c r="W31" s="23"/>
    </row>
    <row r="32" spans="1:23" ht="24.95" customHeight="1">
      <c r="A32" s="24"/>
      <c r="B32" s="123" t="s">
        <v>103</v>
      </c>
      <c r="C32" s="94" t="str">
        <f>O11</f>
        <v>1</v>
      </c>
      <c r="D32" s="723"/>
      <c r="E32" s="210"/>
      <c r="F32" s="211" t="s">
        <v>14</v>
      </c>
      <c r="G32" s="210"/>
      <c r="H32" s="723"/>
      <c r="I32" s="94">
        <f>O13</f>
        <v>14</v>
      </c>
      <c r="J32" s="123" t="s">
        <v>105</v>
      </c>
      <c r="K32" s="23"/>
      <c r="L32" s="959">
        <f>L31+ACCUEIL!$B$7</f>
        <v>0.499999999999994</v>
      </c>
      <c r="M32" s="207"/>
      <c r="N32" s="123" t="s">
        <v>119</v>
      </c>
      <c r="O32" s="94">
        <f>O14</f>
        <v>15</v>
      </c>
      <c r="P32" s="723"/>
      <c r="Q32" s="210"/>
      <c r="R32" s="211" t="s">
        <v>14</v>
      </c>
      <c r="S32" s="210"/>
      <c r="T32" s="723"/>
      <c r="U32" s="94" t="str">
        <f>O12</f>
        <v>2</v>
      </c>
      <c r="V32" s="123" t="s">
        <v>104</v>
      </c>
      <c r="W32" s="23"/>
    </row>
    <row r="33" spans="1:23">
      <c r="A33" s="180"/>
      <c r="B33" s="57"/>
      <c r="C33" s="215"/>
      <c r="D33" s="112"/>
      <c r="E33" s="216"/>
      <c r="F33" s="217"/>
      <c r="G33" s="216"/>
      <c r="H33" s="112"/>
      <c r="I33" s="215"/>
      <c r="J33" s="57"/>
      <c r="K33" s="59"/>
      <c r="L33" s="959"/>
      <c r="M33" s="218"/>
      <c r="N33" s="57"/>
      <c r="O33" s="215"/>
      <c r="P33" s="112"/>
      <c r="Q33" s="219"/>
      <c r="R33" s="217"/>
      <c r="S33" s="219"/>
      <c r="T33" s="112"/>
      <c r="U33" s="215"/>
      <c r="V33" s="57"/>
      <c r="W33" s="59"/>
    </row>
    <row r="34" spans="1:23">
      <c r="A34" s="147"/>
      <c r="B34" s="76"/>
      <c r="C34" s="130"/>
      <c r="D34" s="27"/>
      <c r="E34" s="220"/>
      <c r="F34" s="221"/>
      <c r="G34" s="220"/>
      <c r="H34" s="27"/>
      <c r="I34" s="130"/>
      <c r="J34" s="76"/>
      <c r="K34" s="147"/>
      <c r="L34" s="959"/>
      <c r="M34" s="561"/>
      <c r="N34" s="76"/>
      <c r="O34" s="130"/>
      <c r="P34" s="27"/>
      <c r="Q34" s="222"/>
      <c r="R34" s="221"/>
      <c r="S34" s="222"/>
      <c r="T34" s="27"/>
      <c r="U34" s="130"/>
      <c r="V34" s="76"/>
      <c r="W34" s="147"/>
    </row>
    <row r="35" spans="1:23">
      <c r="B35" s="76"/>
      <c r="C35" s="130"/>
      <c r="D35" s="27"/>
      <c r="E35" s="220"/>
      <c r="F35" s="221"/>
      <c r="G35" s="220"/>
      <c r="H35" s="27"/>
      <c r="I35" s="130"/>
      <c r="J35" s="76"/>
      <c r="L35" s="959"/>
      <c r="M35" s="198"/>
      <c r="N35" s="76"/>
      <c r="O35" s="130"/>
      <c r="P35" s="27"/>
      <c r="Q35" s="222"/>
      <c r="R35" s="221"/>
      <c r="S35" s="222"/>
      <c r="T35" s="27"/>
      <c r="U35" s="130"/>
      <c r="V35" s="76"/>
    </row>
    <row r="36" spans="1:23">
      <c r="A36" s="183"/>
      <c r="B36" s="202"/>
      <c r="C36" s="15"/>
      <c r="D36" s="202"/>
      <c r="E36" s="202"/>
      <c r="F36" s="202"/>
      <c r="G36" s="202"/>
      <c r="H36" s="202"/>
      <c r="I36" s="15"/>
      <c r="J36" s="202"/>
      <c r="K36" s="15"/>
      <c r="L36" s="960"/>
      <c r="M36" s="434"/>
      <c r="N36" s="202"/>
      <c r="O36" s="15"/>
      <c r="P36" s="202"/>
      <c r="Q36" s="202"/>
      <c r="R36" s="202"/>
      <c r="S36" s="202"/>
      <c r="T36" s="202"/>
      <c r="U36" s="15"/>
      <c r="V36" s="15"/>
      <c r="W36" s="16"/>
    </row>
    <row r="37" spans="1:23">
      <c r="A37" s="24"/>
      <c r="B37" s="121"/>
      <c r="C37" s="886" t="str">
        <f>C4</f>
        <v>POULE 1</v>
      </c>
      <c r="D37" s="199" t="s">
        <v>1</v>
      </c>
      <c r="E37" s="199" t="s">
        <v>2</v>
      </c>
      <c r="F37" s="223"/>
      <c r="G37" s="223"/>
      <c r="H37" s="121"/>
      <c r="I37" s="122" t="str">
        <f>I4</f>
        <v>POULE 2</v>
      </c>
      <c r="J37" s="199" t="s">
        <v>1</v>
      </c>
      <c r="K37" s="199" t="s">
        <v>2</v>
      </c>
      <c r="L37" s="959"/>
      <c r="N37" s="121"/>
      <c r="O37" s="122" t="str">
        <f>C10</f>
        <v>POULE 3</v>
      </c>
      <c r="P37" s="199" t="s">
        <v>1</v>
      </c>
      <c r="Q37" s="199" t="s">
        <v>2</v>
      </c>
      <c r="R37" s="223"/>
      <c r="S37" s="223"/>
      <c r="T37" s="562"/>
      <c r="U37" s="563" t="s">
        <v>45</v>
      </c>
      <c r="W37" s="23"/>
    </row>
    <row r="38" spans="1:23" ht="20.100000000000001" customHeight="1">
      <c r="A38" s="24"/>
      <c r="B38" s="191">
        <v>1</v>
      </c>
      <c r="C38" s="882"/>
      <c r="D38" s="910"/>
      <c r="E38" s="911"/>
      <c r="F38" s="223"/>
      <c r="G38" s="223"/>
      <c r="H38" s="191">
        <v>1</v>
      </c>
      <c r="I38" s="882"/>
      <c r="J38" s="910"/>
      <c r="K38" s="911"/>
      <c r="L38" s="959"/>
      <c r="N38" s="191">
        <v>1</v>
      </c>
      <c r="O38" s="882"/>
      <c r="P38" s="910"/>
      <c r="Q38" s="911"/>
      <c r="R38" s="223"/>
      <c r="S38" s="223"/>
      <c r="T38" s="415"/>
      <c r="U38" s="564" t="s">
        <v>46</v>
      </c>
      <c r="W38" s="23"/>
    </row>
    <row r="39" spans="1:23" ht="20.100000000000001" customHeight="1">
      <c r="A39" s="24"/>
      <c r="B39" s="191">
        <v>2</v>
      </c>
      <c r="C39" s="882"/>
      <c r="D39" s="910"/>
      <c r="E39" s="911"/>
      <c r="F39" s="223"/>
      <c r="G39" s="223"/>
      <c r="H39" s="191">
        <v>2</v>
      </c>
      <c r="I39" s="882"/>
      <c r="J39" s="910"/>
      <c r="K39" s="911"/>
      <c r="L39" s="959"/>
      <c r="N39" s="191">
        <v>2</v>
      </c>
      <c r="O39" s="882"/>
      <c r="P39" s="910"/>
      <c r="Q39" s="911"/>
      <c r="R39" s="223"/>
      <c r="S39" s="223"/>
      <c r="T39" s="191" t="s">
        <v>21</v>
      </c>
      <c r="U39" s="74" t="s">
        <v>126</v>
      </c>
      <c r="W39" s="23"/>
    </row>
    <row r="40" spans="1:23" ht="20.100000000000001" customHeight="1">
      <c r="A40" s="24"/>
      <c r="B40" s="191">
        <v>3</v>
      </c>
      <c r="C40" s="882"/>
      <c r="D40" s="910"/>
      <c r="E40" s="911"/>
      <c r="F40" s="223"/>
      <c r="G40" s="223"/>
      <c r="H40" s="191">
        <v>3</v>
      </c>
      <c r="I40" s="882"/>
      <c r="J40" s="910"/>
      <c r="K40" s="911"/>
      <c r="L40" s="959"/>
      <c r="N40" s="191">
        <v>3</v>
      </c>
      <c r="O40" s="882"/>
      <c r="P40" s="910"/>
      <c r="Q40" s="911"/>
      <c r="R40" s="223"/>
      <c r="S40" s="223"/>
      <c r="T40" s="191" t="s">
        <v>22</v>
      </c>
      <c r="U40" s="74" t="s">
        <v>127</v>
      </c>
      <c r="W40" s="23"/>
    </row>
    <row r="41" spans="1:23" ht="20.100000000000001" customHeight="1">
      <c r="A41" s="24"/>
      <c r="B41" s="191">
        <v>4</v>
      </c>
      <c r="C41" s="882"/>
      <c r="D41" s="910"/>
      <c r="E41" s="911"/>
      <c r="F41" s="223"/>
      <c r="G41" s="223"/>
      <c r="H41" s="191">
        <v>4</v>
      </c>
      <c r="I41" s="882"/>
      <c r="J41" s="910"/>
      <c r="K41" s="911"/>
      <c r="L41" s="959"/>
      <c r="N41" s="191">
        <v>4</v>
      </c>
      <c r="O41" s="882"/>
      <c r="P41" s="910"/>
      <c r="Q41" s="911"/>
      <c r="R41" s="223"/>
      <c r="S41" s="223"/>
      <c r="T41" s="191" t="s">
        <v>23</v>
      </c>
      <c r="U41" s="74" t="s">
        <v>128</v>
      </c>
      <c r="W41" s="23"/>
    </row>
    <row r="42" spans="1:23" ht="20.100000000000001" customHeight="1">
      <c r="A42" s="24"/>
      <c r="B42" s="176"/>
      <c r="C42" s="147"/>
      <c r="D42" s="176"/>
      <c r="E42" s="231"/>
      <c r="F42" s="223"/>
      <c r="G42" s="223"/>
      <c r="H42" s="176"/>
      <c r="I42" s="147"/>
      <c r="J42" s="176"/>
      <c r="K42" s="232"/>
      <c r="L42" s="959"/>
      <c r="N42" s="176"/>
      <c r="O42" s="147"/>
      <c r="P42" s="176"/>
      <c r="Q42" s="231"/>
      <c r="R42" s="223"/>
      <c r="S42" s="223"/>
      <c r="T42" s="191" t="s">
        <v>24</v>
      </c>
      <c r="U42" s="74" t="s">
        <v>129</v>
      </c>
      <c r="W42" s="23"/>
    </row>
    <row r="43" spans="1:23" ht="20.100000000000001" customHeight="1">
      <c r="A43" s="24"/>
      <c r="B43" s="223"/>
      <c r="D43" s="223"/>
      <c r="E43" s="560"/>
      <c r="F43" s="223"/>
      <c r="G43" s="223"/>
      <c r="H43" s="223"/>
      <c r="J43" s="223"/>
      <c r="K43" s="236"/>
      <c r="L43" s="959"/>
      <c r="M43" s="198"/>
      <c r="N43" s="223"/>
      <c r="P43" s="223"/>
      <c r="Q43" s="560"/>
      <c r="R43" s="223"/>
      <c r="S43" s="223"/>
      <c r="T43" s="191" t="s">
        <v>25</v>
      </c>
      <c r="U43" s="74" t="s">
        <v>130</v>
      </c>
      <c r="W43" s="23"/>
    </row>
    <row r="44" spans="1:23" ht="20.100000000000001" customHeight="1">
      <c r="A44" s="24"/>
      <c r="B44" s="121"/>
      <c r="C44" s="122" t="str">
        <f>I10</f>
        <v>POULE 4</v>
      </c>
      <c r="D44" s="199" t="s">
        <v>1</v>
      </c>
      <c r="E44" s="199" t="s">
        <v>2</v>
      </c>
      <c r="F44" s="223"/>
      <c r="G44" s="223"/>
      <c r="H44" s="121"/>
      <c r="I44" s="122" t="str">
        <f>O10</f>
        <v>POULE 5</v>
      </c>
      <c r="J44" s="199" t="s">
        <v>1</v>
      </c>
      <c r="K44" s="199" t="s">
        <v>2</v>
      </c>
      <c r="L44" s="959"/>
      <c r="N44" s="176"/>
      <c r="O44" s="226"/>
      <c r="P44" s="76"/>
      <c r="Q44" s="227"/>
      <c r="R44" s="223"/>
      <c r="S44" s="223"/>
      <c r="T44" s="191" t="s">
        <v>26</v>
      </c>
      <c r="U44" s="74" t="s">
        <v>131</v>
      </c>
      <c r="W44" s="23"/>
    </row>
    <row r="45" spans="1:23" ht="20.100000000000001" customHeight="1">
      <c r="A45" s="24"/>
      <c r="B45" s="191">
        <v>1</v>
      </c>
      <c r="C45" s="882"/>
      <c r="D45" s="910"/>
      <c r="E45" s="911"/>
      <c r="F45" s="223"/>
      <c r="G45" s="223"/>
      <c r="H45" s="191">
        <v>1</v>
      </c>
      <c r="I45" s="882"/>
      <c r="J45" s="910"/>
      <c r="K45" s="911"/>
      <c r="L45" s="959"/>
      <c r="N45" s="176"/>
      <c r="O45" s="875"/>
      <c r="P45" s="229"/>
      <c r="Q45" s="230"/>
      <c r="R45" s="223"/>
      <c r="S45" s="223"/>
      <c r="T45" s="191" t="s">
        <v>27</v>
      </c>
      <c r="U45" s="74" t="s">
        <v>132</v>
      </c>
      <c r="W45" s="23"/>
    </row>
    <row r="46" spans="1:23" ht="20.100000000000001" customHeight="1">
      <c r="A46" s="24"/>
      <c r="B46" s="191">
        <v>2</v>
      </c>
      <c r="C46" s="882"/>
      <c r="D46" s="910"/>
      <c r="E46" s="911"/>
      <c r="F46" s="223"/>
      <c r="G46" s="223"/>
      <c r="H46" s="191">
        <v>2</v>
      </c>
      <c r="I46" s="882"/>
      <c r="J46" s="910"/>
      <c r="K46" s="911"/>
      <c r="L46" s="959"/>
      <c r="N46" s="176"/>
      <c r="O46" s="875"/>
      <c r="P46" s="229"/>
      <c r="Q46" s="230"/>
      <c r="R46" s="223"/>
      <c r="S46" s="223"/>
      <c r="T46" s="191" t="s">
        <v>28</v>
      </c>
      <c r="U46" s="74" t="s">
        <v>152</v>
      </c>
      <c r="W46" s="23"/>
    </row>
    <row r="47" spans="1:23" ht="20.100000000000001" customHeight="1">
      <c r="A47" s="24"/>
      <c r="B47" s="191">
        <v>3</v>
      </c>
      <c r="C47" s="882"/>
      <c r="D47" s="910"/>
      <c r="E47" s="911"/>
      <c r="F47" s="223"/>
      <c r="G47" s="223"/>
      <c r="H47" s="191">
        <v>3</v>
      </c>
      <c r="I47" s="882"/>
      <c r="J47" s="910"/>
      <c r="K47" s="911"/>
      <c r="L47" s="959"/>
      <c r="N47" s="176"/>
      <c r="O47" s="875"/>
      <c r="P47" s="229"/>
      <c r="Q47" s="230"/>
      <c r="R47" s="223"/>
      <c r="S47" s="223"/>
      <c r="W47" s="23"/>
    </row>
    <row r="48" spans="1:23" ht="20.100000000000001" customHeight="1">
      <c r="A48" s="24"/>
      <c r="B48" s="191">
        <v>4</v>
      </c>
      <c r="C48" s="882"/>
      <c r="D48" s="910"/>
      <c r="E48" s="911"/>
      <c r="F48" s="223"/>
      <c r="G48" s="223"/>
      <c r="H48" s="191">
        <v>4</v>
      </c>
      <c r="I48" s="882"/>
      <c r="J48" s="910"/>
      <c r="K48" s="911"/>
      <c r="L48" s="959"/>
      <c r="N48" s="176"/>
      <c r="O48" s="875"/>
      <c r="P48" s="229"/>
      <c r="Q48" s="230"/>
      <c r="R48" s="223"/>
      <c r="S48" s="223"/>
      <c r="T48" s="176"/>
      <c r="U48" s="147"/>
      <c r="W48" s="23"/>
    </row>
    <row r="49" spans="1:39">
      <c r="A49" s="180"/>
      <c r="B49" s="58"/>
      <c r="C49" s="55"/>
      <c r="D49" s="58"/>
      <c r="E49" s="565"/>
      <c r="F49" s="58"/>
      <c r="G49" s="58"/>
      <c r="H49" s="58"/>
      <c r="I49" s="55"/>
      <c r="J49" s="58"/>
      <c r="K49" s="566"/>
      <c r="L49" s="961"/>
      <c r="M49" s="55"/>
      <c r="N49" s="58"/>
      <c r="O49" s="55"/>
      <c r="P49" s="58"/>
      <c r="Q49" s="565"/>
      <c r="R49" s="58"/>
      <c r="S49" s="58"/>
      <c r="T49" s="58"/>
      <c r="U49" s="55"/>
      <c r="V49" s="55"/>
      <c r="W49" s="59"/>
    </row>
    <row r="50" spans="1:39">
      <c r="A50" s="183"/>
      <c r="B50" s="202"/>
      <c r="C50" s="15"/>
      <c r="D50" s="202"/>
      <c r="E50" s="202"/>
      <c r="F50" s="202"/>
      <c r="G50" s="202"/>
      <c r="H50" s="202"/>
      <c r="I50" s="15"/>
      <c r="J50" s="202"/>
      <c r="K50" s="15"/>
      <c r="L50" s="960"/>
      <c r="M50" s="434"/>
      <c r="N50" s="202"/>
      <c r="O50" s="15"/>
      <c r="P50" s="202"/>
      <c r="Q50" s="202"/>
      <c r="R50" s="202"/>
      <c r="S50" s="202"/>
      <c r="T50" s="202"/>
      <c r="U50" s="15"/>
      <c r="V50" s="15"/>
      <c r="W50" s="16"/>
    </row>
    <row r="51" spans="1:39">
      <c r="A51" s="24"/>
      <c r="B51" s="176"/>
      <c r="C51" s="147"/>
      <c r="D51" s="176"/>
      <c r="E51" s="147"/>
      <c r="F51" s="223"/>
      <c r="G51" s="223"/>
      <c r="H51" s="176"/>
      <c r="I51" s="147"/>
      <c r="J51" s="176"/>
      <c r="K51" s="176"/>
      <c r="L51" s="959" t="s">
        <v>47</v>
      </c>
      <c r="M51" s="61"/>
      <c r="N51" s="76"/>
      <c r="O51" s="130"/>
      <c r="R51" s="223"/>
      <c r="S51" s="223"/>
      <c r="T51" s="223"/>
      <c r="W51" s="23"/>
    </row>
    <row r="52" spans="1:39">
      <c r="A52" s="24"/>
      <c r="B52" s="121"/>
      <c r="C52" s="65" t="s">
        <v>16</v>
      </c>
      <c r="D52" s="199" t="s">
        <v>1</v>
      </c>
      <c r="E52" s="199" t="s">
        <v>2</v>
      </c>
      <c r="F52" s="223"/>
      <c r="G52" s="223"/>
      <c r="H52" s="197" t="s">
        <v>17</v>
      </c>
      <c r="I52" s="65" t="s">
        <v>18</v>
      </c>
      <c r="J52" s="199" t="s">
        <v>1</v>
      </c>
      <c r="K52" s="199" t="s">
        <v>2</v>
      </c>
      <c r="L52" s="959"/>
      <c r="M52" s="61"/>
      <c r="N52" s="197"/>
      <c r="O52" s="65" t="s">
        <v>61</v>
      </c>
      <c r="P52" s="199" t="s">
        <v>1</v>
      </c>
      <c r="Q52" s="199" t="s">
        <v>2</v>
      </c>
      <c r="S52" s="223"/>
      <c r="T52" s="76"/>
      <c r="U52" s="472"/>
      <c r="V52" s="176"/>
      <c r="W52" s="544"/>
      <c r="X52" s="885"/>
      <c r="Y52" s="877" t="s">
        <v>16</v>
      </c>
      <c r="Z52" s="199" t="s">
        <v>1</v>
      </c>
      <c r="AA52" s="199" t="s">
        <v>2</v>
      </c>
      <c r="AB52" s="223"/>
      <c r="AC52" s="223"/>
      <c r="AD52" s="197" t="s">
        <v>17</v>
      </c>
      <c r="AE52" s="877" t="s">
        <v>18</v>
      </c>
      <c r="AF52" s="199" t="s">
        <v>1</v>
      </c>
      <c r="AG52" s="199" t="s">
        <v>2</v>
      </c>
      <c r="AH52" s="875"/>
      <c r="AI52" s="875"/>
      <c r="AJ52" s="197"/>
      <c r="AK52" s="877" t="s">
        <v>61</v>
      </c>
      <c r="AL52" s="199" t="s">
        <v>1</v>
      </c>
      <c r="AM52" s="199" t="s">
        <v>2</v>
      </c>
    </row>
    <row r="53" spans="1:39" ht="20.100000000000001" customHeight="1">
      <c r="A53" s="24"/>
      <c r="B53" s="123" t="s">
        <v>4</v>
      </c>
      <c r="C53" s="74" t="s">
        <v>4</v>
      </c>
      <c r="D53" s="1531">
        <f>CL($P$62,$T$62)+CL($P$68,$T$68)+CL($D$76,$H$76)</f>
        <v>0</v>
      </c>
      <c r="E53" s="243">
        <f>$P$62-$T$62+$P$68-$T$68+$D$76-$H$76</f>
        <v>0</v>
      </c>
      <c r="F53" s="223"/>
      <c r="G53" s="223"/>
      <c r="H53" s="123" t="s">
        <v>8</v>
      </c>
      <c r="I53" s="74" t="s">
        <v>8</v>
      </c>
      <c r="J53" s="1531">
        <f>CL($P$64,$T$64)+CL($P$81,$T$81)+CL($D$72,$H$72)</f>
        <v>0</v>
      </c>
      <c r="K53" s="243">
        <f>$P$64-$T$64+$D$72-$H$72+$P$81-$T$81</f>
        <v>0</v>
      </c>
      <c r="L53" s="959"/>
      <c r="M53" s="61"/>
      <c r="N53" s="123" t="s">
        <v>19</v>
      </c>
      <c r="O53" s="882" t="s">
        <v>19</v>
      </c>
      <c r="P53" s="1531">
        <f>CL($D$62,$H$62)+CL($P$72,$T$72)+CL($P$87,$T$87)</f>
        <v>0</v>
      </c>
      <c r="Q53" s="243">
        <f>$D$62-$H$62+$P$72-$T$72+$P$87-$T$87</f>
        <v>0</v>
      </c>
      <c r="S53" s="223"/>
      <c r="T53" s="76"/>
      <c r="U53" s="875"/>
      <c r="V53" s="244"/>
      <c r="W53" s="567"/>
      <c r="X53" s="887">
        <v>1</v>
      </c>
      <c r="Y53" s="1329"/>
      <c r="Z53" s="934"/>
      <c r="AA53" s="1339"/>
      <c r="AB53" s="223"/>
      <c r="AC53" s="223"/>
      <c r="AD53" s="887">
        <v>1</v>
      </c>
      <c r="AE53" s="1329"/>
      <c r="AF53" s="934"/>
      <c r="AG53" s="1339"/>
      <c r="AH53" s="875"/>
      <c r="AI53" s="875"/>
      <c r="AJ53" s="887">
        <v>1</v>
      </c>
      <c r="AK53" s="1329"/>
      <c r="AL53" s="934"/>
      <c r="AM53" s="1339"/>
    </row>
    <row r="54" spans="1:39" ht="20.100000000000001" customHeight="1">
      <c r="A54" s="24"/>
      <c r="B54" s="123" t="s">
        <v>5</v>
      </c>
      <c r="C54" s="74" t="s">
        <v>5</v>
      </c>
      <c r="D54" s="1531">
        <f>CL($T$62,$P$62)+CL($P$70,$T$70)+CL($P$78,$T$78)</f>
        <v>0</v>
      </c>
      <c r="E54" s="243">
        <f>$T$62-$P$62+$P$70-$T$70+$P$78-$T$78</f>
        <v>0</v>
      </c>
      <c r="F54" s="223"/>
      <c r="G54" s="223"/>
      <c r="H54" s="123" t="s">
        <v>9</v>
      </c>
      <c r="I54" s="74" t="s">
        <v>9</v>
      </c>
      <c r="J54" s="1531">
        <f>CL($T$64,$P$64)+CL($P$76,$T$76)+CL($P$84,$T$84)</f>
        <v>0</v>
      </c>
      <c r="K54" s="243">
        <f>$T$64-$P$64+$P$76-$T$76+$P$84-$T$84</f>
        <v>0</v>
      </c>
      <c r="L54" s="959"/>
      <c r="M54" s="61"/>
      <c r="N54" s="123" t="s">
        <v>20</v>
      </c>
      <c r="O54" s="882" t="s">
        <v>20</v>
      </c>
      <c r="P54" s="1531">
        <f>CL($H$62,$D$62)+CL($P$74,$T$74)+CL($P$90,$T$90)</f>
        <v>0</v>
      </c>
      <c r="Q54" s="243">
        <f>$H$62-$D$62+$P$74-$T$74+$P$90-$T$90</f>
        <v>0</v>
      </c>
      <c r="S54" s="223"/>
      <c r="T54" s="76"/>
      <c r="U54" s="875"/>
      <c r="V54" s="244"/>
      <c r="W54" s="567"/>
      <c r="X54" s="887">
        <v>2</v>
      </c>
      <c r="Y54" s="1329"/>
      <c r="Z54" s="934"/>
      <c r="AA54" s="1339"/>
      <c r="AB54" s="223"/>
      <c r="AC54" s="223"/>
      <c r="AD54" s="887">
        <v>2</v>
      </c>
      <c r="AE54" s="1329"/>
      <c r="AF54" s="934"/>
      <c r="AG54" s="1339"/>
      <c r="AH54" s="875"/>
      <c r="AI54" s="875"/>
      <c r="AJ54" s="887">
        <v>2</v>
      </c>
      <c r="AK54" s="1329"/>
      <c r="AL54" s="934"/>
      <c r="AM54" s="1339"/>
    </row>
    <row r="55" spans="1:39" ht="20.100000000000001" customHeight="1">
      <c r="A55" s="24"/>
      <c r="B55" s="123" t="s">
        <v>6</v>
      </c>
      <c r="C55" s="74" t="s">
        <v>6</v>
      </c>
      <c r="D55" s="1531">
        <f>CL($P$63,$T$63)+CL($T$78,$P$78)+CL($T$68,$P$68)</f>
        <v>0</v>
      </c>
      <c r="E55" s="243">
        <f>$P$63-$T$63+$T$68-$P$68+$T$78-$P$78</f>
        <v>0</v>
      </c>
      <c r="F55" s="223"/>
      <c r="G55" s="223"/>
      <c r="H55" s="123" t="s">
        <v>10</v>
      </c>
      <c r="I55" s="74" t="s">
        <v>10</v>
      </c>
      <c r="J55" s="1531">
        <f>CL($P$66,$T$66)+CL($H$72,$D$72)+CL($T$84,$P$84)</f>
        <v>0</v>
      </c>
      <c r="K55" s="243">
        <f>$P$66-$T$66+$H$72-$D$72+$T$84-$P$84</f>
        <v>0</v>
      </c>
      <c r="L55" s="959"/>
      <c r="M55" s="61"/>
      <c r="N55" s="123" t="s">
        <v>43</v>
      </c>
      <c r="O55" s="882" t="s">
        <v>43</v>
      </c>
      <c r="P55" s="1531">
        <f>CL($D$63,$H$63)+CL($T$72,$P$72)+CL($T$90,$P$90)</f>
        <v>0</v>
      </c>
      <c r="Q55" s="243">
        <f>$D$63-$H$63+$T$72-$P$72+$T$90-$P$90</f>
        <v>0</v>
      </c>
      <c r="S55" s="223"/>
      <c r="T55" s="76"/>
      <c r="U55" s="875"/>
      <c r="V55" s="244"/>
      <c r="W55" s="567"/>
      <c r="X55" s="887">
        <v>3</v>
      </c>
      <c r="Y55" s="1329"/>
      <c r="Z55" s="934"/>
      <c r="AA55" s="1339"/>
      <c r="AB55" s="223"/>
      <c r="AC55" s="223"/>
      <c r="AD55" s="887">
        <v>3</v>
      </c>
      <c r="AE55" s="1329"/>
      <c r="AF55" s="934"/>
      <c r="AG55" s="1339"/>
      <c r="AH55" s="875"/>
      <c r="AI55" s="875"/>
      <c r="AJ55" s="887">
        <v>3</v>
      </c>
      <c r="AK55" s="1329"/>
      <c r="AL55" s="934"/>
      <c r="AM55" s="1339"/>
    </row>
    <row r="56" spans="1:39" ht="20.100000000000001" customHeight="1">
      <c r="A56" s="24"/>
      <c r="B56" s="123" t="s">
        <v>7</v>
      </c>
      <c r="C56" s="74" t="s">
        <v>7</v>
      </c>
      <c r="D56" s="1531">
        <f>CL($T$63,$P$63)+CL($T$70,$P$70)+CL($H$76,$D$76)</f>
        <v>0</v>
      </c>
      <c r="E56" s="243">
        <f>$T$63-$P$63+$T$70-$P$70+$H$76-$D$76</f>
        <v>0</v>
      </c>
      <c r="H56" s="123" t="s">
        <v>11</v>
      </c>
      <c r="I56" s="74" t="s">
        <v>11</v>
      </c>
      <c r="J56" s="1531">
        <f>CL($T$66,$P$66)+CL($T$76,$P$76)+CL($T$81,$P$81)</f>
        <v>0</v>
      </c>
      <c r="K56" s="243">
        <f>$T$66-$P$66+$T$76-$P$76+$T$81-$P$81</f>
        <v>0</v>
      </c>
      <c r="L56" s="959"/>
      <c r="M56" s="61"/>
      <c r="N56" s="123" t="s">
        <v>44</v>
      </c>
      <c r="O56" s="882" t="s">
        <v>44</v>
      </c>
      <c r="P56" s="1531">
        <f>CL($H$63,$D$63)+CL($T$74,$P$74)+CL($T$87,$P$87)</f>
        <v>0</v>
      </c>
      <c r="Q56" s="243">
        <f>$D$63-$H$63+$T$72-$P$72+$T$90-$P$90</f>
        <v>0</v>
      </c>
      <c r="T56" s="76"/>
      <c r="U56" s="875"/>
      <c r="V56" s="244"/>
      <c r="W56" s="567"/>
      <c r="X56" s="887">
        <v>4</v>
      </c>
      <c r="Y56" s="1329"/>
      <c r="Z56" s="934"/>
      <c r="AA56" s="1339"/>
      <c r="AB56" s="873"/>
      <c r="AC56" s="873"/>
      <c r="AD56" s="887">
        <v>4</v>
      </c>
      <c r="AE56" s="1329"/>
      <c r="AF56" s="934"/>
      <c r="AG56" s="1339"/>
      <c r="AH56" s="875"/>
      <c r="AI56" s="875"/>
      <c r="AJ56" s="887">
        <v>4</v>
      </c>
      <c r="AK56" s="1329"/>
      <c r="AL56" s="934"/>
      <c r="AM56" s="1339"/>
    </row>
    <row r="57" spans="1:39">
      <c r="A57" s="180"/>
      <c r="B57" s="57"/>
      <c r="C57" s="276"/>
      <c r="D57" s="568"/>
      <c r="E57" s="569"/>
      <c r="F57" s="55"/>
      <c r="G57" s="55"/>
      <c r="H57" s="57"/>
      <c r="I57" s="276"/>
      <c r="J57" s="568"/>
      <c r="K57" s="569"/>
      <c r="L57" s="961"/>
      <c r="M57" s="181"/>
      <c r="N57" s="57"/>
      <c r="O57" s="276"/>
      <c r="P57" s="568"/>
      <c r="Q57" s="569"/>
      <c r="R57" s="55"/>
      <c r="S57" s="55"/>
      <c r="T57" s="57"/>
      <c r="U57" s="276"/>
      <c r="V57" s="568"/>
      <c r="W57" s="570"/>
    </row>
    <row r="58" spans="1:39">
      <c r="A58" s="147"/>
      <c r="B58" s="57"/>
      <c r="C58" s="215"/>
      <c r="D58" s="568"/>
      <c r="E58" s="571"/>
      <c r="F58" s="55"/>
      <c r="G58" s="55"/>
      <c r="H58" s="57"/>
      <c r="I58" s="215"/>
      <c r="J58" s="568"/>
      <c r="K58" s="571"/>
      <c r="L58" s="962"/>
      <c r="M58" s="181"/>
      <c r="N58" s="57"/>
      <c r="O58" s="215"/>
      <c r="P58" s="568"/>
      <c r="Q58" s="571"/>
      <c r="R58" s="55"/>
      <c r="S58" s="55"/>
      <c r="T58" s="57"/>
      <c r="U58" s="215"/>
      <c r="V58" s="568"/>
      <c r="W58" s="247"/>
    </row>
    <row r="59" spans="1:39">
      <c r="A59" s="183"/>
      <c r="B59" s="248"/>
      <c r="C59" s="249"/>
      <c r="D59" s="250"/>
      <c r="E59" s="251"/>
      <c r="F59" s="15"/>
      <c r="G59" s="15"/>
      <c r="H59" s="248"/>
      <c r="I59" s="249"/>
      <c r="J59" s="250"/>
      <c r="K59" s="16"/>
      <c r="L59" s="959"/>
      <c r="M59" s="183"/>
      <c r="N59" s="15"/>
      <c r="O59" s="15"/>
      <c r="P59" s="15"/>
      <c r="Q59" s="15"/>
      <c r="R59" s="15"/>
      <c r="S59" s="15"/>
      <c r="T59" s="248"/>
      <c r="U59" s="249"/>
      <c r="V59" s="250"/>
      <c r="W59" s="16"/>
    </row>
    <row r="60" spans="1:39" ht="15.75">
      <c r="A60" s="24"/>
      <c r="F60" s="572" t="str">
        <f>F17</f>
        <v>VELODROME</v>
      </c>
      <c r="K60" s="23"/>
      <c r="L60" s="959"/>
      <c r="M60" s="253"/>
      <c r="R60" s="572" t="str">
        <f>R17</f>
        <v>PARC DE SPORT</v>
      </c>
      <c r="W60" s="23"/>
    </row>
    <row r="61" spans="1:39">
      <c r="A61" s="24"/>
      <c r="F61" s="83" t="s">
        <v>97</v>
      </c>
      <c r="K61" s="23"/>
      <c r="L61" s="959" t="s">
        <v>13</v>
      </c>
      <c r="M61" s="256"/>
      <c r="W61" s="23"/>
    </row>
    <row r="62" spans="1:39" ht="24.95" customHeight="1">
      <c r="A62" s="24"/>
      <c r="B62" s="43" t="s">
        <v>19</v>
      </c>
      <c r="C62" s="94" t="str">
        <f>O53</f>
        <v>I</v>
      </c>
      <c r="D62" s="723"/>
      <c r="E62" s="254"/>
      <c r="F62" s="255" t="s">
        <v>14</v>
      </c>
      <c r="G62" s="254"/>
      <c r="H62" s="723"/>
      <c r="I62" s="94" t="str">
        <f>O54</f>
        <v>J</v>
      </c>
      <c r="J62" s="43" t="s">
        <v>20</v>
      </c>
      <c r="K62" s="23"/>
      <c r="L62" s="958">
        <f>ACCUEIL!$B$9</f>
        <v>0.58333333333333304</v>
      </c>
      <c r="M62" s="253"/>
      <c r="N62" s="43" t="s">
        <v>4</v>
      </c>
      <c r="O62" s="94" t="str">
        <f>C53</f>
        <v>A</v>
      </c>
      <c r="P62" s="723"/>
      <c r="Q62" s="254"/>
      <c r="R62" s="255" t="s">
        <v>14</v>
      </c>
      <c r="S62" s="254"/>
      <c r="T62" s="723"/>
      <c r="U62" s="94" t="str">
        <f>C54</f>
        <v>B</v>
      </c>
      <c r="V62" s="43" t="s">
        <v>5</v>
      </c>
      <c r="W62" s="23"/>
    </row>
    <row r="63" spans="1:39" ht="24.95" customHeight="1">
      <c r="A63" s="24"/>
      <c r="B63" s="43" t="s">
        <v>43</v>
      </c>
      <c r="C63" s="94" t="str">
        <f>O55</f>
        <v>K</v>
      </c>
      <c r="D63" s="723"/>
      <c r="E63" s="254"/>
      <c r="F63" s="255" t="s">
        <v>14</v>
      </c>
      <c r="G63" s="254"/>
      <c r="H63" s="723"/>
      <c r="I63" s="94" t="str">
        <f>O56</f>
        <v>L</v>
      </c>
      <c r="J63" s="43" t="s">
        <v>44</v>
      </c>
      <c r="K63" s="23"/>
      <c r="L63" s="959">
        <f>L62+ACCUEIL!$B$10</f>
        <v>0.59027777777777701</v>
      </c>
      <c r="M63" s="253"/>
      <c r="N63" s="43" t="s">
        <v>6</v>
      </c>
      <c r="O63" s="94" t="str">
        <f>C55</f>
        <v>C</v>
      </c>
      <c r="P63" s="723"/>
      <c r="Q63" s="254"/>
      <c r="R63" s="255" t="s">
        <v>14</v>
      </c>
      <c r="S63" s="254"/>
      <c r="T63" s="723"/>
      <c r="U63" s="94" t="str">
        <f>C56</f>
        <v>D</v>
      </c>
      <c r="V63" s="43" t="s">
        <v>7</v>
      </c>
      <c r="W63" s="23"/>
    </row>
    <row r="64" spans="1:39" ht="24.95" hidden="1" customHeight="1">
      <c r="A64" s="24"/>
      <c r="B64" s="191">
        <v>1</v>
      </c>
      <c r="C64" s="94" t="str">
        <f>U39</f>
        <v>AA</v>
      </c>
      <c r="D64" s="723"/>
      <c r="E64" s="254"/>
      <c r="F64" s="255" t="s">
        <v>14</v>
      </c>
      <c r="G64" s="254"/>
      <c r="H64" s="723"/>
      <c r="I64" s="94" t="str">
        <f>U40</f>
        <v>BB</v>
      </c>
      <c r="J64" s="173"/>
      <c r="K64" s="23"/>
      <c r="L64" s="959">
        <f>L63+ACCUEIL!$B$10</f>
        <v>0.59722222222222099</v>
      </c>
      <c r="M64" s="253"/>
      <c r="N64" s="43" t="s">
        <v>8</v>
      </c>
      <c r="O64" s="94" t="str">
        <f>I53</f>
        <v>E</v>
      </c>
      <c r="P64" s="723"/>
      <c r="Q64" s="254"/>
      <c r="R64" s="255" t="s">
        <v>14</v>
      </c>
      <c r="S64" s="254"/>
      <c r="T64" s="723"/>
      <c r="U64" s="94" t="str">
        <f>I54</f>
        <v>F</v>
      </c>
      <c r="V64" s="43" t="s">
        <v>9</v>
      </c>
      <c r="W64" s="23"/>
    </row>
    <row r="65" spans="1:23" s="873" customFormat="1" ht="19.5" hidden="1" customHeight="1">
      <c r="A65" s="24"/>
      <c r="B65" s="191"/>
      <c r="C65" s="1407" t="s">
        <v>182</v>
      </c>
      <c r="D65" s="1396"/>
      <c r="E65" s="1414"/>
      <c r="F65" s="255" t="s">
        <v>14</v>
      </c>
      <c r="G65" s="1414"/>
      <c r="H65" s="1396"/>
      <c r="I65" s="1407" t="s">
        <v>182</v>
      </c>
      <c r="J65" s="173"/>
      <c r="K65" s="23"/>
      <c r="L65" s="959"/>
      <c r="M65" s="253"/>
      <c r="N65" s="676"/>
      <c r="O65" s="677"/>
      <c r="P65" s="1346"/>
      <c r="Q65" s="1255"/>
      <c r="R65" s="1256"/>
      <c r="S65" s="1255"/>
      <c r="T65" s="1346"/>
      <c r="U65" s="677"/>
      <c r="V65" s="681"/>
      <c r="W65" s="23"/>
    </row>
    <row r="66" spans="1:23" ht="24.95" customHeight="1">
      <c r="A66" s="24"/>
      <c r="B66" s="191">
        <v>2</v>
      </c>
      <c r="C66" s="94" t="str">
        <f>U41</f>
        <v>CC</v>
      </c>
      <c r="D66" s="723"/>
      <c r="E66" s="254"/>
      <c r="F66" s="255" t="s">
        <v>14</v>
      </c>
      <c r="G66" s="254"/>
      <c r="H66" s="723"/>
      <c r="I66" s="94" t="str">
        <f>U42</f>
        <v>DD</v>
      </c>
      <c r="J66" s="173"/>
      <c r="K66" s="23"/>
      <c r="L66" s="959">
        <f>L64+ACCUEIL!$B$10</f>
        <v>0.60416666666666496</v>
      </c>
      <c r="M66" s="253"/>
      <c r="N66" s="43" t="s">
        <v>10</v>
      </c>
      <c r="O66" s="94" t="str">
        <f>I55</f>
        <v>G</v>
      </c>
      <c r="P66" s="723"/>
      <c r="Q66" s="254"/>
      <c r="R66" s="255" t="s">
        <v>14</v>
      </c>
      <c r="S66" s="254"/>
      <c r="T66" s="723"/>
      <c r="U66" s="94" t="str">
        <f>I56</f>
        <v>H</v>
      </c>
      <c r="V66" s="43" t="s">
        <v>11</v>
      </c>
      <c r="W66" s="573"/>
    </row>
    <row r="67" spans="1:23" s="873" customFormat="1" ht="19.5" hidden="1" customHeight="1">
      <c r="A67" s="24"/>
      <c r="B67" s="191"/>
      <c r="C67" s="1407" t="s">
        <v>182</v>
      </c>
      <c r="D67" s="1396"/>
      <c r="E67" s="1414"/>
      <c r="F67" s="255" t="s">
        <v>14</v>
      </c>
      <c r="G67" s="1414"/>
      <c r="H67" s="1396"/>
      <c r="I67" s="1407" t="s">
        <v>182</v>
      </c>
      <c r="J67" s="173"/>
      <c r="K67" s="23"/>
      <c r="L67" s="959"/>
      <c r="M67" s="253"/>
      <c r="N67" s="676"/>
      <c r="O67" s="677"/>
      <c r="P67" s="1346"/>
      <c r="Q67" s="1255"/>
      <c r="R67" s="1256"/>
      <c r="S67" s="1255"/>
      <c r="T67" s="1346"/>
      <c r="U67" s="677"/>
      <c r="V67" s="681"/>
      <c r="W67" s="573"/>
    </row>
    <row r="68" spans="1:23" ht="24.95" customHeight="1">
      <c r="A68" s="24"/>
      <c r="B68" s="191">
        <v>3</v>
      </c>
      <c r="C68" s="1330" t="str">
        <f>U43</f>
        <v>EE</v>
      </c>
      <c r="D68" s="723"/>
      <c r="E68" s="254"/>
      <c r="F68" s="255" t="s">
        <v>14</v>
      </c>
      <c r="G68" s="254"/>
      <c r="H68" s="723"/>
      <c r="I68" s="1330" t="str">
        <f>$U$44</f>
        <v>FF</v>
      </c>
      <c r="J68" s="173"/>
      <c r="K68" s="23"/>
      <c r="L68" s="959">
        <f>L66+ACCUEIL!$B$10</f>
        <v>0.61111111111110905</v>
      </c>
      <c r="M68" s="253"/>
      <c r="N68" s="43" t="s">
        <v>4</v>
      </c>
      <c r="O68" s="94" t="str">
        <f>C53</f>
        <v>A</v>
      </c>
      <c r="P68" s="723"/>
      <c r="Q68" s="254"/>
      <c r="R68" s="255" t="s">
        <v>14</v>
      </c>
      <c r="S68" s="254"/>
      <c r="T68" s="723"/>
      <c r="U68" s="94" t="str">
        <f>C55</f>
        <v>C</v>
      </c>
      <c r="V68" s="43" t="s">
        <v>6</v>
      </c>
      <c r="W68" s="260"/>
    </row>
    <row r="69" spans="1:23" s="873" customFormat="1" ht="19.5" hidden="1" customHeight="1">
      <c r="A69" s="24"/>
      <c r="B69" s="191"/>
      <c r="C69" s="1407" t="s">
        <v>182</v>
      </c>
      <c r="D69" s="1396"/>
      <c r="E69" s="1414"/>
      <c r="F69" s="255" t="s">
        <v>14</v>
      </c>
      <c r="G69" s="1414"/>
      <c r="H69" s="1396"/>
      <c r="I69" s="1407" t="s">
        <v>182</v>
      </c>
      <c r="J69" s="173"/>
      <c r="K69" s="23"/>
      <c r="L69" s="959"/>
      <c r="M69" s="253"/>
      <c r="N69" s="676"/>
      <c r="O69" s="677"/>
      <c r="P69" s="1346"/>
      <c r="Q69" s="1255"/>
      <c r="R69" s="1256"/>
      <c r="S69" s="1255"/>
      <c r="T69" s="1346"/>
      <c r="U69" s="677"/>
      <c r="V69" s="681"/>
      <c r="W69" s="260"/>
    </row>
    <row r="70" spans="1:23" ht="24.95" customHeight="1">
      <c r="A70" s="24"/>
      <c r="B70" s="191">
        <v>4</v>
      </c>
      <c r="C70" s="94" t="str">
        <f>U45</f>
        <v>GG</v>
      </c>
      <c r="D70" s="723"/>
      <c r="E70" s="254"/>
      <c r="F70" s="255" t="s">
        <v>14</v>
      </c>
      <c r="G70" s="254"/>
      <c r="H70" s="723"/>
      <c r="I70" s="94" t="str">
        <f>U46</f>
        <v>HH</v>
      </c>
      <c r="J70" s="173"/>
      <c r="K70" s="23"/>
      <c r="L70" s="959">
        <f>L68+ACCUEIL!$B$10</f>
        <v>0.61805555555555303</v>
      </c>
      <c r="M70" s="253"/>
      <c r="N70" s="43" t="s">
        <v>5</v>
      </c>
      <c r="O70" s="94" t="str">
        <f>C54</f>
        <v>B</v>
      </c>
      <c r="P70" s="723"/>
      <c r="Q70" s="254"/>
      <c r="R70" s="255" t="s">
        <v>14</v>
      </c>
      <c r="S70" s="254"/>
      <c r="T70" s="723"/>
      <c r="U70" s="94" t="str">
        <f>C56</f>
        <v>D</v>
      </c>
      <c r="V70" s="43" t="s">
        <v>7</v>
      </c>
      <c r="W70" s="260"/>
    </row>
    <row r="71" spans="1:23" s="873" customFormat="1" ht="19.5" hidden="1" customHeight="1">
      <c r="A71" s="24"/>
      <c r="B71" s="191"/>
      <c r="C71" s="1407" t="s">
        <v>182</v>
      </c>
      <c r="D71" s="1396"/>
      <c r="E71" s="1414"/>
      <c r="F71" s="255" t="s">
        <v>14</v>
      </c>
      <c r="G71" s="1414"/>
      <c r="H71" s="1396"/>
      <c r="I71" s="1407" t="s">
        <v>182</v>
      </c>
      <c r="J71" s="173"/>
      <c r="K71" s="23"/>
      <c r="L71" s="959"/>
      <c r="M71" s="253"/>
      <c r="N71" s="676"/>
      <c r="O71" s="677"/>
      <c r="P71" s="1346"/>
      <c r="Q71" s="1255"/>
      <c r="R71" s="1256"/>
      <c r="S71" s="1255"/>
      <c r="T71" s="1346"/>
      <c r="U71" s="677"/>
      <c r="V71" s="681"/>
      <c r="W71" s="260"/>
    </row>
    <row r="72" spans="1:23" ht="24.95" customHeight="1">
      <c r="A72" s="24"/>
      <c r="B72" s="43" t="s">
        <v>8</v>
      </c>
      <c r="C72" s="94" t="str">
        <f>I53</f>
        <v>E</v>
      </c>
      <c r="D72" s="723"/>
      <c r="E72" s="254"/>
      <c r="F72" s="255" t="s">
        <v>14</v>
      </c>
      <c r="G72" s="254"/>
      <c r="H72" s="723"/>
      <c r="I72" s="94" t="str">
        <f>I55</f>
        <v>G</v>
      </c>
      <c r="J72" s="43" t="s">
        <v>10</v>
      </c>
      <c r="K72" s="23"/>
      <c r="L72" s="959">
        <f>L70+ACCUEIL!$B$10</f>
        <v>0.624999999999997</v>
      </c>
      <c r="M72" s="253"/>
      <c r="N72" s="43" t="s">
        <v>19</v>
      </c>
      <c r="O72" s="94" t="str">
        <f>O53</f>
        <v>I</v>
      </c>
      <c r="P72" s="723"/>
      <c r="Q72" s="254"/>
      <c r="R72" s="255" t="s">
        <v>14</v>
      </c>
      <c r="S72" s="254"/>
      <c r="T72" s="723"/>
      <c r="U72" s="94" t="str">
        <f>O55</f>
        <v>K</v>
      </c>
      <c r="V72" s="43" t="s">
        <v>43</v>
      </c>
      <c r="W72" s="260"/>
    </row>
    <row r="73" spans="1:23" ht="15" customHeight="1">
      <c r="A73" s="24"/>
      <c r="B73" s="123">
        <v>9</v>
      </c>
      <c r="C73" s="261" t="s">
        <v>48</v>
      </c>
      <c r="D73" s="134"/>
      <c r="E73" s="258"/>
      <c r="F73" s="258"/>
      <c r="G73" s="258"/>
      <c r="H73" s="134"/>
      <c r="I73" s="258" t="s">
        <v>49</v>
      </c>
      <c r="J73" s="170"/>
      <c r="K73" s="23"/>
      <c r="L73" s="959"/>
      <c r="M73" s="253"/>
      <c r="N73" s="264"/>
      <c r="O73" s="265"/>
      <c r="P73" s="574"/>
      <c r="Q73" s="265"/>
      <c r="R73" s="265"/>
      <c r="S73" s="265"/>
      <c r="T73" s="575"/>
      <c r="U73" s="265"/>
      <c r="V73" s="266"/>
      <c r="W73" s="260"/>
    </row>
    <row r="74" spans="1:23" ht="24.95" customHeight="1">
      <c r="A74" s="24"/>
      <c r="B74" s="123"/>
      <c r="C74" s="897">
        <f>GL(H64,D64,C64,I64,H65,D65)</f>
        <v>0</v>
      </c>
      <c r="D74" s="723"/>
      <c r="E74" s="213"/>
      <c r="F74" s="211" t="s">
        <v>14</v>
      </c>
      <c r="G74" s="213"/>
      <c r="H74" s="723"/>
      <c r="I74" s="897">
        <f>GL(H66,D66,C66,I66,H67,D67)</f>
        <v>0</v>
      </c>
      <c r="J74" s="170"/>
      <c r="K74" s="23"/>
      <c r="L74" s="959">
        <f>L72+ACCUEIL!$B$10</f>
        <v>0.63194444444444098</v>
      </c>
      <c r="M74" s="253"/>
      <c r="N74" s="43" t="s">
        <v>20</v>
      </c>
      <c r="O74" s="94" t="str">
        <f>O54</f>
        <v>J</v>
      </c>
      <c r="P74" s="723"/>
      <c r="Q74" s="254"/>
      <c r="R74" s="255" t="s">
        <v>14</v>
      </c>
      <c r="S74" s="254"/>
      <c r="T74" s="723"/>
      <c r="U74" s="94" t="str">
        <f>O56</f>
        <v>L</v>
      </c>
      <c r="V74" s="43" t="s">
        <v>44</v>
      </c>
      <c r="W74" s="23"/>
    </row>
    <row r="75" spans="1:23" s="873" customFormat="1" ht="19.5" hidden="1" customHeight="1">
      <c r="A75" s="24"/>
      <c r="B75" s="191"/>
      <c r="C75" s="1407" t="s">
        <v>182</v>
      </c>
      <c r="D75" s="1396"/>
      <c r="E75" s="1414"/>
      <c r="F75" s="255" t="s">
        <v>14</v>
      </c>
      <c r="G75" s="1414"/>
      <c r="H75" s="1396"/>
      <c r="I75" s="1407" t="s">
        <v>182</v>
      </c>
      <c r="J75" s="173"/>
      <c r="K75" s="23"/>
      <c r="L75" s="959"/>
      <c r="M75" s="253"/>
      <c r="N75" s="676"/>
      <c r="O75" s="677"/>
      <c r="P75" s="1346"/>
      <c r="Q75" s="1255"/>
      <c r="R75" s="1256"/>
      <c r="S75" s="1255"/>
      <c r="T75" s="1346"/>
      <c r="U75" s="677"/>
      <c r="V75" s="681"/>
      <c r="W75" s="23"/>
    </row>
    <row r="76" spans="1:23" ht="24.95" customHeight="1">
      <c r="A76" s="24"/>
      <c r="B76" s="43" t="s">
        <v>4</v>
      </c>
      <c r="C76" s="94" t="str">
        <f>C53</f>
        <v>A</v>
      </c>
      <c r="D76" s="723"/>
      <c r="E76" s="254"/>
      <c r="F76" s="255" t="s">
        <v>14</v>
      </c>
      <c r="G76" s="254"/>
      <c r="H76" s="723"/>
      <c r="I76" s="94" t="str">
        <f>C56</f>
        <v>D</v>
      </c>
      <c r="J76" s="43" t="s">
        <v>7</v>
      </c>
      <c r="K76" s="23"/>
      <c r="L76" s="959">
        <f>L74+ACCUEIL!$B$10</f>
        <v>0.63888888888888495</v>
      </c>
      <c r="M76" s="253"/>
      <c r="N76" s="43" t="s">
        <v>9</v>
      </c>
      <c r="O76" s="94" t="str">
        <f>I54</f>
        <v>F</v>
      </c>
      <c r="P76" s="723"/>
      <c r="Q76" s="254"/>
      <c r="R76" s="255" t="s">
        <v>14</v>
      </c>
      <c r="S76" s="254"/>
      <c r="T76" s="723"/>
      <c r="U76" s="94" t="str">
        <f>I56</f>
        <v>H</v>
      </c>
      <c r="V76" s="43" t="s">
        <v>11</v>
      </c>
      <c r="W76" s="23"/>
    </row>
    <row r="77" spans="1:23" ht="15" customHeight="1">
      <c r="A77" s="24"/>
      <c r="B77" s="123">
        <v>10</v>
      </c>
      <c r="C77" s="257" t="s">
        <v>50</v>
      </c>
      <c r="D77" s="134"/>
      <c r="E77" s="258"/>
      <c r="F77" s="258"/>
      <c r="G77" s="258"/>
      <c r="H77" s="134"/>
      <c r="I77" s="259" t="s">
        <v>51</v>
      </c>
      <c r="J77" s="170"/>
      <c r="K77" s="23"/>
      <c r="L77" s="959"/>
      <c r="M77" s="253"/>
      <c r="N77" s="319"/>
      <c r="O77" s="308"/>
      <c r="P77" s="320"/>
      <c r="Q77" s="321"/>
      <c r="R77" s="321"/>
      <c r="S77" s="321"/>
      <c r="T77" s="576"/>
      <c r="U77" s="308"/>
      <c r="V77" s="323"/>
      <c r="W77" s="577"/>
    </row>
    <row r="78" spans="1:23" ht="24.95" customHeight="1">
      <c r="A78" s="24"/>
      <c r="B78" s="123"/>
      <c r="C78" s="897">
        <f>GL(H68,D68,C68,I68,H69,D69)</f>
        <v>0</v>
      </c>
      <c r="D78" s="723"/>
      <c r="E78" s="213"/>
      <c r="F78" s="211" t="s">
        <v>14</v>
      </c>
      <c r="G78" s="213"/>
      <c r="H78" s="723"/>
      <c r="I78" s="882">
        <f>GL(H70,D70,C70,I70,H71,D71)</f>
        <v>0</v>
      </c>
      <c r="J78" s="170"/>
      <c r="K78" s="23"/>
      <c r="L78" s="959">
        <f>L76+ACCUEIL!$B$10</f>
        <v>0.64583333333332904</v>
      </c>
      <c r="M78" s="253"/>
      <c r="N78" s="43" t="s">
        <v>5</v>
      </c>
      <c r="O78" s="94" t="str">
        <f>C54</f>
        <v>B</v>
      </c>
      <c r="P78" s="723"/>
      <c r="Q78" s="254"/>
      <c r="R78" s="255" t="s">
        <v>14</v>
      </c>
      <c r="S78" s="254"/>
      <c r="T78" s="723"/>
      <c r="U78" s="94" t="str">
        <f>C55</f>
        <v>C</v>
      </c>
      <c r="V78" s="43" t="s">
        <v>6</v>
      </c>
      <c r="W78" s="23"/>
    </row>
    <row r="79" spans="1:23" s="873" customFormat="1" ht="19.5" hidden="1" customHeight="1">
      <c r="A79" s="24"/>
      <c r="B79" s="191"/>
      <c r="C79" s="1407" t="s">
        <v>182</v>
      </c>
      <c r="D79" s="1396"/>
      <c r="E79" s="1414"/>
      <c r="F79" s="255" t="s">
        <v>14</v>
      </c>
      <c r="G79" s="1414"/>
      <c r="H79" s="1396"/>
      <c r="I79" s="1407" t="s">
        <v>182</v>
      </c>
      <c r="J79" s="173"/>
      <c r="K79" s="23"/>
      <c r="L79" s="959"/>
      <c r="M79" s="253"/>
      <c r="N79" s="676"/>
      <c r="O79" s="677"/>
      <c r="P79" s="1346"/>
      <c r="Q79" s="1255"/>
      <c r="R79" s="1256"/>
      <c r="S79" s="1255"/>
      <c r="T79" s="1346"/>
      <c r="U79" s="677"/>
      <c r="V79" s="681"/>
      <c r="W79" s="23"/>
    </row>
    <row r="80" spans="1:23" ht="15" customHeight="1">
      <c r="A80" s="24"/>
      <c r="B80" s="123">
        <v>11</v>
      </c>
      <c r="C80" s="261"/>
      <c r="D80" s="134"/>
      <c r="E80" s="258"/>
      <c r="F80" s="258" t="s">
        <v>52</v>
      </c>
      <c r="G80" s="258"/>
      <c r="H80" s="134"/>
      <c r="I80" s="258"/>
      <c r="J80" s="170"/>
      <c r="K80" s="23"/>
      <c r="L80" s="959"/>
      <c r="M80" s="253"/>
      <c r="N80" s="319"/>
      <c r="O80" s="308"/>
      <c r="P80" s="320"/>
      <c r="Q80" s="321"/>
      <c r="R80" s="321"/>
      <c r="S80" s="321"/>
      <c r="T80" s="576"/>
      <c r="U80" s="308"/>
      <c r="V80" s="323"/>
      <c r="W80" s="577"/>
    </row>
    <row r="81" spans="1:23" ht="24.95" customHeight="1">
      <c r="A81" s="24"/>
      <c r="B81" s="123"/>
      <c r="C81" s="1329"/>
      <c r="D81" s="723"/>
      <c r="E81" s="213"/>
      <c r="F81" s="211" t="s">
        <v>14</v>
      </c>
      <c r="G81" s="213"/>
      <c r="H81" s="723"/>
      <c r="I81" s="140"/>
      <c r="J81" s="170"/>
      <c r="K81" s="23"/>
      <c r="L81" s="959">
        <f>L78+ACCUEIL!$B$10</f>
        <v>0.65277777777777302</v>
      </c>
      <c r="M81" s="253"/>
      <c r="N81" s="43" t="s">
        <v>8</v>
      </c>
      <c r="O81" s="94" t="str">
        <f>I53</f>
        <v>E</v>
      </c>
      <c r="P81" s="723"/>
      <c r="Q81" s="254"/>
      <c r="R81" s="255" t="s">
        <v>14</v>
      </c>
      <c r="S81" s="254"/>
      <c r="T81" s="723"/>
      <c r="U81" s="94" t="str">
        <f>I56</f>
        <v>H</v>
      </c>
      <c r="V81" s="43" t="s">
        <v>11</v>
      </c>
      <c r="W81" s="23"/>
    </row>
    <row r="82" spans="1:23" s="873" customFormat="1" ht="19.5" hidden="1" customHeight="1">
      <c r="A82" s="24"/>
      <c r="B82" s="191"/>
      <c r="C82" s="1407" t="s">
        <v>182</v>
      </c>
      <c r="D82" s="1396"/>
      <c r="E82" s="1414"/>
      <c r="F82" s="255" t="s">
        <v>14</v>
      </c>
      <c r="G82" s="1414"/>
      <c r="H82" s="1396"/>
      <c r="I82" s="1407" t="s">
        <v>182</v>
      </c>
      <c r="J82" s="173"/>
      <c r="K82" s="23"/>
      <c r="L82" s="959"/>
      <c r="M82" s="253"/>
      <c r="N82" s="676"/>
      <c r="O82" s="677"/>
      <c r="P82" s="1346"/>
      <c r="Q82" s="1255"/>
      <c r="R82" s="1256"/>
      <c r="S82" s="1255"/>
      <c r="T82" s="1346"/>
      <c r="U82" s="677"/>
      <c r="V82" s="681"/>
      <c r="W82" s="23"/>
    </row>
    <row r="83" spans="1:23" ht="15" customHeight="1">
      <c r="A83" s="24"/>
      <c r="B83" s="123">
        <v>12</v>
      </c>
      <c r="C83" s="261"/>
      <c r="D83" s="134"/>
      <c r="E83" s="258"/>
      <c r="F83" s="258" t="s">
        <v>55</v>
      </c>
      <c r="G83" s="258"/>
      <c r="H83" s="134"/>
      <c r="I83" s="258"/>
      <c r="J83" s="170"/>
      <c r="K83" s="23"/>
      <c r="L83" s="959"/>
      <c r="M83" s="253"/>
      <c r="N83" s="319"/>
      <c r="O83" s="308"/>
      <c r="P83" s="320"/>
      <c r="Q83" s="321"/>
      <c r="R83" s="321"/>
      <c r="S83" s="321"/>
      <c r="T83" s="576"/>
      <c r="U83" s="308"/>
      <c r="V83" s="323"/>
      <c r="W83" s="577"/>
    </row>
    <row r="84" spans="1:23" ht="24.95" customHeight="1">
      <c r="A84" s="24"/>
      <c r="B84" s="123"/>
      <c r="C84" s="882"/>
      <c r="D84" s="723"/>
      <c r="E84" s="213"/>
      <c r="F84" s="211" t="s">
        <v>14</v>
      </c>
      <c r="G84" s="213"/>
      <c r="H84" s="723"/>
      <c r="I84" s="882"/>
      <c r="J84" s="267"/>
      <c r="K84" s="23"/>
      <c r="L84" s="959">
        <f>L81+ACCUEIL!$B$10</f>
        <v>0.65972222222221699</v>
      </c>
      <c r="M84" s="253"/>
      <c r="N84" s="43" t="s">
        <v>9</v>
      </c>
      <c r="O84" s="94" t="str">
        <f>I54</f>
        <v>F</v>
      </c>
      <c r="P84" s="723"/>
      <c r="Q84" s="254"/>
      <c r="R84" s="255" t="s">
        <v>14</v>
      </c>
      <c r="S84" s="254"/>
      <c r="T84" s="723"/>
      <c r="U84" s="94" t="str">
        <f>I55</f>
        <v>G</v>
      </c>
      <c r="V84" s="43" t="s">
        <v>10</v>
      </c>
      <c r="W84" s="23"/>
    </row>
    <row r="85" spans="1:23" s="873" customFormat="1" ht="19.5" hidden="1" customHeight="1">
      <c r="A85" s="24"/>
      <c r="B85" s="191"/>
      <c r="C85" s="1407" t="s">
        <v>182</v>
      </c>
      <c r="D85" s="1396"/>
      <c r="E85" s="1414"/>
      <c r="F85" s="255" t="s">
        <v>14</v>
      </c>
      <c r="G85" s="1414"/>
      <c r="H85" s="1396"/>
      <c r="I85" s="1407" t="s">
        <v>182</v>
      </c>
      <c r="J85" s="173"/>
      <c r="K85" s="23"/>
      <c r="L85" s="959"/>
      <c r="M85" s="253"/>
      <c r="N85" s="676"/>
      <c r="O85" s="677"/>
      <c r="P85" s="1346"/>
      <c r="Q85" s="1255"/>
      <c r="R85" s="1256"/>
      <c r="S85" s="1255"/>
      <c r="T85" s="1346"/>
      <c r="U85" s="677"/>
      <c r="V85" s="681"/>
      <c r="W85" s="23"/>
    </row>
    <row r="86" spans="1:23" ht="15" customHeight="1">
      <c r="A86" s="24"/>
      <c r="B86" s="123"/>
      <c r="C86" s="257" t="s">
        <v>56</v>
      </c>
      <c r="D86" s="134"/>
      <c r="E86" s="258"/>
      <c r="F86" s="258"/>
      <c r="G86" s="258"/>
      <c r="H86" s="134"/>
      <c r="I86" s="259" t="s">
        <v>57</v>
      </c>
      <c r="J86" s="170"/>
      <c r="K86" s="23"/>
      <c r="L86" s="959"/>
      <c r="M86" s="253"/>
      <c r="N86" s="319"/>
      <c r="O86" s="308"/>
      <c r="P86" s="320"/>
      <c r="Q86" s="321"/>
      <c r="R86" s="321"/>
      <c r="S86" s="321"/>
      <c r="T86" s="576"/>
      <c r="U86" s="308"/>
      <c r="V86" s="323"/>
      <c r="W86" s="577"/>
    </row>
    <row r="87" spans="1:23" ht="24.95" customHeight="1">
      <c r="A87" s="24"/>
      <c r="B87" s="123"/>
      <c r="C87" s="897">
        <f>GL(H74,D74,C74,I74,H75,D75)</f>
        <v>0</v>
      </c>
      <c r="D87" s="723"/>
      <c r="E87" s="213"/>
      <c r="F87" s="211" t="s">
        <v>14</v>
      </c>
      <c r="G87" s="213"/>
      <c r="H87" s="723"/>
      <c r="I87" s="897">
        <f>GL(H78,D78,C78,I78,H79,D79)</f>
        <v>0</v>
      </c>
      <c r="J87" s="170"/>
      <c r="K87" s="23"/>
      <c r="L87" s="959">
        <f>L84+ACCUEIL!$B$10</f>
        <v>0.66666666666666097</v>
      </c>
      <c r="M87" s="253"/>
      <c r="N87" s="43" t="s">
        <v>19</v>
      </c>
      <c r="O87" s="94" t="str">
        <f>O53</f>
        <v>I</v>
      </c>
      <c r="P87" s="723"/>
      <c r="Q87" s="254"/>
      <c r="R87" s="255" t="s">
        <v>14</v>
      </c>
      <c r="S87" s="254"/>
      <c r="T87" s="723"/>
      <c r="U87" s="94" t="str">
        <f>O56</f>
        <v>L</v>
      </c>
      <c r="V87" s="43" t="s">
        <v>44</v>
      </c>
      <c r="W87" s="23"/>
    </row>
    <row r="88" spans="1:23" s="873" customFormat="1" ht="19.5" hidden="1" customHeight="1">
      <c r="A88" s="24"/>
      <c r="B88" s="191"/>
      <c r="C88" s="1407" t="s">
        <v>182</v>
      </c>
      <c r="D88" s="1396"/>
      <c r="E88" s="1414"/>
      <c r="F88" s="255" t="s">
        <v>14</v>
      </c>
      <c r="G88" s="1414"/>
      <c r="H88" s="1396"/>
      <c r="I88" s="1407" t="s">
        <v>182</v>
      </c>
      <c r="J88" s="173"/>
      <c r="K88" s="23"/>
      <c r="L88" s="959"/>
      <c r="M88" s="253"/>
      <c r="N88" s="676"/>
      <c r="O88" s="677"/>
      <c r="P88" s="1346"/>
      <c r="Q88" s="1255"/>
      <c r="R88" s="1256"/>
      <c r="S88" s="1255"/>
      <c r="T88" s="1346"/>
      <c r="U88" s="677"/>
      <c r="V88" s="681"/>
      <c r="W88" s="23"/>
    </row>
    <row r="89" spans="1:23" ht="15" customHeight="1">
      <c r="A89" s="24"/>
      <c r="B89" s="123"/>
      <c r="C89" s="257" t="s">
        <v>53</v>
      </c>
      <c r="D89" s="134"/>
      <c r="E89" s="258"/>
      <c r="F89" s="258"/>
      <c r="G89" s="258"/>
      <c r="H89" s="134"/>
      <c r="I89" s="259" t="s">
        <v>54</v>
      </c>
      <c r="J89" s="170"/>
      <c r="K89" s="23"/>
      <c r="L89" s="959"/>
      <c r="M89" s="253"/>
      <c r="N89" s="319"/>
      <c r="O89" s="308"/>
      <c r="P89" s="320"/>
      <c r="Q89" s="321"/>
      <c r="R89" s="321"/>
      <c r="S89" s="321"/>
      <c r="T89" s="576"/>
      <c r="U89" s="308"/>
      <c r="V89" s="323"/>
      <c r="W89" s="23"/>
    </row>
    <row r="90" spans="1:23" ht="24.95" customHeight="1">
      <c r="A90" s="24"/>
      <c r="B90" s="123"/>
      <c r="C90" s="897">
        <f>GL(D74,H74,C74,I74,D75,H75)</f>
        <v>0</v>
      </c>
      <c r="D90" s="723"/>
      <c r="E90" s="213"/>
      <c r="F90" s="211" t="s">
        <v>14</v>
      </c>
      <c r="G90" s="213"/>
      <c r="H90" s="723"/>
      <c r="I90" s="897">
        <f>GL(D78,H78,C78,I78,D79,H79)</f>
        <v>0</v>
      </c>
      <c r="J90" s="170"/>
      <c r="K90" s="23"/>
      <c r="L90" s="959">
        <f>L87+ACCUEIL!$B$10</f>
        <v>0.67361111111110505</v>
      </c>
      <c r="M90" s="253"/>
      <c r="N90" s="668" t="s">
        <v>20</v>
      </c>
      <c r="O90" s="669" t="str">
        <f>O54</f>
        <v>J</v>
      </c>
      <c r="P90" s="1347"/>
      <c r="Q90" s="1301"/>
      <c r="R90" s="1302" t="s">
        <v>14</v>
      </c>
      <c r="S90" s="1301"/>
      <c r="T90" s="1347"/>
      <c r="U90" s="669" t="str">
        <f>O55</f>
        <v>K</v>
      </c>
      <c r="V90" s="668" t="s">
        <v>43</v>
      </c>
      <c r="W90" s="23"/>
    </row>
    <row r="91" spans="1:23" s="873" customFormat="1" ht="19.5" hidden="1" customHeight="1">
      <c r="A91" s="24"/>
      <c r="B91" s="191"/>
      <c r="C91" s="1407" t="s">
        <v>182</v>
      </c>
      <c r="D91" s="1396"/>
      <c r="E91" s="1414"/>
      <c r="F91" s="255" t="s">
        <v>14</v>
      </c>
      <c r="G91" s="1414"/>
      <c r="H91" s="1396"/>
      <c r="I91" s="1407" t="s">
        <v>182</v>
      </c>
      <c r="J91" s="173"/>
      <c r="K91" s="23"/>
      <c r="L91" s="959"/>
      <c r="M91" s="253"/>
      <c r="N91" s="676"/>
      <c r="O91" s="677"/>
      <c r="P91" s="1346"/>
      <c r="Q91" s="1255"/>
      <c r="R91" s="1256"/>
      <c r="S91" s="1255"/>
      <c r="T91" s="1346"/>
      <c r="U91" s="677"/>
      <c r="V91" s="681"/>
      <c r="W91" s="23"/>
    </row>
    <row r="92" spans="1:23" ht="15" customHeight="1">
      <c r="A92" s="24"/>
      <c r="B92" s="123"/>
      <c r="C92" s="261"/>
      <c r="D92" s="134"/>
      <c r="E92" s="258"/>
      <c r="F92" s="258" t="s">
        <v>37</v>
      </c>
      <c r="G92" s="258"/>
      <c r="H92" s="134"/>
      <c r="I92" s="258"/>
      <c r="J92" s="170"/>
      <c r="K92" s="23"/>
      <c r="L92" s="959"/>
      <c r="M92" s="253"/>
      <c r="N92" s="1349">
        <v>23</v>
      </c>
      <c r="O92" s="1415" t="s">
        <v>58</v>
      </c>
      <c r="P92" s="276"/>
      <c r="Q92" s="215"/>
      <c r="R92" s="215"/>
      <c r="S92" s="215"/>
      <c r="T92" s="276"/>
      <c r="U92" s="1416" t="s">
        <v>59</v>
      </c>
      <c r="V92" s="59"/>
      <c r="W92" s="23"/>
    </row>
    <row r="93" spans="1:23" ht="24.95" customHeight="1">
      <c r="A93" s="24"/>
      <c r="B93" s="94" t="s">
        <v>9</v>
      </c>
      <c r="C93" s="897">
        <f>GL(D81,H81,C81,I81,D82,H82)</f>
        <v>0</v>
      </c>
      <c r="D93" s="723"/>
      <c r="E93" s="213"/>
      <c r="F93" s="211" t="s">
        <v>14</v>
      </c>
      <c r="G93" s="213"/>
      <c r="H93" s="723"/>
      <c r="I93" s="897">
        <f>GL(D84,H84,C84,I84,D85,H85)</f>
        <v>0</v>
      </c>
      <c r="J93" s="170"/>
      <c r="K93" s="23"/>
      <c r="L93" s="959">
        <f>L90+ACCUEIL!$B$10</f>
        <v>0.68055555555554903</v>
      </c>
      <c r="M93" s="253"/>
      <c r="N93" s="123"/>
      <c r="O93" s="897">
        <f>GL(H81,D81,C81,I81,H82,D82)</f>
        <v>0</v>
      </c>
      <c r="P93" s="723"/>
      <c r="Q93" s="213"/>
      <c r="R93" s="211" t="s">
        <v>14</v>
      </c>
      <c r="S93" s="213"/>
      <c r="T93" s="723"/>
      <c r="U93" s="897">
        <f>GL(H84,D84,C84,I84,H85,D85)</f>
        <v>0</v>
      </c>
      <c r="V93" s="170"/>
      <c r="W93" s="23"/>
    </row>
    <row r="94" spans="1:23" s="873" customFormat="1" ht="19.5" hidden="1" customHeight="1">
      <c r="A94" s="24"/>
      <c r="B94" s="191"/>
      <c r="C94" s="1407" t="s">
        <v>182</v>
      </c>
      <c r="D94" s="1396"/>
      <c r="E94" s="1414"/>
      <c r="F94" s="255" t="s">
        <v>14</v>
      </c>
      <c r="G94" s="1414"/>
      <c r="H94" s="1396"/>
      <c r="I94" s="1407" t="s">
        <v>182</v>
      </c>
      <c r="J94" s="173"/>
      <c r="K94" s="23"/>
      <c r="L94" s="959"/>
      <c r="M94" s="253"/>
      <c r="N94" s="191"/>
      <c r="O94" s="1407" t="s">
        <v>182</v>
      </c>
      <c r="P94" s="1396"/>
      <c r="Q94" s="1414"/>
      <c r="R94" s="255" t="s">
        <v>14</v>
      </c>
      <c r="S94" s="1414"/>
      <c r="T94" s="1396"/>
      <c r="U94" s="1407" t="s">
        <v>182</v>
      </c>
      <c r="V94" s="173"/>
      <c r="W94" s="23"/>
    </row>
    <row r="95" spans="1:23">
      <c r="A95" s="180"/>
      <c r="B95" s="55"/>
      <c r="C95" s="55"/>
      <c r="D95" s="55"/>
      <c r="E95" s="55"/>
      <c r="F95" s="55"/>
      <c r="G95" s="55"/>
      <c r="H95" s="55"/>
      <c r="I95" s="55"/>
      <c r="J95" s="55"/>
      <c r="K95" s="59"/>
      <c r="L95" s="959"/>
      <c r="M95" s="452"/>
      <c r="N95" s="215"/>
      <c r="O95" s="215"/>
      <c r="P95" s="215"/>
      <c r="Q95" s="215"/>
      <c r="R95" s="215"/>
      <c r="S95" s="215"/>
      <c r="T95" s="215"/>
      <c r="U95" s="215"/>
      <c r="V95" s="55"/>
      <c r="W95" s="59"/>
    </row>
    <row r="96" spans="1:23">
      <c r="A96" s="147"/>
      <c r="I96" s="182" t="s">
        <v>38</v>
      </c>
      <c r="K96" s="147"/>
      <c r="L96" s="959">
        <f>L93+ACCUEIL!$B$10</f>
        <v>0.68749999999999301</v>
      </c>
      <c r="M96" s="171"/>
      <c r="N96" s="130"/>
      <c r="O96" s="130"/>
      <c r="P96" s="130"/>
      <c r="Q96" s="130"/>
      <c r="R96" s="130"/>
      <c r="S96" s="130"/>
      <c r="T96" s="130"/>
      <c r="U96" s="130"/>
      <c r="V96" s="147"/>
      <c r="W96" s="147"/>
    </row>
    <row r="97" spans="1:23">
      <c r="A97" s="183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88"/>
      <c r="M97" s="88"/>
      <c r="N97" s="249"/>
      <c r="O97" s="249"/>
      <c r="P97" s="249"/>
      <c r="Q97" s="249"/>
      <c r="R97" s="249"/>
      <c r="S97" s="249"/>
      <c r="T97" s="249"/>
      <c r="U97" s="249"/>
      <c r="V97" s="15"/>
      <c r="W97" s="16"/>
    </row>
    <row r="98" spans="1:23">
      <c r="A98" s="24"/>
      <c r="L98" s="83" t="s">
        <v>39</v>
      </c>
      <c r="W98" s="23"/>
    </row>
    <row r="99" spans="1:23" ht="20.100000000000001" customHeight="1">
      <c r="A99" s="24"/>
      <c r="B99" s="123" t="s">
        <v>60</v>
      </c>
      <c r="C99" s="897">
        <f>GL(D93,H93,C93,I93,D94,H94)</f>
        <v>0</v>
      </c>
      <c r="H99" s="123">
        <v>6</v>
      </c>
      <c r="I99" s="897">
        <f>GL(H90,D90,C90,I90,H91,D91)</f>
        <v>0</v>
      </c>
      <c r="L99" s="225"/>
      <c r="N99" s="123">
        <v>11</v>
      </c>
      <c r="O99" s="1331">
        <f t="shared" ref="O99:O100" si="0">Y55</f>
        <v>0</v>
      </c>
      <c r="T99" s="123">
        <v>16</v>
      </c>
      <c r="U99" s="1331">
        <f>$AE$56</f>
        <v>0</v>
      </c>
      <c r="W99" s="23"/>
    </row>
    <row r="100" spans="1:23" ht="20.100000000000001" customHeight="1">
      <c r="A100" s="24"/>
      <c r="B100" s="123">
        <v>2</v>
      </c>
      <c r="C100" s="897">
        <f>GL(H93,D93,C93,I93,H94,D94)</f>
        <v>0</v>
      </c>
      <c r="H100" s="123">
        <v>7</v>
      </c>
      <c r="I100" s="897">
        <f>GL(D87,H87,C87,I87,D88,H88)</f>
        <v>0</v>
      </c>
      <c r="L100" s="61"/>
      <c r="N100" s="123">
        <v>12</v>
      </c>
      <c r="O100" s="1331">
        <f t="shared" si="0"/>
        <v>0</v>
      </c>
      <c r="T100" s="123">
        <v>17</v>
      </c>
      <c r="U100" s="1331">
        <f t="shared" ref="U100:U103" si="1">AK53</f>
        <v>0</v>
      </c>
      <c r="W100" s="23"/>
    </row>
    <row r="101" spans="1:23" ht="20.100000000000001" customHeight="1">
      <c r="A101" s="24"/>
      <c r="B101" s="123">
        <v>3</v>
      </c>
      <c r="C101" s="897">
        <f>GL(P93,T93,O93,U93,P94,T94)</f>
        <v>0</v>
      </c>
      <c r="H101" s="123">
        <v>8</v>
      </c>
      <c r="I101" s="897">
        <f>GL(H87,D87,C87,I87,H88,D88)</f>
        <v>0</v>
      </c>
      <c r="L101" s="225"/>
      <c r="N101" s="123">
        <v>13</v>
      </c>
      <c r="O101" s="1331">
        <f t="shared" ref="O101:O103" si="2">AE53</f>
        <v>0</v>
      </c>
      <c r="T101" s="123">
        <v>18</v>
      </c>
      <c r="U101" s="1331">
        <f t="shared" si="1"/>
        <v>0</v>
      </c>
      <c r="W101" s="23"/>
    </row>
    <row r="102" spans="1:23" ht="20.100000000000001" customHeight="1">
      <c r="A102" s="24"/>
      <c r="B102" s="123">
        <v>4</v>
      </c>
      <c r="C102" s="897">
        <f>GL(T93,P93,O93,U93,T94,P94)</f>
        <v>0</v>
      </c>
      <c r="H102" s="123">
        <v>9</v>
      </c>
      <c r="I102" s="1331">
        <f t="shared" ref="I102:I103" si="3">Y53</f>
        <v>0</v>
      </c>
      <c r="L102" s="61"/>
      <c r="N102" s="123">
        <v>14</v>
      </c>
      <c r="O102" s="1331">
        <f t="shared" si="2"/>
        <v>0</v>
      </c>
      <c r="T102" s="123">
        <v>19</v>
      </c>
      <c r="U102" s="1331">
        <f t="shared" si="1"/>
        <v>0</v>
      </c>
      <c r="W102" s="23"/>
    </row>
    <row r="103" spans="1:23" ht="20.100000000000001" customHeight="1">
      <c r="A103" s="24"/>
      <c r="B103" s="123">
        <v>5</v>
      </c>
      <c r="C103" s="897">
        <f>GL(D90,H90,C90,I90,D91,H91)</f>
        <v>0</v>
      </c>
      <c r="H103" s="123">
        <v>10</v>
      </c>
      <c r="I103" s="1331">
        <f t="shared" si="3"/>
        <v>0</v>
      </c>
      <c r="L103" s="225"/>
      <c r="N103" s="123">
        <v>15</v>
      </c>
      <c r="O103" s="1331">
        <f t="shared" si="2"/>
        <v>0</v>
      </c>
      <c r="T103" s="123">
        <v>20</v>
      </c>
      <c r="U103" s="1331">
        <f t="shared" si="1"/>
        <v>0</v>
      </c>
      <c r="W103" s="23"/>
    </row>
    <row r="104" spans="1:23">
      <c r="A104" s="180"/>
      <c r="B104" s="55"/>
      <c r="C104" s="55"/>
      <c r="D104" s="55"/>
      <c r="E104" s="55"/>
      <c r="F104" s="55"/>
      <c r="G104" s="55"/>
      <c r="H104" s="55"/>
      <c r="I104" s="55"/>
      <c r="J104" s="55"/>
      <c r="K104" s="55"/>
      <c r="L104" s="181"/>
      <c r="M104" s="55"/>
      <c r="N104" s="55"/>
      <c r="O104" s="55"/>
      <c r="P104" s="55"/>
      <c r="Q104" s="55"/>
      <c r="R104" s="55"/>
      <c r="S104" s="55"/>
      <c r="T104" s="57"/>
      <c r="U104" s="276"/>
      <c r="V104" s="55"/>
      <c r="W104" s="59"/>
    </row>
  </sheetData>
  <sheetProtection password="C9F9" sheet="1" objects="1" scenarios="1" formatCells="0" formatColumns="0" formatRows="0"/>
  <sortState ref="AK53:AM56">
    <sortCondition descending="1" ref="AL53:AL56"/>
    <sortCondition descending="1" ref="AM53:AM56"/>
  </sortState>
  <customSheetViews>
    <customSheetView guid="{31278E9C-6E4E-4A43-ADE8-A201F36887EE}" scale="130" showPageBreaks="1" printArea="1" view="pageBreakPreview">
      <selection activeCell="O80" sqref="O80"/>
      <rowBreaks count="1" manualBreakCount="1">
        <brk id="47" max="22" man="1"/>
      </rowBreaks>
      <pageMargins left="0.49" right="0.27" top="1.0236220472440944" bottom="1.0236220472440944" header="0.78740157480314965" footer="0.78740157480314965"/>
      <printOptions horizontalCentered="1" verticalCentered="1"/>
      <pageSetup paperSize="9" scale="75" fitToHeight="2" orientation="portrait" horizontalDpi="300" verticalDpi="300" r:id="rId1"/>
      <headerFooter alignWithMargins="0">
        <oddHeader>&amp;C&amp;A</oddHeader>
      </headerFooter>
    </customSheetView>
  </customSheetViews>
  <phoneticPr fontId="9" type="noConversion"/>
  <conditionalFormatting sqref="D18:D32">
    <cfRule type="notContainsBlanks" dxfId="153" priority="81">
      <formula>LEN(TRIM(D18))&gt;0</formula>
    </cfRule>
  </conditionalFormatting>
  <conditionalFormatting sqref="H18:H32">
    <cfRule type="notContainsBlanks" dxfId="152" priority="80">
      <formula>LEN(TRIM(H18))&gt;0</formula>
    </cfRule>
  </conditionalFormatting>
  <conditionalFormatting sqref="P18:P32">
    <cfRule type="notContainsBlanks" dxfId="151" priority="79">
      <formula>LEN(TRIM(P18))&gt;0</formula>
    </cfRule>
  </conditionalFormatting>
  <conditionalFormatting sqref="T18:T32">
    <cfRule type="notContainsBlanks" dxfId="150" priority="78">
      <formula>LEN(TRIM(T18))&gt;0</formula>
    </cfRule>
  </conditionalFormatting>
  <conditionalFormatting sqref="D62:D66 D68 D70 D72">
    <cfRule type="notContainsBlanks" dxfId="149" priority="77">
      <formula>LEN(TRIM(D62))&gt;0</formula>
    </cfRule>
  </conditionalFormatting>
  <conditionalFormatting sqref="H62:H66 H68 H70 H72">
    <cfRule type="notContainsBlanks" dxfId="148" priority="76">
      <formula>LEN(TRIM(H62))&gt;0</formula>
    </cfRule>
  </conditionalFormatting>
  <conditionalFormatting sqref="P62:P64 P72 P70 P68 P66">
    <cfRule type="notContainsBlanks" dxfId="147" priority="75">
      <formula>LEN(TRIM(P62))&gt;0</formula>
    </cfRule>
  </conditionalFormatting>
  <conditionalFormatting sqref="T62:T64 T72 T70 T68 T66">
    <cfRule type="notContainsBlanks" dxfId="146" priority="74">
      <formula>LEN(TRIM(T62))&gt;0</formula>
    </cfRule>
  </conditionalFormatting>
  <conditionalFormatting sqref="P74 P76">
    <cfRule type="notContainsBlanks" dxfId="145" priority="73">
      <formula>LEN(TRIM(P74))&gt;0</formula>
    </cfRule>
  </conditionalFormatting>
  <conditionalFormatting sqref="T74 T76">
    <cfRule type="notContainsBlanks" dxfId="144" priority="72">
      <formula>LEN(TRIM(T74))&gt;0</formula>
    </cfRule>
  </conditionalFormatting>
  <conditionalFormatting sqref="D74 D76">
    <cfRule type="notContainsBlanks" dxfId="143" priority="71">
      <formula>LEN(TRIM(D74))&gt;0</formula>
    </cfRule>
  </conditionalFormatting>
  <conditionalFormatting sqref="H74 H76">
    <cfRule type="notContainsBlanks" dxfId="142" priority="70">
      <formula>LEN(TRIM(H74))&gt;0</formula>
    </cfRule>
  </conditionalFormatting>
  <conditionalFormatting sqref="D78">
    <cfRule type="notContainsBlanks" dxfId="141" priority="69">
      <formula>LEN(TRIM(D78))&gt;0</formula>
    </cfRule>
  </conditionalFormatting>
  <conditionalFormatting sqref="H78">
    <cfRule type="notContainsBlanks" dxfId="140" priority="68">
      <formula>LEN(TRIM(H78))&gt;0</formula>
    </cfRule>
  </conditionalFormatting>
  <conditionalFormatting sqref="P78">
    <cfRule type="notContainsBlanks" dxfId="139" priority="67">
      <formula>LEN(TRIM(P78))&gt;0</formula>
    </cfRule>
  </conditionalFormatting>
  <conditionalFormatting sqref="T78">
    <cfRule type="notContainsBlanks" dxfId="138" priority="66">
      <formula>LEN(TRIM(T78))&gt;0</formula>
    </cfRule>
  </conditionalFormatting>
  <conditionalFormatting sqref="P81">
    <cfRule type="notContainsBlanks" dxfId="137" priority="65">
      <formula>LEN(TRIM(P81))&gt;0</formula>
    </cfRule>
  </conditionalFormatting>
  <conditionalFormatting sqref="T81">
    <cfRule type="notContainsBlanks" dxfId="136" priority="64">
      <formula>LEN(TRIM(T81))&gt;0</formula>
    </cfRule>
  </conditionalFormatting>
  <conditionalFormatting sqref="T84">
    <cfRule type="notContainsBlanks" dxfId="135" priority="63">
      <formula>LEN(TRIM(T84))&gt;0</formula>
    </cfRule>
  </conditionalFormatting>
  <conditionalFormatting sqref="P84">
    <cfRule type="notContainsBlanks" dxfId="134" priority="62">
      <formula>LEN(TRIM(P84))&gt;0</formula>
    </cfRule>
  </conditionalFormatting>
  <conditionalFormatting sqref="P87">
    <cfRule type="notContainsBlanks" dxfId="133" priority="61">
      <formula>LEN(TRIM(P87))&gt;0</formula>
    </cfRule>
  </conditionalFormatting>
  <conditionalFormatting sqref="T87">
    <cfRule type="notContainsBlanks" dxfId="132" priority="60">
      <formula>LEN(TRIM(T87))&gt;0</formula>
    </cfRule>
  </conditionalFormatting>
  <conditionalFormatting sqref="T90:T91">
    <cfRule type="notContainsBlanks" dxfId="131" priority="59">
      <formula>LEN(TRIM(T90))&gt;0</formula>
    </cfRule>
  </conditionalFormatting>
  <conditionalFormatting sqref="P90:P91">
    <cfRule type="notContainsBlanks" dxfId="130" priority="58">
      <formula>LEN(TRIM(P90))&gt;0</formula>
    </cfRule>
  </conditionalFormatting>
  <conditionalFormatting sqref="P93">
    <cfRule type="notContainsBlanks" dxfId="129" priority="57">
      <formula>LEN(TRIM(P93))&gt;0</formula>
    </cfRule>
  </conditionalFormatting>
  <conditionalFormatting sqref="T93">
    <cfRule type="notContainsBlanks" dxfId="128" priority="56">
      <formula>LEN(TRIM(T93))&gt;0</formula>
    </cfRule>
  </conditionalFormatting>
  <conditionalFormatting sqref="D81">
    <cfRule type="notContainsBlanks" dxfId="127" priority="55">
      <formula>LEN(TRIM(D81))&gt;0</formula>
    </cfRule>
  </conditionalFormatting>
  <conditionalFormatting sqref="H81">
    <cfRule type="notContainsBlanks" dxfId="126" priority="54">
      <formula>LEN(TRIM(H81))&gt;0</formula>
    </cfRule>
  </conditionalFormatting>
  <conditionalFormatting sqref="D84">
    <cfRule type="notContainsBlanks" dxfId="125" priority="53">
      <formula>LEN(TRIM(D84))&gt;0</formula>
    </cfRule>
  </conditionalFormatting>
  <conditionalFormatting sqref="H84">
    <cfRule type="notContainsBlanks" dxfId="124" priority="52">
      <formula>LEN(TRIM(H84))&gt;0</formula>
    </cfRule>
  </conditionalFormatting>
  <conditionalFormatting sqref="H87">
    <cfRule type="notContainsBlanks" dxfId="123" priority="51">
      <formula>LEN(TRIM(H87))&gt;0</formula>
    </cfRule>
  </conditionalFormatting>
  <conditionalFormatting sqref="D87">
    <cfRule type="notContainsBlanks" dxfId="122" priority="50">
      <formula>LEN(TRIM(D87))&gt;0</formula>
    </cfRule>
  </conditionalFormatting>
  <conditionalFormatting sqref="D90">
    <cfRule type="notContainsBlanks" dxfId="121" priority="49">
      <formula>LEN(TRIM(D90))&gt;0</formula>
    </cfRule>
  </conditionalFormatting>
  <conditionalFormatting sqref="H90">
    <cfRule type="notContainsBlanks" dxfId="120" priority="48">
      <formula>LEN(TRIM(H90))&gt;0</formula>
    </cfRule>
  </conditionalFormatting>
  <conditionalFormatting sqref="D93">
    <cfRule type="notContainsBlanks" dxfId="119" priority="47">
      <formula>LEN(TRIM(D93))&gt;0</formula>
    </cfRule>
  </conditionalFormatting>
  <conditionalFormatting sqref="H93">
    <cfRule type="notContainsBlanks" dxfId="118" priority="46">
      <formula>LEN(TRIM(H93))&gt;0</formula>
    </cfRule>
  </conditionalFormatting>
  <conditionalFormatting sqref="D67">
    <cfRule type="notContainsBlanks" dxfId="117" priority="45">
      <formula>LEN(TRIM(D67))&gt;0</formula>
    </cfRule>
  </conditionalFormatting>
  <conditionalFormatting sqref="H67">
    <cfRule type="notContainsBlanks" dxfId="116" priority="44">
      <formula>LEN(TRIM(H67))&gt;0</formula>
    </cfRule>
  </conditionalFormatting>
  <conditionalFormatting sqref="D69">
    <cfRule type="notContainsBlanks" dxfId="115" priority="43">
      <formula>LEN(TRIM(D69))&gt;0</formula>
    </cfRule>
  </conditionalFormatting>
  <conditionalFormatting sqref="H69">
    <cfRule type="notContainsBlanks" dxfId="114" priority="42">
      <formula>LEN(TRIM(H69))&gt;0</formula>
    </cfRule>
  </conditionalFormatting>
  <conditionalFormatting sqref="D71">
    <cfRule type="notContainsBlanks" dxfId="113" priority="41">
      <formula>LEN(TRIM(D71))&gt;0</formula>
    </cfRule>
  </conditionalFormatting>
  <conditionalFormatting sqref="H71">
    <cfRule type="notContainsBlanks" dxfId="112" priority="40">
      <formula>LEN(TRIM(H71))&gt;0</formula>
    </cfRule>
  </conditionalFormatting>
  <conditionalFormatting sqref="D75">
    <cfRule type="notContainsBlanks" dxfId="111" priority="39">
      <formula>LEN(TRIM(D75))&gt;0</formula>
    </cfRule>
  </conditionalFormatting>
  <conditionalFormatting sqref="H75">
    <cfRule type="notContainsBlanks" dxfId="110" priority="38">
      <formula>LEN(TRIM(H75))&gt;0</formula>
    </cfRule>
  </conditionalFormatting>
  <conditionalFormatting sqref="D79">
    <cfRule type="notContainsBlanks" dxfId="109" priority="37">
      <formula>LEN(TRIM(D79))&gt;0</formula>
    </cfRule>
  </conditionalFormatting>
  <conditionalFormatting sqref="H79">
    <cfRule type="notContainsBlanks" dxfId="108" priority="36">
      <formula>LEN(TRIM(H79))&gt;0</formula>
    </cfRule>
  </conditionalFormatting>
  <conditionalFormatting sqref="D82">
    <cfRule type="notContainsBlanks" dxfId="107" priority="35">
      <formula>LEN(TRIM(D82))&gt;0</formula>
    </cfRule>
  </conditionalFormatting>
  <conditionalFormatting sqref="H82">
    <cfRule type="notContainsBlanks" dxfId="106" priority="34">
      <formula>LEN(TRIM(H82))&gt;0</formula>
    </cfRule>
  </conditionalFormatting>
  <conditionalFormatting sqref="D85">
    <cfRule type="notContainsBlanks" dxfId="105" priority="33">
      <formula>LEN(TRIM(D85))&gt;0</formula>
    </cfRule>
  </conditionalFormatting>
  <conditionalFormatting sqref="H85">
    <cfRule type="notContainsBlanks" dxfId="104" priority="32">
      <formula>LEN(TRIM(H85))&gt;0</formula>
    </cfRule>
  </conditionalFormatting>
  <conditionalFormatting sqref="D88">
    <cfRule type="notContainsBlanks" dxfId="103" priority="31">
      <formula>LEN(TRIM(D88))&gt;0</formula>
    </cfRule>
  </conditionalFormatting>
  <conditionalFormatting sqref="H88">
    <cfRule type="notContainsBlanks" dxfId="102" priority="30">
      <formula>LEN(TRIM(H88))&gt;0</formula>
    </cfRule>
  </conditionalFormatting>
  <conditionalFormatting sqref="D91">
    <cfRule type="notContainsBlanks" dxfId="101" priority="29">
      <formula>LEN(TRIM(D91))&gt;0</formula>
    </cfRule>
  </conditionalFormatting>
  <conditionalFormatting sqref="H91">
    <cfRule type="notContainsBlanks" dxfId="100" priority="28">
      <formula>LEN(TRIM(H91))&gt;0</formula>
    </cfRule>
  </conditionalFormatting>
  <conditionalFormatting sqref="D94">
    <cfRule type="notContainsBlanks" dxfId="99" priority="27">
      <formula>LEN(TRIM(D94))&gt;0</formula>
    </cfRule>
  </conditionalFormatting>
  <conditionalFormatting sqref="H94">
    <cfRule type="notContainsBlanks" dxfId="98" priority="26">
      <formula>LEN(TRIM(H94))&gt;0</formula>
    </cfRule>
  </conditionalFormatting>
  <conditionalFormatting sqref="P94">
    <cfRule type="notContainsBlanks" dxfId="97" priority="25">
      <formula>LEN(TRIM(P94))&gt;0</formula>
    </cfRule>
  </conditionalFormatting>
  <conditionalFormatting sqref="T94">
    <cfRule type="notContainsBlanks" dxfId="96" priority="24">
      <formula>LEN(TRIM(T94))&gt;0</formula>
    </cfRule>
  </conditionalFormatting>
  <conditionalFormatting sqref="T88">
    <cfRule type="notContainsBlanks" dxfId="95" priority="23">
      <formula>LEN(TRIM(T88))&gt;0</formula>
    </cfRule>
  </conditionalFormatting>
  <conditionalFormatting sqref="P88">
    <cfRule type="notContainsBlanks" dxfId="94" priority="22">
      <formula>LEN(TRIM(P88))&gt;0</formula>
    </cfRule>
  </conditionalFormatting>
  <conditionalFormatting sqref="T85">
    <cfRule type="notContainsBlanks" dxfId="93" priority="21">
      <formula>LEN(TRIM(T85))&gt;0</formula>
    </cfRule>
  </conditionalFormatting>
  <conditionalFormatting sqref="P85">
    <cfRule type="notContainsBlanks" dxfId="92" priority="20">
      <formula>LEN(TRIM(P85))&gt;0</formula>
    </cfRule>
  </conditionalFormatting>
  <conditionalFormatting sqref="T82">
    <cfRule type="notContainsBlanks" dxfId="91" priority="19">
      <formula>LEN(TRIM(T82))&gt;0</formula>
    </cfRule>
  </conditionalFormatting>
  <conditionalFormatting sqref="P82">
    <cfRule type="notContainsBlanks" dxfId="90" priority="18">
      <formula>LEN(TRIM(P82))&gt;0</formula>
    </cfRule>
  </conditionalFormatting>
  <conditionalFormatting sqref="T79">
    <cfRule type="notContainsBlanks" dxfId="89" priority="17">
      <formula>LEN(TRIM(T79))&gt;0</formula>
    </cfRule>
  </conditionalFormatting>
  <conditionalFormatting sqref="P79">
    <cfRule type="notContainsBlanks" dxfId="88" priority="16">
      <formula>LEN(TRIM(P79))&gt;0</formula>
    </cfRule>
  </conditionalFormatting>
  <conditionalFormatting sqref="T75">
    <cfRule type="notContainsBlanks" dxfId="87" priority="15">
      <formula>LEN(TRIM(T75))&gt;0</formula>
    </cfRule>
  </conditionalFormatting>
  <conditionalFormatting sqref="P75">
    <cfRule type="notContainsBlanks" dxfId="86" priority="14">
      <formula>LEN(TRIM(P75))&gt;0</formula>
    </cfRule>
  </conditionalFormatting>
  <conditionalFormatting sqref="T71">
    <cfRule type="notContainsBlanks" dxfId="85" priority="13">
      <formula>LEN(TRIM(T71))&gt;0</formula>
    </cfRule>
  </conditionalFormatting>
  <conditionalFormatting sqref="P71">
    <cfRule type="notContainsBlanks" dxfId="84" priority="12">
      <formula>LEN(TRIM(P71))&gt;0</formula>
    </cfRule>
  </conditionalFormatting>
  <conditionalFormatting sqref="T69">
    <cfRule type="notContainsBlanks" dxfId="83" priority="11">
      <formula>LEN(TRIM(T69))&gt;0</formula>
    </cfRule>
  </conditionalFormatting>
  <conditionalFormatting sqref="P69">
    <cfRule type="notContainsBlanks" dxfId="82" priority="10">
      <formula>LEN(TRIM(P69))&gt;0</formula>
    </cfRule>
  </conditionalFormatting>
  <conditionalFormatting sqref="T67">
    <cfRule type="notContainsBlanks" dxfId="81" priority="9">
      <formula>LEN(TRIM(T67))&gt;0</formula>
    </cfRule>
  </conditionalFormatting>
  <conditionalFormatting sqref="P67">
    <cfRule type="notContainsBlanks" dxfId="80" priority="8">
      <formula>LEN(TRIM(P67))&gt;0</formula>
    </cfRule>
  </conditionalFormatting>
  <conditionalFormatting sqref="T65">
    <cfRule type="notContainsBlanks" dxfId="79" priority="7">
      <formula>LEN(TRIM(T65))&gt;0</formula>
    </cfRule>
  </conditionalFormatting>
  <conditionalFormatting sqref="P65">
    <cfRule type="notContainsBlanks" dxfId="78" priority="6">
      <formula>LEN(TRIM(P65))&gt;0</formula>
    </cfRule>
  </conditionalFormatting>
  <conditionalFormatting sqref="C94">
    <cfRule type="expression" dxfId="77" priority="5">
      <formula>NOT($D$93=$H$93)</formula>
    </cfRule>
  </conditionalFormatting>
  <conditionalFormatting sqref="I94">
    <cfRule type="expression" dxfId="76" priority="4">
      <formula>NOT($D$93=$H$93)</formula>
    </cfRule>
  </conditionalFormatting>
  <conditionalFormatting sqref="O94">
    <cfRule type="expression" dxfId="75" priority="3">
      <formula>NOT($P$93=$T$93)</formula>
    </cfRule>
  </conditionalFormatting>
  <conditionalFormatting sqref="U94">
    <cfRule type="expression" dxfId="74" priority="1">
      <formula>NOT($P$93=$T$93)</formula>
    </cfRule>
  </conditionalFormatting>
  <printOptions horizontalCentered="1" verticalCentered="1"/>
  <pageMargins left="0" right="0" top="1.0236220472440944" bottom="0" header="0.39370078740157483" footer="0"/>
  <pageSetup paperSize="9" scale="66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49" max="22" man="1"/>
  </rowBreak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9399" r:id="rId6" name="Button 7">
              <controlPr defaultSize="0" print="0" autoFill="0" autoPict="0" macro="[0]!CLASSER205P">
                <anchor>
                  <from>
                    <xdr:col>14</xdr:col>
                    <xdr:colOff>180975</xdr:colOff>
                    <xdr:row>5</xdr:row>
                    <xdr:rowOff>171450</xdr:rowOff>
                  </from>
                  <to>
                    <xdr:col>14</xdr:col>
                    <xdr:colOff>1190625</xdr:colOff>
                    <xdr:row>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0" r:id="rId7" name="Button 8">
              <controlPr defaultSize="0" print="0" autoFill="0" autoPict="0" macro="[0]!RAZ205P">
                <anchor>
                  <from>
                    <xdr:col>14</xdr:col>
                    <xdr:colOff>371475</xdr:colOff>
                    <xdr:row>6</xdr:row>
                    <xdr:rowOff>238125</xdr:rowOff>
                  </from>
                  <to>
                    <xdr:col>14</xdr:col>
                    <xdr:colOff>981075</xdr:colOff>
                    <xdr:row>7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1" r:id="rId8" name="Button 9">
              <controlPr defaultSize="0" print="0" autoFill="0" autoPict="0" macro="[0]!CLASSER205PC">
                <anchor>
                  <from>
                    <xdr:col>18</xdr:col>
                    <xdr:colOff>66675</xdr:colOff>
                    <xdr:row>53</xdr:row>
                    <xdr:rowOff>209550</xdr:rowOff>
                  </from>
                  <to>
                    <xdr:col>20</xdr:col>
                    <xdr:colOff>1152525</xdr:colOff>
                    <xdr:row>54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2" r:id="rId9" name="Button 10">
              <controlPr defaultSize="0" print="0" autoFill="0" autoPict="0" macro="[0]!RAZ205PC">
                <anchor>
                  <from>
                    <xdr:col>19</xdr:col>
                    <xdr:colOff>57150</xdr:colOff>
                    <xdr:row>55</xdr:row>
                    <xdr:rowOff>28575</xdr:rowOff>
                  </from>
                  <to>
                    <xdr:col>20</xdr:col>
                    <xdr:colOff>638175</xdr:colOff>
                    <xdr:row>55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3" r:id="rId10" name="Button 11">
              <controlPr defaultSize="0" print="0" autoFill="0" autoPict="0" macro="[0]!IMP205TE" altText="Aperçu Impression">
                <anchor>
                  <from>
                    <xdr:col>14</xdr:col>
                    <xdr:colOff>142875</xdr:colOff>
                    <xdr:row>4</xdr:row>
                    <xdr:rowOff>76200</xdr:rowOff>
                  </from>
                  <to>
                    <xdr:col>14</xdr:col>
                    <xdr:colOff>1266825</xdr:colOff>
                    <xdr:row>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9404" r:id="rId11" name="Button 12">
              <controlPr defaultSize="0" print="0" autoFill="0" autoPict="0" macro="[0]!IMP205TF" altText="Aperçu Impression">
                <anchor>
                  <from>
                    <xdr:col>17</xdr:col>
                    <xdr:colOff>76200</xdr:colOff>
                    <xdr:row>52</xdr:row>
                    <xdr:rowOff>38100</xdr:rowOff>
                  </from>
                  <to>
                    <xdr:col>20</xdr:col>
                    <xdr:colOff>1200150</xdr:colOff>
                    <xdr:row>53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8" tint="0.39997558519241921"/>
  </sheetPr>
  <dimension ref="A1:AO99"/>
  <sheetViews>
    <sheetView showGridLines="0" showRowColHeaders="0" tabSelected="1" showRuler="0" view="pageBreakPreview" zoomScale="110" zoomScaleNormal="100" zoomScaleSheetLayoutView="110" workbookViewId="0">
      <selection activeCell="AA6" sqref="AA6"/>
    </sheetView>
  </sheetViews>
  <sheetFormatPr baseColWidth="10" defaultColWidth="11.5703125" defaultRowHeight="12.75"/>
  <cols>
    <col min="1" max="3" width="1.85546875" customWidth="1"/>
    <col min="4" max="4" width="25.7109375" customWidth="1"/>
    <col min="5" max="5" width="2.85546875" bestFit="1" customWidth="1"/>
    <col min="6" max="9" width="1.85546875" customWidth="1"/>
    <col min="10" max="10" width="25.7109375" customWidth="1"/>
    <col min="11" max="11" width="2.85546875" bestFit="1" customWidth="1"/>
    <col min="12" max="12" width="1.85546875" customWidth="1"/>
    <col min="13" max="13" width="14.42578125" customWidth="1"/>
    <col min="14" max="14" width="2.85546875" bestFit="1" customWidth="1"/>
    <col min="15" max="17" width="1.85546875" customWidth="1"/>
    <col min="18" max="18" width="25.7109375" customWidth="1"/>
    <col min="19" max="19" width="2.85546875" bestFit="1" customWidth="1"/>
    <col min="20" max="23" width="1.85546875" customWidth="1"/>
    <col min="24" max="24" width="25.7109375" customWidth="1"/>
    <col min="25" max="25" width="2.85546875" bestFit="1" customWidth="1"/>
    <col min="26" max="26" width="1.85546875" customWidth="1"/>
    <col min="27" max="27" width="15.28515625" customWidth="1"/>
    <col min="28" max="28" width="16" bestFit="1" customWidth="1"/>
    <col min="29" max="32" width="2.28515625" customWidth="1"/>
    <col min="33" max="33" width="16.28515625" bestFit="1" customWidth="1"/>
    <col min="34" max="38" width="2.28515625" customWidth="1"/>
    <col min="39" max="39" width="16.28515625" bestFit="1" customWidth="1"/>
    <col min="40" max="41" width="2" customWidth="1"/>
  </cols>
  <sheetData>
    <row r="1" spans="1:26" s="873" customFormat="1" ht="1.5" customHeight="1">
      <c r="D1" s="916"/>
      <c r="E1" s="281"/>
      <c r="F1" s="282"/>
      <c r="G1" s="78"/>
      <c r="H1" s="28"/>
      <c r="I1" s="28"/>
      <c r="J1" s="283"/>
      <c r="K1" s="281"/>
      <c r="L1" s="282"/>
      <c r="M1" s="858"/>
      <c r="N1" s="858"/>
      <c r="O1" s="858"/>
      <c r="Q1" s="28"/>
      <c r="R1" s="283"/>
      <c r="S1" s="201"/>
      <c r="T1" s="75"/>
      <c r="U1" s="76"/>
      <c r="V1" s="859"/>
    </row>
    <row r="2" spans="1:26" s="873" customFormat="1" ht="1.5" customHeight="1">
      <c r="D2" s="916"/>
      <c r="E2" s="201"/>
      <c r="F2" s="75"/>
      <c r="G2" s="76"/>
      <c r="H2" s="859"/>
      <c r="I2" s="859"/>
      <c r="J2" s="137"/>
      <c r="K2" s="201"/>
      <c r="L2" s="75"/>
      <c r="M2" s="77"/>
      <c r="N2" s="77"/>
      <c r="O2" s="77"/>
      <c r="Q2" s="859"/>
      <c r="R2" s="68"/>
      <c r="S2" s="201"/>
      <c r="T2" s="75"/>
      <c r="U2" s="76"/>
      <c r="X2" s="137"/>
    </row>
    <row r="3" spans="1:26" s="873" customFormat="1" ht="1.5" customHeight="1">
      <c r="D3" s="923"/>
      <c r="E3" s="907"/>
      <c r="F3" s="907"/>
      <c r="G3" s="907"/>
      <c r="H3" s="907"/>
      <c r="I3" s="907"/>
      <c r="J3" s="137"/>
      <c r="N3" s="901"/>
      <c r="O3" s="901"/>
      <c r="P3" s="901"/>
      <c r="Q3" s="901"/>
    </row>
    <row r="4" spans="1:26" s="873" customFormat="1" ht="1.5" customHeight="1"/>
    <row r="5" spans="1:26">
      <c r="A5" s="225"/>
      <c r="B5" s="63"/>
      <c r="C5" s="64"/>
      <c r="D5" s="877" t="s">
        <v>16</v>
      </c>
      <c r="E5" s="339" t="s">
        <v>1</v>
      </c>
      <c r="F5" s="339" t="s">
        <v>2</v>
      </c>
      <c r="G5" s="67"/>
      <c r="H5" s="68"/>
      <c r="I5" s="69" t="s">
        <v>17</v>
      </c>
      <c r="J5" s="65" t="s">
        <v>18</v>
      </c>
      <c r="K5" s="339" t="s">
        <v>1</v>
      </c>
      <c r="L5" s="339" t="s">
        <v>2</v>
      </c>
      <c r="M5" s="340"/>
      <c r="N5" s="340"/>
      <c r="O5" s="340"/>
      <c r="P5" s="283"/>
      <c r="Q5" s="69"/>
      <c r="R5" s="65" t="s">
        <v>61</v>
      </c>
      <c r="S5" s="339" t="s">
        <v>1</v>
      </c>
      <c r="T5" s="339" t="s">
        <v>2</v>
      </c>
      <c r="U5" s="67"/>
      <c r="V5" s="68"/>
      <c r="W5" s="69"/>
      <c r="X5" s="65" t="s">
        <v>102</v>
      </c>
      <c r="Y5" s="339" t="s">
        <v>1</v>
      </c>
      <c r="Z5" s="339" t="s">
        <v>2</v>
      </c>
    </row>
    <row r="6" spans="1:26" ht="24.75" customHeight="1">
      <c r="A6" s="225"/>
      <c r="B6" s="63"/>
      <c r="C6" s="73" t="s">
        <v>4</v>
      </c>
      <c r="D6" s="1138">
        <f>ACCUEIL!$H$6</f>
        <v>10</v>
      </c>
      <c r="E6" s="1525">
        <f>CL($E$14,$I$14)+CL($I$18,$E$18)+CL($E$24,$I$24)+CL($E$29,$I$29)</f>
        <v>0</v>
      </c>
      <c r="F6" s="341">
        <f>$E$14-$I$14+$I$18-$E$18+$E$24-$I$24+$E$29-$I$29</f>
        <v>0</v>
      </c>
      <c r="G6" s="76"/>
      <c r="H6" s="21"/>
      <c r="I6" s="73" t="s">
        <v>9</v>
      </c>
      <c r="J6" s="1138" t="str">
        <f>ACCUEIL!$H$11</f>
        <v>4</v>
      </c>
      <c r="K6" s="1525">
        <f>CL($E$16,$I$16)+CL($I$19,$E$19)+CL($E$26,$I$26)+CL($E$31,$I$31)</f>
        <v>0</v>
      </c>
      <c r="L6" s="341">
        <f>$E$16-$I$16+$I$19-$E$19+$E$26-$I$26+$E$31-$I$31</f>
        <v>0</v>
      </c>
      <c r="M6" s="77"/>
      <c r="N6" s="77"/>
      <c r="O6" s="77"/>
      <c r="P6" s="22"/>
      <c r="Q6" s="73" t="s">
        <v>43</v>
      </c>
      <c r="R6" s="1138">
        <f>ACCUEIL!$H$16</f>
        <v>18</v>
      </c>
      <c r="S6" s="1525">
        <f>CL($S$14,$W$14)+CL($W$18,$S$18)+CL($S$24,$W$24)+CL($S$29,$W$29)</f>
        <v>0</v>
      </c>
      <c r="T6" s="341">
        <f>$S$14-$W$14+$W$18-$S$18+$S$24-$W$24+$S$29-$W$29</f>
        <v>0</v>
      </c>
      <c r="U6" s="76"/>
      <c r="V6" s="21"/>
      <c r="W6" s="73" t="s">
        <v>96</v>
      </c>
      <c r="X6" s="1138">
        <f>ACCUEIL!$H$21</f>
        <v>3</v>
      </c>
      <c r="Y6" s="1525">
        <f>CL($S$16,$W$16)+CL($W$19,$S$19)+CL($S$26,$W$26)+CL($S$31,$W$31)</f>
        <v>0</v>
      </c>
      <c r="Z6" s="341">
        <f>$S$16-$W$16+$W$19-$S$19+$S$26-$W$26+$S$31-$W$31</f>
        <v>0</v>
      </c>
    </row>
    <row r="7" spans="1:26" ht="24.75" customHeight="1">
      <c r="A7" s="225"/>
      <c r="B7" s="63"/>
      <c r="C7" s="73" t="s">
        <v>5</v>
      </c>
      <c r="D7" s="1138">
        <f>ACCUEIL!$H$7</f>
        <v>12</v>
      </c>
      <c r="E7" s="1525">
        <f>CL($I$14,$E$14)+CL($E$20,$I$20)+CL($E$25,$I$25)+CL($I$32,$E$32)</f>
        <v>0</v>
      </c>
      <c r="F7" s="341">
        <f>$I$14-$E$14+$E$20-$I$20+$E$25-$I$25+$I$32-$E$32</f>
        <v>0</v>
      </c>
      <c r="G7" s="76"/>
      <c r="H7" s="21"/>
      <c r="I7" s="73" t="s">
        <v>10</v>
      </c>
      <c r="J7" s="1138">
        <f>ACCUEIL!$H$12</f>
        <v>11</v>
      </c>
      <c r="K7" s="1525">
        <f>CL($I$16,$E$16)+CL($E$22,$I$22)+CL($E$27,$I$27)+CL($I$33,$E$33)</f>
        <v>0</v>
      </c>
      <c r="L7" s="341">
        <f>$I$16-$E$16+$E$22-$I$22+$E$27-$I$27+$I$33-$E$33</f>
        <v>0</v>
      </c>
      <c r="M7" s="77"/>
      <c r="N7" s="77"/>
      <c r="O7" s="77"/>
      <c r="P7" s="22"/>
      <c r="Q7" s="73" t="s">
        <v>44</v>
      </c>
      <c r="R7" s="1138" t="str">
        <f>ACCUEIL!$H$17</f>
        <v>9</v>
      </c>
      <c r="S7" s="1525">
        <f>CL($W$14,$S$14)+CL($S$20,$W$20)+CL($S$25,$W$25)+CL($W$32,$S$32)</f>
        <v>0</v>
      </c>
      <c r="T7" s="341">
        <f>$W$14-$S$14+$S$20-$W$20+$S$25-$W$25+$W$32-$S$32</f>
        <v>0</v>
      </c>
      <c r="U7" s="76"/>
      <c r="V7" s="21"/>
      <c r="W7" s="73" t="s">
        <v>103</v>
      </c>
      <c r="X7" s="1138" t="str">
        <f>ACCUEIL!$H$22</f>
        <v>1</v>
      </c>
      <c r="Y7" s="1525">
        <f>CL($W$16,$S$16)+CL($S$22,$W$22)+CL($S$27,$W$27)+CL($W$33,$S$33)</f>
        <v>0</v>
      </c>
      <c r="Z7" s="341">
        <f>$W$16-$S$16+$S$22-$W$22+$S$27-$W$27+$W$33-$S$33</f>
        <v>0</v>
      </c>
    </row>
    <row r="8" spans="1:26" ht="24.75" customHeight="1">
      <c r="A8" s="225"/>
      <c r="B8" s="63"/>
      <c r="C8" s="73" t="s">
        <v>6</v>
      </c>
      <c r="D8" s="1138">
        <f>ACCUEIL!$H$8</f>
        <v>16</v>
      </c>
      <c r="E8" s="1525">
        <f>CL($I$15,$E$15)+CL($I$21,$E$21)+CL($I$25,$E$25)+CL($I$29,$E$29)</f>
        <v>0</v>
      </c>
      <c r="F8" s="341">
        <f>$I$15-$E$15+$I$21-$E$21+$I$25-$E$25+$I$29-$E$29</f>
        <v>0</v>
      </c>
      <c r="G8" s="76"/>
      <c r="H8" s="21"/>
      <c r="I8" s="73" t="s">
        <v>11</v>
      </c>
      <c r="J8" s="1138" t="str">
        <f>ACCUEIL!$H$13</f>
        <v>5</v>
      </c>
      <c r="K8" s="1525">
        <f>CL($E$17,$I$17)+CL($I$23,$E$23)+CL($I$27,$E$27)+CL($I$31,$E$31)</f>
        <v>0</v>
      </c>
      <c r="L8" s="341">
        <f>$E$17-$I$17+$I$23-$E$23+$I$27-$E$27+$I$31-$E$31</f>
        <v>0</v>
      </c>
      <c r="M8" s="77"/>
      <c r="N8" s="77"/>
      <c r="O8" s="77"/>
      <c r="P8" s="22"/>
      <c r="Q8" s="73" t="s">
        <v>62</v>
      </c>
      <c r="R8" s="1138">
        <f>ACCUEIL!$H$18</f>
        <v>13</v>
      </c>
      <c r="S8" s="1525">
        <f>CL($S$15,$W$15)+CL($W$21,$S$21)+CL($W$25,$S$25)+CL($W$29,$S$29)</f>
        <v>0</v>
      </c>
      <c r="T8" s="341">
        <f>$S$15-$W$15+$W$21-$S$21+$W$25-$S$25+$W$29-$S$29</f>
        <v>0</v>
      </c>
      <c r="U8" s="76"/>
      <c r="V8" s="21"/>
      <c r="W8" s="73" t="s">
        <v>104</v>
      </c>
      <c r="X8" s="1138" t="str">
        <f>ACCUEIL!$H$23</f>
        <v>2</v>
      </c>
      <c r="Y8" s="1525">
        <f>CL($S$17,$W$17)+CL($W$23,$S$23)+CL($W$27,$S$27)+CL($W$31,$S$31)</f>
        <v>0</v>
      </c>
      <c r="Z8" s="341">
        <f>$S$17-$W$17+$W$23-$S$23+$W$27-$S$27+$W$31-$S$31</f>
        <v>0</v>
      </c>
    </row>
    <row r="9" spans="1:26" ht="24.75" customHeight="1">
      <c r="A9" s="225"/>
      <c r="B9" s="63"/>
      <c r="C9" s="73" t="s">
        <v>7</v>
      </c>
      <c r="D9" s="1138">
        <f>ACCUEIL!$H$9</f>
        <v>20</v>
      </c>
      <c r="E9" s="1525">
        <f>CL($E$15,$I$15)+CL($I$20,$E$20)+CL($I$24,$E$24)+CL($I$28,$E$28)</f>
        <v>0</v>
      </c>
      <c r="F9" s="341">
        <f>$E$15-$I$15+$I$20-$E$20+$I$24-$E$24+$I$28-$E$28</f>
        <v>0</v>
      </c>
      <c r="G9" s="76"/>
      <c r="H9" s="21"/>
      <c r="I9" s="73" t="s">
        <v>19</v>
      </c>
      <c r="J9" s="1138">
        <f>ACCUEIL!$H$14</f>
        <v>19</v>
      </c>
      <c r="K9" s="1525">
        <f>CL($I$17,$E$17)+CL($I$22,$E$22)+CL($I$26,$E$26)+CL($E$30,$I$30)</f>
        <v>0</v>
      </c>
      <c r="L9" s="341">
        <f>$I$17-$E$17+$I$22-$E$22+$I$26-$E$26+$E$30-$I$30</f>
        <v>0</v>
      </c>
      <c r="M9" s="77"/>
      <c r="N9" s="77"/>
      <c r="O9" s="77"/>
      <c r="P9" s="22"/>
      <c r="Q9" s="73" t="s">
        <v>63</v>
      </c>
      <c r="R9" s="1138">
        <f>ACCUEIL!$H$19</f>
        <v>17</v>
      </c>
      <c r="S9" s="1525">
        <f>CL($W$15,$S$15)+CL($W$20,$S$20)+CL($W$24,$S$24)+CL($W$28,$S$28)</f>
        <v>0</v>
      </c>
      <c r="T9" s="341">
        <f>$W$15-$S$15+$W$20-$S$20+$W$24-$S$24+$W$28-$S$28</f>
        <v>0</v>
      </c>
      <c r="U9" s="76"/>
      <c r="V9" s="21"/>
      <c r="W9" s="73" t="s">
        <v>105</v>
      </c>
      <c r="X9" s="1138">
        <f>ACCUEIL!$H$24</f>
        <v>14</v>
      </c>
      <c r="Y9" s="1525">
        <f>CL($W$17,$S$17)+CL($W$22,$S$22)+CL($W$26,$S$26)+CL($W$30,$S$30)</f>
        <v>0</v>
      </c>
      <c r="Z9" s="341">
        <f>$W$17-$S$17+$W$22-$S$22+$W$26-$S$26+$W$30-$S$30</f>
        <v>0</v>
      </c>
    </row>
    <row r="10" spans="1:26" ht="24.75" customHeight="1">
      <c r="A10" s="225"/>
      <c r="B10" s="63"/>
      <c r="C10" s="73" t="s">
        <v>8</v>
      </c>
      <c r="D10" s="1138" t="str">
        <f>ACCUEIL!$H$10</f>
        <v>7</v>
      </c>
      <c r="E10" s="1525">
        <f>CL($E$18,$I$18)+CL($E$21,$I$21)+CL($E$28,$I$28)+CL($E$32,$I$32)</f>
        <v>0</v>
      </c>
      <c r="F10" s="341">
        <f>$E$18-$I$18+$E$21-$I$21+$E$28-$I$28+$E$32-$I$32</f>
        <v>0</v>
      </c>
      <c r="G10" s="76"/>
      <c r="H10" s="21"/>
      <c r="I10" s="73" t="s">
        <v>20</v>
      </c>
      <c r="J10" s="1138" t="str">
        <f>ACCUEIL!$H$15</f>
        <v>6</v>
      </c>
      <c r="K10" s="1525">
        <f>CL($E$19,$I$19)+CL($E$23,$I$23)+CL($I$30,$E$30)+CL($E$33,$I$33)</f>
        <v>0</v>
      </c>
      <c r="L10" s="341">
        <f>$E$19-$I$19+$E$23-$I$23+$I$30-$E$30+$E$33-$I$33</f>
        <v>0</v>
      </c>
      <c r="M10" s="77"/>
      <c r="N10" s="77"/>
      <c r="O10" s="77"/>
      <c r="P10" s="22"/>
      <c r="Q10" s="73" t="s">
        <v>86</v>
      </c>
      <c r="R10" s="1138">
        <f>ACCUEIL!$H$20</f>
        <v>8</v>
      </c>
      <c r="S10" s="1525">
        <f>CL($S$18,$W$18)+CL($S$21,$W$21)+CL($S$28,$W$28)+CL($S$32,$W$32)</f>
        <v>0</v>
      </c>
      <c r="T10" s="341">
        <f>$S$18-$W$18+$S$21-$W$21+$S$28-$W$28+$S$32-$W$32</f>
        <v>0</v>
      </c>
      <c r="U10" s="76"/>
      <c r="V10" s="21"/>
      <c r="W10" s="73" t="s">
        <v>119</v>
      </c>
      <c r="X10" s="1138">
        <f>ACCUEIL!$H$25</f>
        <v>15</v>
      </c>
      <c r="Y10" s="1525">
        <f>CL($S$19,$W$19)+CL($S$23,$W$23)+CL($S$30,$W$30)+CL($S$33,$W$33)</f>
        <v>0</v>
      </c>
      <c r="Z10" s="341">
        <f>$S$19-$W$19+$S$23-$W$23+$S$30-$W$30+$S$33-$W$33</f>
        <v>0</v>
      </c>
    </row>
    <row r="11" spans="1:26">
      <c r="A11" s="225"/>
      <c r="B11" s="63"/>
      <c r="C11" s="21"/>
      <c r="D11" s="28"/>
      <c r="E11" s="201"/>
      <c r="F11" s="75"/>
      <c r="G11" s="76"/>
      <c r="H11" s="21"/>
      <c r="I11" s="21"/>
      <c r="J11" s="28"/>
      <c r="K11" s="201"/>
      <c r="L11" s="75"/>
      <c r="M11" s="77"/>
      <c r="N11" s="77"/>
      <c r="O11" s="77"/>
      <c r="P11" s="22"/>
      <c r="Q11" s="21"/>
      <c r="R11" s="28"/>
      <c r="S11" s="201"/>
      <c r="T11" s="75"/>
      <c r="U11" s="76"/>
      <c r="V11" s="21"/>
      <c r="W11" s="21"/>
      <c r="X11" s="28"/>
      <c r="Y11" s="201"/>
      <c r="Z11" s="75"/>
    </row>
    <row r="12" spans="1:26">
      <c r="A12" s="225"/>
      <c r="B12" s="63"/>
      <c r="C12" s="21"/>
      <c r="D12" s="68"/>
      <c r="E12" s="201"/>
      <c r="F12" s="75"/>
      <c r="G12" s="76"/>
      <c r="H12" s="21"/>
      <c r="I12" s="21"/>
      <c r="J12" s="137"/>
      <c r="K12" s="201"/>
      <c r="L12" s="75"/>
      <c r="M12" s="77"/>
      <c r="N12" s="77"/>
      <c r="O12" s="77"/>
      <c r="P12" s="22"/>
      <c r="Q12" s="21"/>
      <c r="R12" s="68"/>
      <c r="S12" s="201"/>
      <c r="T12" s="75"/>
      <c r="U12" s="76"/>
      <c r="V12" s="21"/>
      <c r="W12" s="21"/>
      <c r="X12" s="137"/>
      <c r="Y12" s="201"/>
      <c r="Z12" s="75"/>
    </row>
    <row r="13" spans="1:26">
      <c r="B13" s="84"/>
      <c r="C13" s="85"/>
      <c r="D13" s="85"/>
      <c r="E13" s="15"/>
      <c r="F13" s="13"/>
      <c r="G13" s="884" t="str">
        <f>ACCUEIL!$D$6</f>
        <v>VELODROME</v>
      </c>
      <c r="H13" s="13"/>
      <c r="I13" s="13"/>
      <c r="J13" s="13"/>
      <c r="K13" s="85"/>
      <c r="L13" s="86"/>
      <c r="M13" s="343" t="s">
        <v>13</v>
      </c>
      <c r="N13" s="77"/>
      <c r="O13" s="77"/>
      <c r="P13" s="286"/>
      <c r="Q13" s="85"/>
      <c r="R13" s="85"/>
      <c r="S13" s="15"/>
      <c r="T13" s="13"/>
      <c r="U13" s="949" t="str">
        <f>ACCUEIL!$D$7</f>
        <v>PARC DE SPORT</v>
      </c>
      <c r="V13" s="13"/>
      <c r="W13" s="85"/>
      <c r="X13" s="13"/>
      <c r="Y13" s="13"/>
      <c r="Z13" s="86"/>
    </row>
    <row r="14" spans="1:26" ht="24.95" customHeight="1">
      <c r="B14" s="24"/>
      <c r="C14" s="43" t="s">
        <v>4</v>
      </c>
      <c r="D14" s="94">
        <f>D6</f>
        <v>10</v>
      </c>
      <c r="E14" s="723"/>
      <c r="F14" s="97"/>
      <c r="G14" s="97" t="s">
        <v>14</v>
      </c>
      <c r="H14" s="97"/>
      <c r="I14" s="723"/>
      <c r="J14" s="94">
        <f>D7</f>
        <v>12</v>
      </c>
      <c r="K14" s="43" t="s">
        <v>5</v>
      </c>
      <c r="L14" s="98"/>
      <c r="M14" s="589">
        <f>ACCUEIL!$B$6</f>
        <v>0.40277777777777801</v>
      </c>
      <c r="N14" s="93"/>
      <c r="O14" s="93"/>
      <c r="P14" s="24"/>
      <c r="Q14" s="43" t="s">
        <v>43</v>
      </c>
      <c r="R14" s="94">
        <f>R6</f>
        <v>18</v>
      </c>
      <c r="S14" s="723"/>
      <c r="T14" s="97"/>
      <c r="U14" s="97" t="s">
        <v>14</v>
      </c>
      <c r="V14" s="97"/>
      <c r="W14" s="723"/>
      <c r="X14" s="94" t="str">
        <f>R7</f>
        <v>9</v>
      </c>
      <c r="Y14" s="43" t="s">
        <v>44</v>
      </c>
      <c r="Z14" s="98"/>
    </row>
    <row r="15" spans="1:26" ht="24.95" customHeight="1">
      <c r="B15" s="24"/>
      <c r="C15" s="43" t="s">
        <v>7</v>
      </c>
      <c r="D15" s="94">
        <f>D9</f>
        <v>20</v>
      </c>
      <c r="E15" s="723"/>
      <c r="F15" s="97"/>
      <c r="G15" s="97" t="s">
        <v>14</v>
      </c>
      <c r="H15" s="97"/>
      <c r="I15" s="723"/>
      <c r="J15" s="94">
        <f>D8</f>
        <v>16</v>
      </c>
      <c r="K15" s="43" t="s">
        <v>6</v>
      </c>
      <c r="L15" s="98"/>
      <c r="M15" s="589">
        <f>M14+ACCUEIL!$B$7</f>
        <v>0.40972222222222199</v>
      </c>
      <c r="N15" s="61"/>
      <c r="O15" s="61"/>
      <c r="P15" s="24"/>
      <c r="Q15" s="43" t="s">
        <v>62</v>
      </c>
      <c r="R15" s="94">
        <f>R8</f>
        <v>13</v>
      </c>
      <c r="S15" s="723"/>
      <c r="T15" s="97"/>
      <c r="U15" s="97" t="s">
        <v>14</v>
      </c>
      <c r="V15" s="97"/>
      <c r="W15" s="723"/>
      <c r="X15" s="94">
        <f>R9</f>
        <v>17</v>
      </c>
      <c r="Y15" s="43" t="s">
        <v>63</v>
      </c>
      <c r="Z15" s="98"/>
    </row>
    <row r="16" spans="1:26" ht="24.95" customHeight="1">
      <c r="B16" s="24"/>
      <c r="C16" s="43" t="s">
        <v>9</v>
      </c>
      <c r="D16" s="94" t="str">
        <f>J6</f>
        <v>4</v>
      </c>
      <c r="E16" s="723"/>
      <c r="F16" s="97"/>
      <c r="G16" s="97" t="s">
        <v>14</v>
      </c>
      <c r="H16" s="97"/>
      <c r="I16" s="723"/>
      <c r="J16" s="94">
        <f>J7</f>
        <v>11</v>
      </c>
      <c r="K16" s="43" t="s">
        <v>10</v>
      </c>
      <c r="L16" s="98"/>
      <c r="M16" s="589">
        <f>M15+ACCUEIL!$B$7</f>
        <v>0.41666666666666602</v>
      </c>
      <c r="N16" s="61"/>
      <c r="O16" s="61"/>
      <c r="P16" s="24"/>
      <c r="Q16" s="43" t="s">
        <v>96</v>
      </c>
      <c r="R16" s="94">
        <f>X6</f>
        <v>3</v>
      </c>
      <c r="S16" s="723"/>
      <c r="T16" s="97"/>
      <c r="U16" s="97" t="s">
        <v>14</v>
      </c>
      <c r="V16" s="97"/>
      <c r="W16" s="723"/>
      <c r="X16" s="94" t="str">
        <f>X7</f>
        <v>1</v>
      </c>
      <c r="Y16" s="43" t="s">
        <v>103</v>
      </c>
      <c r="Z16" s="98"/>
    </row>
    <row r="17" spans="2:26" ht="24.95" customHeight="1">
      <c r="B17" s="24"/>
      <c r="C17" s="43" t="s">
        <v>11</v>
      </c>
      <c r="D17" s="94" t="str">
        <f>J8</f>
        <v>5</v>
      </c>
      <c r="E17" s="723"/>
      <c r="F17" s="97"/>
      <c r="G17" s="97" t="s">
        <v>14</v>
      </c>
      <c r="H17" s="97"/>
      <c r="I17" s="723"/>
      <c r="J17" s="94">
        <f>J9</f>
        <v>19</v>
      </c>
      <c r="K17" s="43" t="s">
        <v>19</v>
      </c>
      <c r="L17" s="98"/>
      <c r="M17" s="589">
        <f>M16+ACCUEIL!$B$7</f>
        <v>0.42361111111110999</v>
      </c>
      <c r="N17" s="61"/>
      <c r="O17" s="61"/>
      <c r="P17" s="24"/>
      <c r="Q17" s="43" t="s">
        <v>104</v>
      </c>
      <c r="R17" s="94" t="str">
        <f>X8</f>
        <v>2</v>
      </c>
      <c r="S17" s="723"/>
      <c r="T17" s="97"/>
      <c r="U17" s="97" t="s">
        <v>14</v>
      </c>
      <c r="V17" s="97"/>
      <c r="W17" s="723"/>
      <c r="X17" s="94">
        <f>X9</f>
        <v>14</v>
      </c>
      <c r="Y17" s="43" t="s">
        <v>105</v>
      </c>
      <c r="Z17" s="98"/>
    </row>
    <row r="18" spans="2:26" ht="24.95" customHeight="1">
      <c r="B18" s="24"/>
      <c r="C18" s="43" t="s">
        <v>8</v>
      </c>
      <c r="D18" s="94" t="str">
        <f>D10</f>
        <v>7</v>
      </c>
      <c r="E18" s="723"/>
      <c r="F18" s="97"/>
      <c r="G18" s="97" t="s">
        <v>14</v>
      </c>
      <c r="H18" s="97"/>
      <c r="I18" s="723"/>
      <c r="J18" s="94">
        <f>D6</f>
        <v>10</v>
      </c>
      <c r="K18" s="43" t="s">
        <v>4</v>
      </c>
      <c r="L18" s="98"/>
      <c r="M18" s="589">
        <f>M17+ACCUEIL!$B$7</f>
        <v>0.43055555555555403</v>
      </c>
      <c r="N18" s="61"/>
      <c r="O18" s="61"/>
      <c r="P18" s="24"/>
      <c r="Q18" s="43" t="s">
        <v>86</v>
      </c>
      <c r="R18" s="94">
        <f>R10</f>
        <v>8</v>
      </c>
      <c r="S18" s="723"/>
      <c r="T18" s="97"/>
      <c r="U18" s="97" t="s">
        <v>14</v>
      </c>
      <c r="V18" s="97"/>
      <c r="W18" s="723"/>
      <c r="X18" s="94">
        <f>R6</f>
        <v>18</v>
      </c>
      <c r="Y18" s="43" t="s">
        <v>43</v>
      </c>
      <c r="Z18" s="23"/>
    </row>
    <row r="19" spans="2:26" ht="24.95" customHeight="1">
      <c r="B19" s="24"/>
      <c r="C19" s="43" t="s">
        <v>20</v>
      </c>
      <c r="D19" s="94" t="str">
        <f>J10</f>
        <v>6</v>
      </c>
      <c r="E19" s="723"/>
      <c r="F19" s="97"/>
      <c r="G19" s="97" t="s">
        <v>14</v>
      </c>
      <c r="H19" s="97"/>
      <c r="I19" s="723"/>
      <c r="J19" s="94" t="str">
        <f>J6</f>
        <v>4</v>
      </c>
      <c r="K19" s="43" t="s">
        <v>9</v>
      </c>
      <c r="L19" s="98"/>
      <c r="M19" s="589">
        <f>M18+ACCUEIL!$B$7</f>
        <v>0.437499999999998</v>
      </c>
      <c r="N19" s="61"/>
      <c r="O19" s="61"/>
      <c r="P19" s="24"/>
      <c r="Q19" s="43" t="s">
        <v>119</v>
      </c>
      <c r="R19" s="94">
        <f>X10</f>
        <v>15</v>
      </c>
      <c r="S19" s="723"/>
      <c r="T19" s="97"/>
      <c r="U19" s="97" t="s">
        <v>14</v>
      </c>
      <c r="V19" s="97"/>
      <c r="W19" s="723"/>
      <c r="X19" s="94">
        <f>X6</f>
        <v>3</v>
      </c>
      <c r="Y19" s="43" t="s">
        <v>96</v>
      </c>
      <c r="Z19" s="23"/>
    </row>
    <row r="20" spans="2:26" ht="24.95" customHeight="1">
      <c r="B20" s="24"/>
      <c r="C20" s="43" t="s">
        <v>5</v>
      </c>
      <c r="D20" s="94">
        <f>D7</f>
        <v>12</v>
      </c>
      <c r="E20" s="723"/>
      <c r="F20" s="97"/>
      <c r="G20" s="97" t="s">
        <v>14</v>
      </c>
      <c r="H20" s="97"/>
      <c r="I20" s="723"/>
      <c r="J20" s="94">
        <f>D9</f>
        <v>20</v>
      </c>
      <c r="K20" s="43" t="s">
        <v>7</v>
      </c>
      <c r="L20" s="98"/>
      <c r="M20" s="589">
        <f>M19+ACCUEIL!$B$7</f>
        <v>0.44444444444444198</v>
      </c>
      <c r="N20" s="61"/>
      <c r="O20" s="61"/>
      <c r="P20" s="24"/>
      <c r="Q20" s="43" t="s">
        <v>44</v>
      </c>
      <c r="R20" s="94" t="str">
        <f>R7</f>
        <v>9</v>
      </c>
      <c r="S20" s="723"/>
      <c r="T20" s="97"/>
      <c r="U20" s="97" t="s">
        <v>14</v>
      </c>
      <c r="V20" s="97"/>
      <c r="W20" s="723"/>
      <c r="X20" s="94">
        <f>R9</f>
        <v>17</v>
      </c>
      <c r="Y20" s="43" t="s">
        <v>63</v>
      </c>
      <c r="Z20" s="23"/>
    </row>
    <row r="21" spans="2:26" ht="24.95" customHeight="1">
      <c r="B21" s="24"/>
      <c r="C21" s="43" t="s">
        <v>8</v>
      </c>
      <c r="D21" s="94" t="str">
        <f>D10</f>
        <v>7</v>
      </c>
      <c r="E21" s="723"/>
      <c r="F21" s="97"/>
      <c r="G21" s="97" t="s">
        <v>14</v>
      </c>
      <c r="H21" s="97"/>
      <c r="I21" s="723"/>
      <c r="J21" s="94">
        <f>D8</f>
        <v>16</v>
      </c>
      <c r="K21" s="43" t="s">
        <v>6</v>
      </c>
      <c r="L21" s="98"/>
      <c r="M21" s="589">
        <f>M20+ACCUEIL!$B$7</f>
        <v>0.45138888888888601</v>
      </c>
      <c r="N21" s="61"/>
      <c r="O21" s="61"/>
      <c r="P21" s="24"/>
      <c r="Q21" s="43" t="s">
        <v>86</v>
      </c>
      <c r="R21" s="94">
        <f>R10</f>
        <v>8</v>
      </c>
      <c r="S21" s="723"/>
      <c r="T21" s="97"/>
      <c r="U21" s="97" t="s">
        <v>14</v>
      </c>
      <c r="V21" s="97"/>
      <c r="W21" s="723"/>
      <c r="X21" s="94">
        <f>R8</f>
        <v>13</v>
      </c>
      <c r="Y21" s="43" t="s">
        <v>62</v>
      </c>
      <c r="Z21" s="23"/>
    </row>
    <row r="22" spans="2:26" ht="24.95" customHeight="1">
      <c r="B22" s="24"/>
      <c r="C22" s="43" t="s">
        <v>10</v>
      </c>
      <c r="D22" s="94">
        <f>J7</f>
        <v>11</v>
      </c>
      <c r="E22" s="723"/>
      <c r="F22" s="97"/>
      <c r="G22" s="97" t="s">
        <v>14</v>
      </c>
      <c r="H22" s="97"/>
      <c r="I22" s="723"/>
      <c r="J22" s="94">
        <f>J9</f>
        <v>19</v>
      </c>
      <c r="K22" s="43" t="s">
        <v>19</v>
      </c>
      <c r="L22" s="98"/>
      <c r="M22" s="589">
        <f>M21+ACCUEIL!$B$7</f>
        <v>0.45833333333332998</v>
      </c>
      <c r="N22" s="61"/>
      <c r="O22" s="61"/>
      <c r="P22" s="24"/>
      <c r="Q22" s="43" t="s">
        <v>103</v>
      </c>
      <c r="R22" s="94" t="str">
        <f>X7</f>
        <v>1</v>
      </c>
      <c r="S22" s="723"/>
      <c r="T22" s="97"/>
      <c r="U22" s="97" t="s">
        <v>14</v>
      </c>
      <c r="V22" s="97"/>
      <c r="W22" s="723"/>
      <c r="X22" s="94">
        <f>X9</f>
        <v>14</v>
      </c>
      <c r="Y22" s="43" t="s">
        <v>105</v>
      </c>
      <c r="Z22" s="23"/>
    </row>
    <row r="23" spans="2:26" ht="24.95" customHeight="1">
      <c r="B23" s="24"/>
      <c r="C23" s="43" t="s">
        <v>20</v>
      </c>
      <c r="D23" s="94" t="str">
        <f>J10</f>
        <v>6</v>
      </c>
      <c r="E23" s="723"/>
      <c r="F23" s="97"/>
      <c r="G23" s="97" t="s">
        <v>14</v>
      </c>
      <c r="H23" s="97"/>
      <c r="I23" s="723"/>
      <c r="J23" s="94" t="str">
        <f>J8</f>
        <v>5</v>
      </c>
      <c r="K23" s="43" t="s">
        <v>11</v>
      </c>
      <c r="L23" s="98"/>
      <c r="M23" s="589">
        <f>M22+ACCUEIL!$B$7</f>
        <v>0.46527777777777402</v>
      </c>
      <c r="N23" s="61"/>
      <c r="O23" s="61"/>
      <c r="P23" s="24"/>
      <c r="Q23" s="43" t="s">
        <v>119</v>
      </c>
      <c r="R23" s="94">
        <f>X10</f>
        <v>15</v>
      </c>
      <c r="S23" s="723"/>
      <c r="T23" s="97"/>
      <c r="U23" s="97" t="s">
        <v>14</v>
      </c>
      <c r="V23" s="97"/>
      <c r="W23" s="723"/>
      <c r="X23" s="94" t="str">
        <f>X8</f>
        <v>2</v>
      </c>
      <c r="Y23" s="43" t="s">
        <v>104</v>
      </c>
      <c r="Z23" s="23"/>
    </row>
    <row r="24" spans="2:26" ht="24.95" customHeight="1">
      <c r="B24" s="24"/>
      <c r="C24" s="43" t="s">
        <v>4</v>
      </c>
      <c r="D24" s="94">
        <f>D6</f>
        <v>10</v>
      </c>
      <c r="E24" s="723"/>
      <c r="F24" s="97"/>
      <c r="G24" s="97" t="s">
        <v>14</v>
      </c>
      <c r="H24" s="97"/>
      <c r="I24" s="723"/>
      <c r="J24" s="94">
        <f>D9</f>
        <v>20</v>
      </c>
      <c r="K24" s="43" t="s">
        <v>7</v>
      </c>
      <c r="L24" s="98"/>
      <c r="M24" s="589">
        <f>M23+ACCUEIL!$B$7</f>
        <v>0.47222222222221799</v>
      </c>
      <c r="N24" s="61"/>
      <c r="O24" s="61"/>
      <c r="P24" s="24"/>
      <c r="Q24" s="43" t="s">
        <v>43</v>
      </c>
      <c r="R24" s="94">
        <f>R6</f>
        <v>18</v>
      </c>
      <c r="S24" s="723"/>
      <c r="T24" s="97"/>
      <c r="U24" s="97" t="s">
        <v>14</v>
      </c>
      <c r="V24" s="97"/>
      <c r="W24" s="723"/>
      <c r="X24" s="94">
        <f>R9</f>
        <v>17</v>
      </c>
      <c r="Y24" s="43" t="s">
        <v>63</v>
      </c>
      <c r="Z24" s="23"/>
    </row>
    <row r="25" spans="2:26" ht="24.95" customHeight="1">
      <c r="B25" s="24"/>
      <c r="C25" s="43" t="s">
        <v>5</v>
      </c>
      <c r="D25" s="94">
        <f>D7</f>
        <v>12</v>
      </c>
      <c r="E25" s="723"/>
      <c r="F25" s="97"/>
      <c r="G25" s="97" t="s">
        <v>14</v>
      </c>
      <c r="H25" s="97"/>
      <c r="I25" s="723"/>
      <c r="J25" s="94">
        <f>D8</f>
        <v>16</v>
      </c>
      <c r="K25" s="43" t="s">
        <v>6</v>
      </c>
      <c r="L25" s="98"/>
      <c r="M25" s="589">
        <f>M24+ACCUEIL!$B$7</f>
        <v>0.47916666666666202</v>
      </c>
      <c r="N25" s="61"/>
      <c r="O25" s="61"/>
      <c r="P25" s="24"/>
      <c r="Q25" s="173" t="s">
        <v>44</v>
      </c>
      <c r="R25" s="94" t="str">
        <f>R7</f>
        <v>9</v>
      </c>
      <c r="S25" s="723"/>
      <c r="T25" s="97"/>
      <c r="U25" s="97" t="s">
        <v>14</v>
      </c>
      <c r="V25" s="97"/>
      <c r="W25" s="723"/>
      <c r="X25" s="94">
        <f>R8</f>
        <v>13</v>
      </c>
      <c r="Y25" s="43" t="s">
        <v>62</v>
      </c>
      <c r="Z25" s="23"/>
    </row>
    <row r="26" spans="2:26" ht="24.95" customHeight="1">
      <c r="B26" s="24"/>
      <c r="C26" s="43" t="s">
        <v>9</v>
      </c>
      <c r="D26" s="94" t="str">
        <f>J6</f>
        <v>4</v>
      </c>
      <c r="E26" s="723"/>
      <c r="F26" s="97"/>
      <c r="G26" s="97" t="s">
        <v>14</v>
      </c>
      <c r="H26" s="97"/>
      <c r="I26" s="723"/>
      <c r="J26" s="94">
        <f>J9</f>
        <v>19</v>
      </c>
      <c r="K26" s="43" t="s">
        <v>19</v>
      </c>
      <c r="L26" s="98"/>
      <c r="M26" s="589">
        <f>M25+ACCUEIL!$B$7</f>
        <v>0.486111111111106</v>
      </c>
      <c r="N26" s="61"/>
      <c r="O26" s="61"/>
      <c r="P26" s="24"/>
      <c r="Q26" s="43" t="s">
        <v>96</v>
      </c>
      <c r="R26" s="94">
        <f>X6</f>
        <v>3</v>
      </c>
      <c r="S26" s="723"/>
      <c r="T26" s="97"/>
      <c r="U26" s="97" t="s">
        <v>14</v>
      </c>
      <c r="V26" s="97"/>
      <c r="W26" s="723"/>
      <c r="X26" s="94">
        <f>X9</f>
        <v>14</v>
      </c>
      <c r="Y26" s="43" t="s">
        <v>105</v>
      </c>
      <c r="Z26" s="23"/>
    </row>
    <row r="27" spans="2:26" ht="24.95" customHeight="1">
      <c r="B27" s="24"/>
      <c r="C27" s="43" t="s">
        <v>10</v>
      </c>
      <c r="D27" s="94">
        <f>J7</f>
        <v>11</v>
      </c>
      <c r="E27" s="723"/>
      <c r="F27" s="97"/>
      <c r="G27" s="97" t="s">
        <v>14</v>
      </c>
      <c r="H27" s="97"/>
      <c r="I27" s="723"/>
      <c r="J27" s="94" t="str">
        <f>J8</f>
        <v>5</v>
      </c>
      <c r="K27" s="43" t="s">
        <v>11</v>
      </c>
      <c r="L27" s="98"/>
      <c r="M27" s="589">
        <f>M26+ACCUEIL!$B$7</f>
        <v>0.49305555555554997</v>
      </c>
      <c r="N27" s="61"/>
      <c r="O27" s="61"/>
      <c r="P27" s="24"/>
      <c r="Q27" s="43" t="s">
        <v>103</v>
      </c>
      <c r="R27" s="94" t="str">
        <f>X7</f>
        <v>1</v>
      </c>
      <c r="S27" s="723"/>
      <c r="T27" s="97"/>
      <c r="U27" s="97" t="s">
        <v>14</v>
      </c>
      <c r="V27" s="97"/>
      <c r="W27" s="723"/>
      <c r="X27" s="94" t="str">
        <f>X8</f>
        <v>2</v>
      </c>
      <c r="Y27" s="43" t="s">
        <v>104</v>
      </c>
      <c r="Z27" s="23"/>
    </row>
    <row r="28" spans="2:26" ht="24.95" customHeight="1">
      <c r="B28" s="24"/>
      <c r="C28" s="43" t="s">
        <v>8</v>
      </c>
      <c r="D28" s="94" t="str">
        <f>D10</f>
        <v>7</v>
      </c>
      <c r="E28" s="723"/>
      <c r="F28" s="97"/>
      <c r="G28" s="97" t="s">
        <v>14</v>
      </c>
      <c r="H28" s="97"/>
      <c r="I28" s="723"/>
      <c r="J28" s="94">
        <f>D9</f>
        <v>20</v>
      </c>
      <c r="K28" s="43" t="s">
        <v>7</v>
      </c>
      <c r="L28" s="98"/>
      <c r="M28" s="589">
        <f>M27+ACCUEIL!$B$7</f>
        <v>0.499999999999994</v>
      </c>
      <c r="N28" s="61"/>
      <c r="O28" s="61"/>
      <c r="P28" s="24"/>
      <c r="Q28" s="43" t="s">
        <v>86</v>
      </c>
      <c r="R28" s="94">
        <f>R10</f>
        <v>8</v>
      </c>
      <c r="S28" s="723"/>
      <c r="T28" s="97"/>
      <c r="U28" s="97" t="s">
        <v>14</v>
      </c>
      <c r="V28" s="97"/>
      <c r="W28" s="723"/>
      <c r="X28" s="94">
        <f>R9</f>
        <v>17</v>
      </c>
      <c r="Y28" s="43" t="s">
        <v>63</v>
      </c>
      <c r="Z28" s="23"/>
    </row>
    <row r="29" spans="2:26" ht="24.95" customHeight="1">
      <c r="B29" s="24"/>
      <c r="C29" s="43" t="s">
        <v>4</v>
      </c>
      <c r="D29" s="94">
        <f>D6</f>
        <v>10</v>
      </c>
      <c r="E29" s="723"/>
      <c r="F29" s="97"/>
      <c r="G29" s="97" t="s">
        <v>14</v>
      </c>
      <c r="H29" s="97"/>
      <c r="I29" s="723"/>
      <c r="J29" s="94">
        <f>D8</f>
        <v>16</v>
      </c>
      <c r="K29" s="43" t="s">
        <v>6</v>
      </c>
      <c r="L29" s="98"/>
      <c r="M29" s="589">
        <f>M28+ACCUEIL!$B$7</f>
        <v>0.50694444444443798</v>
      </c>
      <c r="N29" s="61"/>
      <c r="O29" s="61"/>
      <c r="P29" s="24"/>
      <c r="Q29" s="43" t="s">
        <v>43</v>
      </c>
      <c r="R29" s="94">
        <f>R6</f>
        <v>18</v>
      </c>
      <c r="S29" s="723"/>
      <c r="T29" s="97"/>
      <c r="U29" s="97" t="s">
        <v>14</v>
      </c>
      <c r="V29" s="97"/>
      <c r="W29" s="723"/>
      <c r="X29" s="94">
        <f>R8</f>
        <v>13</v>
      </c>
      <c r="Y29" s="43" t="s">
        <v>62</v>
      </c>
      <c r="Z29" s="23"/>
    </row>
    <row r="30" spans="2:26" ht="24.95" customHeight="1">
      <c r="B30" s="24"/>
      <c r="C30" s="43" t="s">
        <v>19</v>
      </c>
      <c r="D30" s="94">
        <f>J9</f>
        <v>19</v>
      </c>
      <c r="E30" s="723"/>
      <c r="F30" s="97"/>
      <c r="G30" s="97" t="s">
        <v>14</v>
      </c>
      <c r="H30" s="97"/>
      <c r="I30" s="723"/>
      <c r="J30" s="94" t="str">
        <f>J10</f>
        <v>6</v>
      </c>
      <c r="K30" s="43" t="s">
        <v>20</v>
      </c>
      <c r="L30" s="98"/>
      <c r="M30" s="589">
        <f>M29+ACCUEIL!$B$7</f>
        <v>0.51388888888888196</v>
      </c>
      <c r="N30" s="61"/>
      <c r="O30" s="61"/>
      <c r="P30" s="24"/>
      <c r="Q30" s="43" t="s">
        <v>119</v>
      </c>
      <c r="R30" s="94">
        <f>X10</f>
        <v>15</v>
      </c>
      <c r="S30" s="723"/>
      <c r="T30" s="97"/>
      <c r="U30" s="97" t="s">
        <v>14</v>
      </c>
      <c r="V30" s="97"/>
      <c r="W30" s="723"/>
      <c r="X30" s="94">
        <f>X9</f>
        <v>14</v>
      </c>
      <c r="Y30" s="43" t="s">
        <v>105</v>
      </c>
      <c r="Z30" s="23"/>
    </row>
    <row r="31" spans="2:26" ht="24.95" customHeight="1">
      <c r="B31" s="24"/>
      <c r="C31" s="43" t="s">
        <v>9</v>
      </c>
      <c r="D31" s="94" t="str">
        <f>J6</f>
        <v>4</v>
      </c>
      <c r="E31" s="723"/>
      <c r="F31" s="97"/>
      <c r="G31" s="97" t="s">
        <v>14</v>
      </c>
      <c r="H31" s="97"/>
      <c r="I31" s="723"/>
      <c r="J31" s="94" t="str">
        <f>J8</f>
        <v>5</v>
      </c>
      <c r="K31" s="43" t="s">
        <v>11</v>
      </c>
      <c r="L31" s="98"/>
      <c r="M31" s="589">
        <f>M30+ACCUEIL!$B$7</f>
        <v>0.52083333333332604</v>
      </c>
      <c r="N31" s="61"/>
      <c r="O31" s="61"/>
      <c r="P31" s="24"/>
      <c r="Q31" s="43" t="s">
        <v>96</v>
      </c>
      <c r="R31" s="94">
        <f>X6</f>
        <v>3</v>
      </c>
      <c r="S31" s="723"/>
      <c r="T31" s="97"/>
      <c r="U31" s="97" t="s">
        <v>14</v>
      </c>
      <c r="V31" s="97"/>
      <c r="W31" s="723"/>
      <c r="X31" s="94" t="str">
        <f>X8</f>
        <v>2</v>
      </c>
      <c r="Y31" s="43" t="s">
        <v>104</v>
      </c>
      <c r="Z31" s="23"/>
    </row>
    <row r="32" spans="2:26" ht="24.95" customHeight="1">
      <c r="B32" s="24"/>
      <c r="C32" s="43" t="s">
        <v>8</v>
      </c>
      <c r="D32" s="94" t="str">
        <f>D10</f>
        <v>7</v>
      </c>
      <c r="E32" s="723"/>
      <c r="F32" s="97"/>
      <c r="G32" s="97" t="s">
        <v>14</v>
      </c>
      <c r="H32" s="97"/>
      <c r="I32" s="723"/>
      <c r="J32" s="94">
        <f>D7</f>
        <v>12</v>
      </c>
      <c r="K32" s="43" t="s">
        <v>5</v>
      </c>
      <c r="L32" s="98"/>
      <c r="M32" s="589">
        <f>M31+ACCUEIL!$B$7</f>
        <v>0.52777777777777002</v>
      </c>
      <c r="N32" s="61"/>
      <c r="O32" s="61"/>
      <c r="P32" s="24"/>
      <c r="Q32" s="43" t="s">
        <v>86</v>
      </c>
      <c r="R32" s="94">
        <f>R10</f>
        <v>8</v>
      </c>
      <c r="S32" s="723"/>
      <c r="T32" s="97"/>
      <c r="U32" s="97" t="s">
        <v>14</v>
      </c>
      <c r="V32" s="97"/>
      <c r="W32" s="723"/>
      <c r="X32" s="94" t="str">
        <f>R7</f>
        <v>9</v>
      </c>
      <c r="Y32" s="43" t="s">
        <v>44</v>
      </c>
      <c r="Z32" s="23"/>
    </row>
    <row r="33" spans="1:41" ht="24.95" customHeight="1">
      <c r="B33" s="24"/>
      <c r="C33" s="43" t="s">
        <v>20</v>
      </c>
      <c r="D33" s="94" t="str">
        <f>J10</f>
        <v>6</v>
      </c>
      <c r="E33" s="723"/>
      <c r="F33" s="97"/>
      <c r="G33" s="97" t="s">
        <v>14</v>
      </c>
      <c r="H33" s="97"/>
      <c r="I33" s="723"/>
      <c r="J33" s="94">
        <f>J7</f>
        <v>11</v>
      </c>
      <c r="K33" s="43" t="s">
        <v>10</v>
      </c>
      <c r="L33" s="98"/>
      <c r="M33" s="589">
        <f>M32+ACCUEIL!$B$7</f>
        <v>0.53472222222221399</v>
      </c>
      <c r="N33" s="61"/>
      <c r="O33" s="61"/>
      <c r="P33" s="24"/>
      <c r="Q33" s="43" t="s">
        <v>119</v>
      </c>
      <c r="R33" s="94">
        <f>X10</f>
        <v>15</v>
      </c>
      <c r="S33" s="723"/>
      <c r="T33" s="97"/>
      <c r="U33" s="97" t="s">
        <v>14</v>
      </c>
      <c r="V33" s="97"/>
      <c r="W33" s="723"/>
      <c r="X33" s="94" t="str">
        <f>X7</f>
        <v>1</v>
      </c>
      <c r="Y33" s="43" t="s">
        <v>103</v>
      </c>
      <c r="Z33" s="23"/>
    </row>
    <row r="34" spans="1:41">
      <c r="A34" s="33"/>
      <c r="B34" s="107"/>
      <c r="C34" s="108"/>
      <c r="D34" s="109"/>
      <c r="E34" s="110"/>
      <c r="F34" s="111"/>
      <c r="G34" s="112"/>
      <c r="H34" s="111"/>
      <c r="I34" s="113"/>
      <c r="J34" s="109"/>
      <c r="K34" s="108"/>
      <c r="L34" s="114"/>
      <c r="M34" s="190"/>
      <c r="N34" s="190"/>
      <c r="O34" s="190"/>
      <c r="P34" s="107"/>
      <c r="Q34" s="108"/>
      <c r="R34" s="109"/>
      <c r="S34" s="110"/>
      <c r="T34" s="111"/>
      <c r="U34" s="112"/>
      <c r="V34" s="111"/>
      <c r="W34" s="289"/>
      <c r="X34" s="109"/>
      <c r="Y34" s="108"/>
      <c r="Z34" s="503"/>
    </row>
    <row r="35" spans="1:41">
      <c r="A35" s="33"/>
      <c r="B35" s="103"/>
      <c r="C35" s="101"/>
      <c r="D35" s="100"/>
      <c r="E35" s="105"/>
      <c r="F35" s="106"/>
      <c r="G35" s="27"/>
      <c r="H35" s="106"/>
      <c r="I35" s="118"/>
      <c r="J35" s="100"/>
      <c r="K35" s="101"/>
      <c r="L35" s="100"/>
      <c r="M35" s="190"/>
      <c r="N35" s="190"/>
      <c r="O35" s="190"/>
      <c r="P35" s="103"/>
      <c r="Q35" s="101"/>
      <c r="R35" s="100"/>
      <c r="S35" s="105"/>
      <c r="T35" s="106"/>
      <c r="U35" s="27"/>
      <c r="V35" s="106"/>
      <c r="W35" s="120"/>
      <c r="X35" s="100"/>
      <c r="Y35" s="101"/>
      <c r="Z35" s="103"/>
    </row>
    <row r="36" spans="1:41">
      <c r="B36" s="60"/>
      <c r="C36" s="121"/>
      <c r="D36" s="122" t="str">
        <f>D5</f>
        <v>POULE A</v>
      </c>
      <c r="E36" s="123" t="s">
        <v>1</v>
      </c>
      <c r="F36" s="123" t="s">
        <v>2</v>
      </c>
      <c r="G36" s="76"/>
      <c r="H36" s="76"/>
      <c r="I36" s="121"/>
      <c r="J36" s="122" t="str">
        <f>J5</f>
        <v>POULE B</v>
      </c>
      <c r="K36" s="123" t="s">
        <v>1</v>
      </c>
      <c r="L36" s="123" t="s">
        <v>2</v>
      </c>
      <c r="M36" s="61"/>
      <c r="N36" s="61"/>
      <c r="O36" s="61"/>
      <c r="P36" s="176"/>
      <c r="Q36" s="121"/>
      <c r="R36" s="122" t="str">
        <f>R5</f>
        <v>POULE C</v>
      </c>
      <c r="S36" s="123" t="s">
        <v>1</v>
      </c>
      <c r="T36" s="123" t="s">
        <v>2</v>
      </c>
      <c r="U36" s="76"/>
      <c r="V36" s="76"/>
      <c r="W36" s="121"/>
      <c r="X36" s="122" t="str">
        <f>X5</f>
        <v>POULE D</v>
      </c>
      <c r="Y36" s="123" t="s">
        <v>1</v>
      </c>
      <c r="Z36" s="123" t="s">
        <v>2</v>
      </c>
    </row>
    <row r="37" spans="1:41" ht="24.75" customHeight="1">
      <c r="B37" s="60"/>
      <c r="C37" s="124">
        <v>1</v>
      </c>
      <c r="D37" s="882">
        <v>1</v>
      </c>
      <c r="E37" s="707">
        <v>0</v>
      </c>
      <c r="F37" s="870">
        <v>0</v>
      </c>
      <c r="G37" s="147"/>
      <c r="H37" s="147"/>
      <c r="I37" s="124">
        <v>1</v>
      </c>
      <c r="J37" s="882">
        <v>6</v>
      </c>
      <c r="K37" s="707">
        <v>0</v>
      </c>
      <c r="L37" s="870">
        <v>0</v>
      </c>
      <c r="M37" s="61"/>
      <c r="N37" s="61"/>
      <c r="O37" s="61"/>
      <c r="P37" s="290"/>
      <c r="Q37" s="124">
        <v>1</v>
      </c>
      <c r="R37" s="882">
        <v>11</v>
      </c>
      <c r="S37" s="707">
        <v>0</v>
      </c>
      <c r="T37" s="870">
        <v>0</v>
      </c>
      <c r="U37" s="147"/>
      <c r="V37" s="147"/>
      <c r="W37" s="124">
        <v>1</v>
      </c>
      <c r="X37" s="882">
        <v>16</v>
      </c>
      <c r="Y37" s="707">
        <v>0</v>
      </c>
      <c r="Z37" s="870">
        <v>0</v>
      </c>
    </row>
    <row r="38" spans="1:41" ht="24.75" customHeight="1">
      <c r="B38" s="60"/>
      <c r="C38" s="124">
        <v>2</v>
      </c>
      <c r="D38" s="882">
        <v>2</v>
      </c>
      <c r="E38" s="707">
        <v>0</v>
      </c>
      <c r="F38" s="870">
        <v>0</v>
      </c>
      <c r="G38" s="147"/>
      <c r="H38" s="147"/>
      <c r="I38" s="124">
        <v>2</v>
      </c>
      <c r="J38" s="882">
        <v>7</v>
      </c>
      <c r="K38" s="707">
        <v>0</v>
      </c>
      <c r="L38" s="870">
        <v>0</v>
      </c>
      <c r="M38" s="875"/>
      <c r="N38" s="61"/>
      <c r="O38" s="61"/>
      <c r="P38" s="290"/>
      <c r="Q38" s="124">
        <v>2</v>
      </c>
      <c r="R38" s="882">
        <v>12</v>
      </c>
      <c r="S38" s="707">
        <v>0</v>
      </c>
      <c r="T38" s="870">
        <v>0</v>
      </c>
      <c r="U38" s="147"/>
      <c r="V38" s="147"/>
      <c r="W38" s="124">
        <v>2</v>
      </c>
      <c r="X38" s="882">
        <v>17</v>
      </c>
      <c r="Y38" s="707">
        <v>0</v>
      </c>
      <c r="Z38" s="870">
        <v>0</v>
      </c>
    </row>
    <row r="39" spans="1:41" ht="24.75" customHeight="1">
      <c r="B39" s="60"/>
      <c r="C39" s="124">
        <v>3</v>
      </c>
      <c r="D39" s="882">
        <v>3</v>
      </c>
      <c r="E39" s="707">
        <v>0</v>
      </c>
      <c r="F39" s="870">
        <v>0</v>
      </c>
      <c r="G39" s="147"/>
      <c r="H39" s="147"/>
      <c r="I39" s="124">
        <v>3</v>
      </c>
      <c r="J39" s="882">
        <v>8</v>
      </c>
      <c r="K39" s="707">
        <v>0</v>
      </c>
      <c r="L39" s="870">
        <v>0</v>
      </c>
      <c r="M39" s="875"/>
      <c r="N39" s="61"/>
      <c r="O39" s="61"/>
      <c r="P39" s="290"/>
      <c r="Q39" s="124">
        <v>3</v>
      </c>
      <c r="R39" s="882">
        <v>13</v>
      </c>
      <c r="S39" s="707">
        <v>0</v>
      </c>
      <c r="T39" s="870">
        <v>0</v>
      </c>
      <c r="U39" s="147"/>
      <c r="V39" s="147"/>
      <c r="W39" s="124">
        <v>3</v>
      </c>
      <c r="X39" s="882">
        <v>18</v>
      </c>
      <c r="Y39" s="707">
        <v>0</v>
      </c>
      <c r="Z39" s="870">
        <v>0</v>
      </c>
    </row>
    <row r="40" spans="1:41" ht="24.75" customHeight="1">
      <c r="B40" s="60"/>
      <c r="C40" s="124">
        <v>4</v>
      </c>
      <c r="D40" s="882">
        <v>4</v>
      </c>
      <c r="E40" s="707">
        <v>0</v>
      </c>
      <c r="F40" s="870">
        <v>0</v>
      </c>
      <c r="G40" s="147"/>
      <c r="H40" s="147"/>
      <c r="I40" s="124">
        <v>4</v>
      </c>
      <c r="J40" s="882">
        <v>9</v>
      </c>
      <c r="K40" s="707">
        <v>0</v>
      </c>
      <c r="L40" s="870">
        <v>0</v>
      </c>
      <c r="M40" s="875"/>
      <c r="N40" s="61"/>
      <c r="O40" s="61"/>
      <c r="P40" s="290"/>
      <c r="Q40" s="124">
        <v>4</v>
      </c>
      <c r="R40" s="882">
        <v>14</v>
      </c>
      <c r="S40" s="707">
        <v>0</v>
      </c>
      <c r="T40" s="870">
        <v>0</v>
      </c>
      <c r="U40" s="147"/>
      <c r="V40" s="147"/>
      <c r="W40" s="124">
        <v>4</v>
      </c>
      <c r="X40" s="882">
        <v>19</v>
      </c>
      <c r="Y40" s="707">
        <v>0</v>
      </c>
      <c r="Z40" s="870">
        <v>0</v>
      </c>
    </row>
    <row r="41" spans="1:41" ht="24.75" customHeight="1">
      <c r="B41" s="60"/>
      <c r="C41" s="124">
        <v>5</v>
      </c>
      <c r="D41" s="882">
        <v>5</v>
      </c>
      <c r="E41" s="707">
        <v>0</v>
      </c>
      <c r="F41" s="870">
        <v>0</v>
      </c>
      <c r="G41" s="130"/>
      <c r="H41" s="130"/>
      <c r="I41" s="94">
        <v>5</v>
      </c>
      <c r="J41" s="882">
        <v>10</v>
      </c>
      <c r="K41" s="707">
        <v>0</v>
      </c>
      <c r="L41" s="870">
        <v>0</v>
      </c>
      <c r="M41" s="875"/>
      <c r="N41" s="61"/>
      <c r="O41" s="61"/>
      <c r="P41" s="225"/>
      <c r="Q41" s="94">
        <v>5</v>
      </c>
      <c r="R41" s="882">
        <v>15</v>
      </c>
      <c r="S41" s="707">
        <v>0</v>
      </c>
      <c r="T41" s="870">
        <v>0</v>
      </c>
      <c r="U41" s="130"/>
      <c r="V41" s="130"/>
      <c r="W41" s="94">
        <v>5</v>
      </c>
      <c r="X41" s="882">
        <v>20</v>
      </c>
      <c r="Y41" s="707">
        <v>0</v>
      </c>
      <c r="Z41" s="870">
        <v>0</v>
      </c>
    </row>
    <row r="42" spans="1:41">
      <c r="B42" s="60"/>
      <c r="C42" s="290"/>
      <c r="D42" s="126"/>
      <c r="E42" s="126"/>
      <c r="F42" s="126"/>
      <c r="G42" s="130"/>
      <c r="H42" s="130"/>
      <c r="I42" s="130"/>
      <c r="J42" s="126"/>
      <c r="K42" s="126"/>
      <c r="L42" s="137"/>
      <c r="M42" s="61"/>
      <c r="N42" s="61"/>
      <c r="O42" s="61"/>
      <c r="P42" s="225"/>
      <c r="Q42" s="130"/>
      <c r="R42" s="126"/>
      <c r="S42" s="126"/>
      <c r="T42" s="126"/>
      <c r="U42" s="130"/>
      <c r="V42" s="130"/>
      <c r="W42" s="130"/>
      <c r="X42" s="126"/>
      <c r="Y42" s="149"/>
      <c r="Z42" s="149"/>
    </row>
    <row r="43" spans="1:41">
      <c r="B43" s="60"/>
      <c r="C43" s="290"/>
      <c r="D43" s="126"/>
      <c r="E43" s="126"/>
      <c r="F43" s="126"/>
      <c r="G43" s="130"/>
      <c r="H43" s="130"/>
      <c r="I43" s="130"/>
      <c r="J43" s="126"/>
      <c r="K43" s="126"/>
      <c r="L43" s="137"/>
      <c r="M43" s="61"/>
      <c r="N43" s="61"/>
      <c r="O43" s="61"/>
      <c r="P43" s="225"/>
      <c r="Q43" s="130"/>
      <c r="R43" s="126"/>
      <c r="S43" s="126"/>
      <c r="T43" s="126"/>
      <c r="U43" s="130"/>
      <c r="V43" s="130"/>
      <c r="W43" s="130"/>
      <c r="X43" s="126"/>
      <c r="Y43" s="149"/>
      <c r="Z43" s="149"/>
    </row>
    <row r="44" spans="1:41">
      <c r="B44" s="60"/>
      <c r="C44" s="133"/>
      <c r="D44" s="134"/>
      <c r="E44" s="134"/>
      <c r="F44" s="134"/>
      <c r="G44" s="134" t="s">
        <v>68</v>
      </c>
      <c r="H44" s="134"/>
      <c r="I44" s="134"/>
      <c r="J44" s="136"/>
      <c r="K44" s="126"/>
      <c r="L44" s="64"/>
      <c r="M44" s="65" t="s">
        <v>16</v>
      </c>
      <c r="N44" s="138" t="s">
        <v>1</v>
      </c>
      <c r="O44" s="138" t="s">
        <v>2</v>
      </c>
      <c r="P44" s="67"/>
      <c r="Q44" s="69"/>
      <c r="R44" s="65" t="s">
        <v>18</v>
      </c>
      <c r="S44" s="138" t="s">
        <v>1</v>
      </c>
      <c r="T44" s="138" t="s">
        <v>2</v>
      </c>
      <c r="V44" s="70"/>
      <c r="W44" s="548"/>
      <c r="X44" s="65" t="s">
        <v>61</v>
      </c>
      <c r="Y44" s="138" t="s">
        <v>1</v>
      </c>
      <c r="Z44" s="138" t="s">
        <v>2</v>
      </c>
      <c r="AA44" s="876"/>
      <c r="AB44" s="877" t="s">
        <v>137</v>
      </c>
      <c r="AC44" s="893" t="s">
        <v>1</v>
      </c>
      <c r="AD44" s="893" t="s">
        <v>2</v>
      </c>
      <c r="AE44" s="878"/>
      <c r="AF44" s="879"/>
      <c r="AG44" s="877" t="s">
        <v>138</v>
      </c>
      <c r="AH44" s="893" t="s">
        <v>1</v>
      </c>
      <c r="AI44" s="893" t="s">
        <v>2</v>
      </c>
      <c r="AJ44" s="873"/>
      <c r="AK44" s="880"/>
      <c r="AL44" s="906"/>
      <c r="AM44" s="877" t="s">
        <v>139</v>
      </c>
      <c r="AN44" s="893" t="s">
        <v>1</v>
      </c>
      <c r="AO44" s="893" t="s">
        <v>2</v>
      </c>
    </row>
    <row r="45" spans="1:41" ht="24.75" customHeight="1">
      <c r="B45" s="60"/>
      <c r="C45" s="138" t="s">
        <v>21</v>
      </c>
      <c r="D45" s="894" t="s">
        <v>21</v>
      </c>
      <c r="E45" s="175"/>
      <c r="F45" s="175"/>
      <c r="G45" s="142" t="s">
        <v>32</v>
      </c>
      <c r="H45" s="345"/>
      <c r="I45" s="346"/>
      <c r="J45" s="136" t="s">
        <v>32</v>
      </c>
      <c r="K45" s="126"/>
      <c r="L45" s="143" t="s">
        <v>4</v>
      </c>
      <c r="M45" s="74">
        <v>1</v>
      </c>
      <c r="N45" s="1525">
        <f>CL($E$53,$I$53)+CL($S$56,$W$56)+CL($S$73,$W$73)</f>
        <v>0</v>
      </c>
      <c r="O45" s="144">
        <f>$E$53-$I$53+$S$56-$W$56+$S$73-$W$73</f>
        <v>0</v>
      </c>
      <c r="P45" s="225"/>
      <c r="Q45" s="94" t="s">
        <v>8</v>
      </c>
      <c r="R45" s="74">
        <v>5</v>
      </c>
      <c r="S45" s="1525">
        <f>CL($S$53,$W$53)+CL($S$60,$W$60)+CL($S$79,$W$79)</f>
        <v>0</v>
      </c>
      <c r="T45" s="144">
        <f>$S$53-$W$53+$S$60-$W$60+$S$79-$W$79</f>
        <v>0</v>
      </c>
      <c r="U45" s="130"/>
      <c r="V45" s="130"/>
      <c r="W45" s="94" t="s">
        <v>19</v>
      </c>
      <c r="X45" s="74">
        <v>9</v>
      </c>
      <c r="Y45" s="1537">
        <f>CL($E$55,$I$55)+CL($S$65,$W$65)+CL($S$85,$W$85)</f>
        <v>0</v>
      </c>
      <c r="Z45" s="144">
        <f>$E$55-$I$55+$S$65-$W$65+$S$85-$W$85</f>
        <v>0</v>
      </c>
      <c r="AA45" s="937">
        <v>1</v>
      </c>
      <c r="AB45" s="1329"/>
      <c r="AC45" s="814"/>
      <c r="AD45" s="814"/>
      <c r="AE45" s="901"/>
      <c r="AF45" s="937">
        <v>1</v>
      </c>
      <c r="AG45" s="1329"/>
      <c r="AH45" s="918"/>
      <c r="AI45" s="814"/>
      <c r="AJ45" s="890"/>
      <c r="AK45" s="890"/>
      <c r="AL45" s="937">
        <v>1</v>
      </c>
      <c r="AM45" s="1329"/>
      <c r="AN45" s="936"/>
      <c r="AO45" s="814"/>
    </row>
    <row r="46" spans="1:41" ht="24.75" customHeight="1">
      <c r="B46" s="60"/>
      <c r="C46" s="138" t="s">
        <v>22</v>
      </c>
      <c r="D46" s="140" t="s">
        <v>22</v>
      </c>
      <c r="E46" s="175"/>
      <c r="F46" s="175"/>
      <c r="G46" s="142" t="s">
        <v>34</v>
      </c>
      <c r="H46" s="345"/>
      <c r="I46" s="346"/>
      <c r="J46" s="136" t="s">
        <v>34</v>
      </c>
      <c r="K46" s="126"/>
      <c r="L46" s="143" t="s">
        <v>5</v>
      </c>
      <c r="M46" s="74">
        <v>2</v>
      </c>
      <c r="N46" s="1525">
        <f>CL($I$53,$E$53)+CL($S$58,$W$58)+CL($S$76,$W$76)</f>
        <v>0</v>
      </c>
      <c r="O46" s="144">
        <f>$I$53-$E$53+$S$58-$W$58+$S$76-$W$76</f>
        <v>0</v>
      </c>
      <c r="P46" s="225"/>
      <c r="Q46" s="94" t="s">
        <v>9</v>
      </c>
      <c r="R46" s="74">
        <v>6</v>
      </c>
      <c r="S46" s="1525">
        <f>CL($W$53,$S$53)+CL($S$62,$W$62)+CL($S$82,$W$82)</f>
        <v>0</v>
      </c>
      <c r="T46" s="144">
        <f>$W$53-$S$53+$S$62-$W$62+$S$82-$W$82</f>
        <v>0</v>
      </c>
      <c r="U46" s="130"/>
      <c r="V46" s="130"/>
      <c r="W46" s="94" t="s">
        <v>20</v>
      </c>
      <c r="X46" s="74">
        <v>10</v>
      </c>
      <c r="Y46" s="1537">
        <f>CL($I$55,$E$55)+CL($S$68,$W$68)+CL($S$88,$W$88)</f>
        <v>0</v>
      </c>
      <c r="Z46" s="144">
        <f>$I$55-$E$55+$S$68-$W$68+$S$88-$W$88</f>
        <v>0</v>
      </c>
      <c r="AA46" s="937">
        <v>2</v>
      </c>
      <c r="AB46" s="1329"/>
      <c r="AC46" s="814"/>
      <c r="AD46" s="814"/>
      <c r="AE46" s="901"/>
      <c r="AF46" s="937">
        <v>2</v>
      </c>
      <c r="AG46" s="1329"/>
      <c r="AH46" s="918"/>
      <c r="AI46" s="814"/>
      <c r="AJ46" s="890"/>
      <c r="AK46" s="890"/>
      <c r="AL46" s="937">
        <v>2</v>
      </c>
      <c r="AM46" s="1329"/>
      <c r="AN46" s="936"/>
      <c r="AO46" s="814"/>
    </row>
    <row r="47" spans="1:41" ht="24.75" customHeight="1">
      <c r="B47" s="60"/>
      <c r="C47" s="138" t="s">
        <v>64</v>
      </c>
      <c r="D47" s="140" t="s">
        <v>64</v>
      </c>
      <c r="E47" s="175"/>
      <c r="F47" s="175"/>
      <c r="G47" s="142" t="s">
        <v>23</v>
      </c>
      <c r="H47" s="345"/>
      <c r="I47" s="346"/>
      <c r="J47" s="136" t="s">
        <v>23</v>
      </c>
      <c r="K47" s="126"/>
      <c r="L47" s="143" t="s">
        <v>6</v>
      </c>
      <c r="M47" s="74">
        <v>3</v>
      </c>
      <c r="N47" s="1525">
        <f>CL($E$54,$I$54)+CL($W$56,$S$56)+CL($W$76,$S$76)</f>
        <v>0</v>
      </c>
      <c r="O47" s="144">
        <f>$E$54-$I$54+$W$56-$S$56+$W$76-$S$76</f>
        <v>0</v>
      </c>
      <c r="P47" s="225"/>
      <c r="Q47" s="94" t="s">
        <v>10</v>
      </c>
      <c r="R47" s="74">
        <v>7</v>
      </c>
      <c r="S47" s="1525">
        <f>CL($S$54,$W$54)+CL($W$60,$S$60)+CL($W$82,$S$82)</f>
        <v>0</v>
      </c>
      <c r="T47" s="144">
        <f>$S$54-$W$54+$W$60-$S$60+$W$82-$S$82</f>
        <v>0</v>
      </c>
      <c r="U47" s="130"/>
      <c r="V47" s="130"/>
      <c r="W47" s="94" t="s">
        <v>43</v>
      </c>
      <c r="X47" s="74">
        <v>11</v>
      </c>
      <c r="Y47" s="1537">
        <f>CL($S$55,$W$55)+CL($W$65,$S$65)+CL($W$88,$S$88)</f>
        <v>0</v>
      </c>
      <c r="Z47" s="144">
        <f>$S$55-$W$55+$W$65-$S$65+$W$88-$S$88</f>
        <v>0</v>
      </c>
      <c r="AA47" s="937">
        <v>3</v>
      </c>
      <c r="AB47" s="1329"/>
      <c r="AC47" s="814"/>
      <c r="AD47" s="814"/>
      <c r="AE47" s="901"/>
      <c r="AF47" s="937">
        <v>3</v>
      </c>
      <c r="AG47" s="1329"/>
      <c r="AH47" s="918"/>
      <c r="AI47" s="814"/>
      <c r="AJ47" s="890"/>
      <c r="AK47" s="890"/>
      <c r="AL47" s="937">
        <v>3</v>
      </c>
      <c r="AM47" s="1329"/>
      <c r="AN47" s="936"/>
      <c r="AO47" s="814"/>
    </row>
    <row r="48" spans="1:41" ht="24.75" customHeight="1">
      <c r="B48" s="60"/>
      <c r="C48" s="138" t="s">
        <v>93</v>
      </c>
      <c r="D48" s="140" t="s">
        <v>93</v>
      </c>
      <c r="E48" s="175"/>
      <c r="F48" s="175"/>
      <c r="G48" s="142" t="s">
        <v>24</v>
      </c>
      <c r="H48" s="345"/>
      <c r="I48" s="346"/>
      <c r="J48" s="136" t="s">
        <v>24</v>
      </c>
      <c r="K48" s="126"/>
      <c r="L48" s="143" t="s">
        <v>7</v>
      </c>
      <c r="M48" s="74">
        <v>4</v>
      </c>
      <c r="N48" s="1525">
        <f>CL($I$54,$E$54)+CL($W$58,$S$58)+CL($W$73,$S$73)</f>
        <v>0</v>
      </c>
      <c r="O48" s="144">
        <f>$I$54-$E$54+$W$58-$S$58+$W$73-$S$73</f>
        <v>0</v>
      </c>
      <c r="P48" s="225"/>
      <c r="Q48" s="94" t="s">
        <v>11</v>
      </c>
      <c r="R48" s="74">
        <v>8</v>
      </c>
      <c r="S48" s="1525">
        <f>CL($W$54,$S$54)+CL($W$62,$S$62)+CL($W$79,$S$713)</f>
        <v>0</v>
      </c>
      <c r="T48" s="144">
        <f>$W$54-$S$54+$W$62-$S$62+$W$79-$S$79</f>
        <v>0</v>
      </c>
      <c r="U48" s="130"/>
      <c r="V48" s="130"/>
      <c r="W48" s="94" t="s">
        <v>44</v>
      </c>
      <c r="X48" s="74">
        <v>12</v>
      </c>
      <c r="Y48" s="1537">
        <f>CL($W$55,$S$55)+CL($W$68,$S$68)+CL($W$85,$S$85)</f>
        <v>0</v>
      </c>
      <c r="Z48" s="144">
        <f>$W$55-$S$55+$W$68-$S$68+$W$85-$S$85</f>
        <v>0</v>
      </c>
      <c r="AA48" s="937">
        <v>4</v>
      </c>
      <c r="AB48" s="1329"/>
      <c r="AC48" s="814"/>
      <c r="AD48" s="814"/>
      <c r="AE48" s="901"/>
      <c r="AF48" s="937">
        <v>4</v>
      </c>
      <c r="AG48" s="1329"/>
      <c r="AH48" s="918"/>
      <c r="AI48" s="814"/>
      <c r="AJ48" s="890"/>
      <c r="AK48" s="890"/>
      <c r="AL48" s="937">
        <v>4</v>
      </c>
      <c r="AM48" s="1329"/>
      <c r="AN48" s="936"/>
      <c r="AO48" s="814"/>
    </row>
    <row r="49" spans="1:26">
      <c r="B49" s="60"/>
      <c r="C49" s="290"/>
      <c r="D49" s="126"/>
      <c r="E49" s="126"/>
      <c r="F49" s="126"/>
      <c r="G49" s="130"/>
      <c r="H49" s="130"/>
      <c r="I49" s="130"/>
      <c r="J49" s="126"/>
      <c r="K49" s="126"/>
      <c r="L49" s="137"/>
      <c r="M49" s="61"/>
      <c r="N49" s="61"/>
      <c r="O49" s="61"/>
      <c r="P49" s="225"/>
      <c r="Q49" s="130"/>
      <c r="R49" s="126"/>
      <c r="S49" s="126"/>
      <c r="T49" s="126"/>
      <c r="U49" s="130"/>
      <c r="V49" s="130"/>
      <c r="W49" s="130"/>
      <c r="X49" s="126"/>
      <c r="Y49" s="149"/>
      <c r="Z49" s="149"/>
    </row>
    <row r="50" spans="1:26">
      <c r="A50" s="183"/>
      <c r="B50" s="347"/>
      <c r="C50" s="347"/>
      <c r="D50" s="299"/>
      <c r="E50" s="299"/>
      <c r="F50" s="299"/>
      <c r="G50" s="249"/>
      <c r="H50" s="249"/>
      <c r="I50" s="249"/>
      <c r="J50" s="299"/>
      <c r="K50" s="299"/>
      <c r="L50" s="297"/>
      <c r="M50" s="61"/>
      <c r="N50" s="61"/>
      <c r="O50" s="61"/>
      <c r="P50" s="298"/>
      <c r="Q50" s="249"/>
      <c r="R50" s="299"/>
      <c r="S50" s="299"/>
      <c r="T50" s="299"/>
      <c r="U50" s="249"/>
      <c r="V50" s="249"/>
      <c r="W50" s="249"/>
      <c r="X50" s="299"/>
      <c r="Y50" s="327"/>
      <c r="Z50" s="410"/>
    </row>
    <row r="51" spans="1:26">
      <c r="A51" s="24"/>
      <c r="B51" s="290"/>
      <c r="C51" s="146"/>
      <c r="D51" s="146"/>
      <c r="E51" s="147"/>
      <c r="F51" s="146"/>
      <c r="G51" s="552" t="str">
        <f>G13</f>
        <v>VELODROME</v>
      </c>
      <c r="H51" s="146"/>
      <c r="I51" s="146"/>
      <c r="J51" s="146"/>
      <c r="K51" s="146"/>
      <c r="L51" s="153"/>
      <c r="M51" s="77"/>
      <c r="N51" s="77"/>
      <c r="O51" s="77"/>
      <c r="P51" s="348"/>
      <c r="Q51" s="146"/>
      <c r="R51" s="146"/>
      <c r="S51" s="147"/>
      <c r="T51" s="146"/>
      <c r="U51" s="955" t="str">
        <f>U13</f>
        <v>PARC DE SPORT</v>
      </c>
      <c r="V51" s="146"/>
      <c r="W51" s="146"/>
      <c r="X51" s="146"/>
      <c r="Y51" s="147"/>
      <c r="Z51" s="23"/>
    </row>
    <row r="52" spans="1:26">
      <c r="A52" s="24"/>
      <c r="B52" s="290"/>
      <c r="C52" s="40"/>
      <c r="D52" s="40"/>
      <c r="F52" s="40"/>
      <c r="G52" s="152" t="s">
        <v>68</v>
      </c>
      <c r="H52" s="40"/>
      <c r="I52" s="40"/>
      <c r="J52" s="40"/>
      <c r="K52" s="40"/>
      <c r="L52" s="153"/>
      <c r="M52" s="77"/>
      <c r="N52" s="77"/>
      <c r="O52" s="77"/>
      <c r="P52" s="348"/>
      <c r="Q52" s="40"/>
      <c r="R52" s="40"/>
      <c r="T52" s="40"/>
      <c r="U52" s="152" t="s">
        <v>3</v>
      </c>
      <c r="V52" s="40"/>
      <c r="W52" s="40"/>
      <c r="X52" s="40"/>
      <c r="Z52" s="23"/>
    </row>
    <row r="53" spans="1:26" ht="24.95" customHeight="1">
      <c r="A53" s="24"/>
      <c r="B53" s="893" t="s">
        <v>4</v>
      </c>
      <c r="C53" s="935"/>
      <c r="D53" s="862">
        <f>M45</f>
        <v>1</v>
      </c>
      <c r="E53" s="723"/>
      <c r="F53" s="161"/>
      <c r="G53" s="161" t="s">
        <v>14</v>
      </c>
      <c r="H53" s="161"/>
      <c r="I53" s="723"/>
      <c r="J53" s="896">
        <f>M46</f>
        <v>2</v>
      </c>
      <c r="K53" s="893" t="s">
        <v>5</v>
      </c>
      <c r="L53" s="153"/>
      <c r="M53" s="865">
        <f>ACCUEIL!$B$9</f>
        <v>0.58333333333333304</v>
      </c>
      <c r="N53" s="77"/>
      <c r="O53" s="77"/>
      <c r="P53" s="348"/>
      <c r="Q53" s="123" t="s">
        <v>8</v>
      </c>
      <c r="R53" s="164">
        <f>R45</f>
        <v>5</v>
      </c>
      <c r="S53" s="723"/>
      <c r="T53" s="161"/>
      <c r="U53" s="161" t="s">
        <v>14</v>
      </c>
      <c r="V53" s="161"/>
      <c r="W53" s="723"/>
      <c r="X53" s="164">
        <f>R46</f>
        <v>6</v>
      </c>
      <c r="Y53" s="123" t="s">
        <v>9</v>
      </c>
      <c r="Z53" s="23"/>
    </row>
    <row r="54" spans="1:26" ht="24.95" customHeight="1">
      <c r="A54" s="24"/>
      <c r="B54" s="893" t="s">
        <v>6</v>
      </c>
      <c r="C54" s="935"/>
      <c r="D54" s="862">
        <f>M47</f>
        <v>3</v>
      </c>
      <c r="E54" s="723"/>
      <c r="F54" s="161"/>
      <c r="G54" s="161" t="s">
        <v>14</v>
      </c>
      <c r="H54" s="161"/>
      <c r="I54" s="723"/>
      <c r="J54" s="896">
        <f>M48</f>
        <v>4</v>
      </c>
      <c r="K54" s="893" t="s">
        <v>7</v>
      </c>
      <c r="L54" s="153"/>
      <c r="M54" s="237">
        <f>M53+ACCUEIL!$B$10</f>
        <v>0.59027777777777701</v>
      </c>
      <c r="N54" s="77"/>
      <c r="O54" s="77"/>
      <c r="P54" s="348"/>
      <c r="Q54" s="123" t="s">
        <v>10</v>
      </c>
      <c r="R54" s="164">
        <f>R47</f>
        <v>7</v>
      </c>
      <c r="S54" s="723"/>
      <c r="T54" s="161"/>
      <c r="U54" s="161" t="s">
        <v>14</v>
      </c>
      <c r="V54" s="161"/>
      <c r="W54" s="723"/>
      <c r="X54" s="164">
        <f>R48</f>
        <v>8</v>
      </c>
      <c r="Y54" s="123" t="s">
        <v>11</v>
      </c>
      <c r="Z54" s="23"/>
    </row>
    <row r="55" spans="1:26" ht="24.95" customHeight="1">
      <c r="A55" s="24"/>
      <c r="B55" s="893" t="s">
        <v>19</v>
      </c>
      <c r="C55" s="935"/>
      <c r="D55" s="862">
        <f>X45</f>
        <v>9</v>
      </c>
      <c r="E55" s="723"/>
      <c r="F55" s="161"/>
      <c r="G55" s="161" t="s">
        <v>14</v>
      </c>
      <c r="H55" s="161"/>
      <c r="I55" s="723"/>
      <c r="J55" s="896">
        <f>X46</f>
        <v>10</v>
      </c>
      <c r="K55" s="893" t="s">
        <v>20</v>
      </c>
      <c r="L55" s="153"/>
      <c r="M55" s="237">
        <f>M54+ACCUEIL!$B$10</f>
        <v>0.59722222222222099</v>
      </c>
      <c r="N55" s="77"/>
      <c r="O55" s="77"/>
      <c r="P55" s="348"/>
      <c r="Q55" s="123" t="s">
        <v>43</v>
      </c>
      <c r="R55" s="164">
        <f>X47</f>
        <v>11</v>
      </c>
      <c r="S55" s="723"/>
      <c r="T55" s="161"/>
      <c r="U55" s="161" t="s">
        <v>14</v>
      </c>
      <c r="V55" s="161"/>
      <c r="W55" s="723"/>
      <c r="X55" s="164">
        <f>X48</f>
        <v>12</v>
      </c>
      <c r="Y55" s="123" t="s">
        <v>44</v>
      </c>
      <c r="Z55" s="23"/>
    </row>
    <row r="56" spans="1:26" ht="24.95" customHeight="1">
      <c r="A56" s="306"/>
      <c r="B56" s="841">
        <v>1</v>
      </c>
      <c r="C56" s="841" t="s">
        <v>21</v>
      </c>
      <c r="D56" s="896" t="str">
        <f>D45</f>
        <v>1A</v>
      </c>
      <c r="E56" s="723"/>
      <c r="F56" s="160"/>
      <c r="G56" s="161" t="s">
        <v>14</v>
      </c>
      <c r="H56" s="160"/>
      <c r="I56" s="723"/>
      <c r="J56" s="896" t="str">
        <f>J45</f>
        <v>2C</v>
      </c>
      <c r="K56" s="893" t="s">
        <v>32</v>
      </c>
      <c r="L56" s="163"/>
      <c r="M56" s="237">
        <f>M55+ACCUEIL!$B$10</f>
        <v>0.60416666666666496</v>
      </c>
      <c r="N56" s="93"/>
      <c r="O56" s="93"/>
      <c r="P56" s="24"/>
      <c r="Q56" s="123" t="s">
        <v>4</v>
      </c>
      <c r="R56" s="164">
        <f>M45</f>
        <v>1</v>
      </c>
      <c r="S56" s="723"/>
      <c r="T56" s="161"/>
      <c r="U56" s="161" t="s">
        <v>14</v>
      </c>
      <c r="V56" s="161"/>
      <c r="W56" s="723"/>
      <c r="X56" s="164">
        <f>M47</f>
        <v>3</v>
      </c>
      <c r="Y56" s="123" t="s">
        <v>6</v>
      </c>
      <c r="Z56" s="23"/>
    </row>
    <row r="57" spans="1:26" s="873" customFormat="1" ht="19.5" hidden="1" customHeight="1">
      <c r="A57" s="306"/>
      <c r="B57" s="1411"/>
      <c r="C57" s="1412"/>
      <c r="D57" s="1417" t="s">
        <v>182</v>
      </c>
      <c r="E57" s="1396"/>
      <c r="F57" s="160"/>
      <c r="G57" s="161" t="s">
        <v>14</v>
      </c>
      <c r="H57" s="160"/>
      <c r="I57" s="1396"/>
      <c r="J57" s="1417" t="s">
        <v>182</v>
      </c>
      <c r="K57" s="893"/>
      <c r="L57" s="163"/>
      <c r="M57" s="237"/>
      <c r="N57" s="93"/>
      <c r="O57" s="93"/>
      <c r="P57" s="24"/>
      <c r="Q57" s="1295"/>
      <c r="R57" s="1350"/>
      <c r="S57" s="1346"/>
      <c r="T57" s="1357"/>
      <c r="U57" s="1357"/>
      <c r="V57" s="1357"/>
      <c r="W57" s="1346"/>
      <c r="X57" s="1350"/>
      <c r="Y57" s="1298"/>
      <c r="Z57" s="23"/>
    </row>
    <row r="58" spans="1:26" ht="24.95" customHeight="1">
      <c r="A58" s="306"/>
      <c r="B58" s="1418">
        <v>2</v>
      </c>
      <c r="C58" s="1418" t="s">
        <v>22</v>
      </c>
      <c r="D58" s="896" t="str">
        <f>D46</f>
        <v>1B</v>
      </c>
      <c r="E58" s="723"/>
      <c r="F58" s="160"/>
      <c r="G58" s="161" t="s">
        <v>14</v>
      </c>
      <c r="H58" s="160"/>
      <c r="I58" s="723"/>
      <c r="J58" s="896" t="str">
        <f>J46</f>
        <v>2D</v>
      </c>
      <c r="K58" s="893" t="s">
        <v>34</v>
      </c>
      <c r="L58" s="163"/>
      <c r="M58" s="237">
        <f>M56+ACCUEIL!$B$10</f>
        <v>0.61111111111110905</v>
      </c>
      <c r="N58" s="61"/>
      <c r="O58" s="61"/>
      <c r="P58" s="24"/>
      <c r="Q58" s="123" t="s">
        <v>5</v>
      </c>
      <c r="R58" s="164">
        <f>M46</f>
        <v>2</v>
      </c>
      <c r="S58" s="723"/>
      <c r="T58" s="161"/>
      <c r="U58" s="161" t="s">
        <v>14</v>
      </c>
      <c r="V58" s="161"/>
      <c r="W58" s="723"/>
      <c r="X58" s="164">
        <f>M48</f>
        <v>4</v>
      </c>
      <c r="Y58" s="123" t="s">
        <v>7</v>
      </c>
      <c r="Z58" s="23"/>
    </row>
    <row r="59" spans="1:26" s="873" customFormat="1" ht="20.25" hidden="1" customHeight="1">
      <c r="A59" s="306"/>
      <c r="B59" s="1411"/>
      <c r="C59" s="1412"/>
      <c r="D59" s="1417" t="s">
        <v>182</v>
      </c>
      <c r="E59" s="1396"/>
      <c r="F59" s="160"/>
      <c r="G59" s="161" t="s">
        <v>14</v>
      </c>
      <c r="H59" s="160"/>
      <c r="I59" s="1396"/>
      <c r="J59" s="1417" t="s">
        <v>182</v>
      </c>
      <c r="K59" s="893"/>
      <c r="L59" s="163"/>
      <c r="M59" s="237"/>
      <c r="N59" s="1413"/>
      <c r="O59" s="1413"/>
      <c r="P59" s="24"/>
      <c r="Q59" s="1295"/>
      <c r="R59" s="1350"/>
      <c r="S59" s="1346"/>
      <c r="T59" s="1357"/>
      <c r="U59" s="1357"/>
      <c r="V59" s="1357"/>
      <c r="W59" s="1346"/>
      <c r="X59" s="1350"/>
      <c r="Y59" s="1298"/>
      <c r="Z59" s="23"/>
    </row>
    <row r="60" spans="1:26" ht="24.95" customHeight="1">
      <c r="A60" s="306"/>
      <c r="B60" s="893">
        <v>3</v>
      </c>
      <c r="C60" s="893" t="s">
        <v>64</v>
      </c>
      <c r="D60" s="896" t="str">
        <f>D47</f>
        <v>1C</v>
      </c>
      <c r="E60" s="723"/>
      <c r="F60" s="160"/>
      <c r="G60" s="161" t="s">
        <v>14</v>
      </c>
      <c r="H60" s="160"/>
      <c r="I60" s="723"/>
      <c r="J60" s="896" t="str">
        <f>J47</f>
        <v>2A</v>
      </c>
      <c r="K60" s="893" t="s">
        <v>23</v>
      </c>
      <c r="L60" s="163"/>
      <c r="M60" s="237">
        <f>M58+ACCUEIL!$B$10</f>
        <v>0.61805555555555303</v>
      </c>
      <c r="N60" s="61"/>
      <c r="O60" s="61"/>
      <c r="P60" s="24"/>
      <c r="Q60" s="123" t="s">
        <v>8</v>
      </c>
      <c r="R60" s="164">
        <f>R45</f>
        <v>5</v>
      </c>
      <c r="S60" s="723"/>
      <c r="T60" s="161"/>
      <c r="U60" s="161" t="s">
        <v>14</v>
      </c>
      <c r="V60" s="161"/>
      <c r="W60" s="723"/>
      <c r="X60" s="164">
        <f>R47</f>
        <v>7</v>
      </c>
      <c r="Y60" s="123" t="s">
        <v>10</v>
      </c>
      <c r="Z60" s="23"/>
    </row>
    <row r="61" spans="1:26" s="873" customFormat="1" ht="20.25" hidden="1" customHeight="1">
      <c r="A61" s="306"/>
      <c r="B61" s="1411"/>
      <c r="C61" s="1412"/>
      <c r="D61" s="1417" t="s">
        <v>182</v>
      </c>
      <c r="E61" s="1396"/>
      <c r="F61" s="160"/>
      <c r="G61" s="161" t="s">
        <v>14</v>
      </c>
      <c r="H61" s="160"/>
      <c r="I61" s="1396"/>
      <c r="J61" s="1417" t="s">
        <v>182</v>
      </c>
      <c r="K61" s="893"/>
      <c r="L61" s="163"/>
      <c r="M61" s="237"/>
      <c r="N61" s="1413"/>
      <c r="O61" s="1413"/>
      <c r="P61" s="24"/>
      <c r="Q61" s="1295"/>
      <c r="R61" s="1350"/>
      <c r="S61" s="1346"/>
      <c r="T61" s="1357"/>
      <c r="U61" s="1357"/>
      <c r="V61" s="1357"/>
      <c r="W61" s="1346"/>
      <c r="X61" s="1350"/>
      <c r="Y61" s="1298"/>
      <c r="Z61" s="23"/>
    </row>
    <row r="62" spans="1:26" ht="24.95" customHeight="1">
      <c r="A62" s="24"/>
      <c r="B62" s="893">
        <v>4</v>
      </c>
      <c r="C62" s="893" t="s">
        <v>93</v>
      </c>
      <c r="D62" s="896" t="str">
        <f>D48</f>
        <v>1D</v>
      </c>
      <c r="E62" s="723"/>
      <c r="F62" s="160"/>
      <c r="G62" s="161" t="s">
        <v>14</v>
      </c>
      <c r="H62" s="160"/>
      <c r="I62" s="723"/>
      <c r="J62" s="896" t="str">
        <f>J48</f>
        <v>2B</v>
      </c>
      <c r="K62" s="893" t="s">
        <v>24</v>
      </c>
      <c r="L62" s="163"/>
      <c r="M62" s="237">
        <f>M60+ACCUEIL!$B$10</f>
        <v>0.624999999999997</v>
      </c>
      <c r="N62" s="61"/>
      <c r="O62" s="61"/>
      <c r="P62" s="24"/>
      <c r="Q62" s="123" t="s">
        <v>9</v>
      </c>
      <c r="R62" s="164">
        <f>R46</f>
        <v>6</v>
      </c>
      <c r="S62" s="723"/>
      <c r="T62" s="161"/>
      <c r="U62" s="161" t="s">
        <v>14</v>
      </c>
      <c r="V62" s="161"/>
      <c r="W62" s="723"/>
      <c r="X62" s="164">
        <f>R48</f>
        <v>8</v>
      </c>
      <c r="Y62" s="123" t="s">
        <v>11</v>
      </c>
      <c r="Z62" s="23"/>
    </row>
    <row r="63" spans="1:26" s="873" customFormat="1" ht="20.25" hidden="1" customHeight="1">
      <c r="A63" s="24"/>
      <c r="B63" s="1411"/>
      <c r="C63" s="1412"/>
      <c r="D63" s="1417" t="s">
        <v>182</v>
      </c>
      <c r="E63" s="1396"/>
      <c r="F63" s="160"/>
      <c r="G63" s="161" t="s">
        <v>14</v>
      </c>
      <c r="H63" s="160"/>
      <c r="I63" s="1396"/>
      <c r="J63" s="1417" t="s">
        <v>182</v>
      </c>
      <c r="K63" s="893"/>
      <c r="L63" s="163"/>
      <c r="M63" s="237"/>
      <c r="N63" s="1413"/>
      <c r="O63" s="1413"/>
      <c r="P63" s="24"/>
      <c r="Q63" s="1295"/>
      <c r="R63" s="1350"/>
      <c r="S63" s="1346"/>
      <c r="T63" s="1357"/>
      <c r="U63" s="1357"/>
      <c r="V63" s="1357"/>
      <c r="W63" s="1346"/>
      <c r="X63" s="1350"/>
      <c r="Y63" s="1298"/>
      <c r="Z63" s="23"/>
    </row>
    <row r="64" spans="1:26" ht="15" customHeight="1">
      <c r="A64" s="24"/>
      <c r="B64" s="197">
        <v>5</v>
      </c>
      <c r="C64" s="238"/>
      <c r="D64" s="307" t="s">
        <v>48</v>
      </c>
      <c r="E64" s="307"/>
      <c r="F64" s="307"/>
      <c r="G64" s="307"/>
      <c r="H64" s="307"/>
      <c r="I64" s="307"/>
      <c r="J64" s="307" t="s">
        <v>49</v>
      </c>
      <c r="K64" s="170"/>
      <c r="L64" s="23"/>
      <c r="M64" s="237"/>
      <c r="N64" s="61"/>
      <c r="O64" s="61"/>
      <c r="P64" s="24"/>
      <c r="Q64" s="350"/>
      <c r="R64" s="351"/>
      <c r="S64" s="352"/>
      <c r="T64" s="308"/>
      <c r="U64" s="308"/>
      <c r="V64" s="308"/>
      <c r="W64" s="352"/>
      <c r="X64" s="353"/>
      <c r="Y64" s="354"/>
      <c r="Z64" s="23"/>
    </row>
    <row r="65" spans="1:26" ht="24.95" customHeight="1">
      <c r="A65" s="24"/>
      <c r="B65" s="309"/>
      <c r="C65" s="235"/>
      <c r="D65" s="141">
        <f>GL(I56,E56,D56,J56,I57,E57)</f>
        <v>0</v>
      </c>
      <c r="E65" s="723"/>
      <c r="F65" s="160"/>
      <c r="G65" s="161" t="s">
        <v>14</v>
      </c>
      <c r="H65" s="160"/>
      <c r="I65" s="723"/>
      <c r="J65" s="141">
        <f>GL(I58,E58,D58,J58,I59,E59)</f>
        <v>0</v>
      </c>
      <c r="K65" s="162"/>
      <c r="L65" s="23"/>
      <c r="M65" s="237">
        <f>M62+ACCUEIL!$B$10</f>
        <v>0.63194444444444098</v>
      </c>
      <c r="N65" s="61"/>
      <c r="O65" s="61"/>
      <c r="P65" s="24"/>
      <c r="Q65" s="123" t="s">
        <v>19</v>
      </c>
      <c r="R65" s="164">
        <f>X45</f>
        <v>9</v>
      </c>
      <c r="S65" s="723"/>
      <c r="T65" s="161"/>
      <c r="U65" s="161" t="s">
        <v>14</v>
      </c>
      <c r="V65" s="161"/>
      <c r="W65" s="723"/>
      <c r="X65" s="164">
        <f>X47</f>
        <v>11</v>
      </c>
      <c r="Y65" s="123" t="s">
        <v>43</v>
      </c>
      <c r="Z65" s="23"/>
    </row>
    <row r="66" spans="1:26" s="873" customFormat="1" ht="20.25" hidden="1" customHeight="1">
      <c r="A66" s="24"/>
      <c r="B66" s="1411"/>
      <c r="C66" s="1412"/>
      <c r="D66" s="1417" t="s">
        <v>182</v>
      </c>
      <c r="E66" s="1396"/>
      <c r="F66" s="160"/>
      <c r="G66" s="161" t="s">
        <v>14</v>
      </c>
      <c r="H66" s="160"/>
      <c r="I66" s="1396"/>
      <c r="J66" s="1417" t="s">
        <v>182</v>
      </c>
      <c r="K66" s="893"/>
      <c r="L66" s="23"/>
      <c r="M66" s="237"/>
      <c r="N66" s="1413"/>
      <c r="O66" s="1413"/>
      <c r="P66" s="24"/>
      <c r="Q66" s="1295"/>
      <c r="R66" s="1350"/>
      <c r="S66" s="1346"/>
      <c r="T66" s="1357"/>
      <c r="U66" s="1357"/>
      <c r="V66" s="1357"/>
      <c r="W66" s="1346"/>
      <c r="X66" s="1350"/>
      <c r="Y66" s="1298"/>
      <c r="Z66" s="23"/>
    </row>
    <row r="67" spans="1:26" ht="15" customHeight="1">
      <c r="A67" s="24"/>
      <c r="B67" s="123">
        <v>6</v>
      </c>
      <c r="C67" s="121"/>
      <c r="D67" s="307" t="s">
        <v>50</v>
      </c>
      <c r="E67" s="307"/>
      <c r="F67" s="307"/>
      <c r="G67" s="307"/>
      <c r="H67" s="307"/>
      <c r="I67" s="307"/>
      <c r="J67" s="307" t="s">
        <v>51</v>
      </c>
      <c r="K67" s="170"/>
      <c r="L67" s="23"/>
      <c r="M67" s="237"/>
      <c r="N67" s="61"/>
      <c r="O67" s="61"/>
      <c r="P67" s="24"/>
      <c r="Q67" s="350"/>
      <c r="R67" s="353"/>
      <c r="S67" s="352"/>
      <c r="T67" s="308"/>
      <c r="U67" s="308"/>
      <c r="V67" s="308"/>
      <c r="W67" s="352"/>
      <c r="X67" s="353"/>
      <c r="Y67" s="354"/>
      <c r="Z67" s="23"/>
    </row>
    <row r="68" spans="1:26" ht="24.95" customHeight="1">
      <c r="A68" s="24"/>
      <c r="B68" s="233"/>
      <c r="C68" s="235"/>
      <c r="D68" s="141">
        <f>GL(I60,E60,D60,J60,I61,E61)</f>
        <v>0</v>
      </c>
      <c r="E68" s="723"/>
      <c r="F68" s="160"/>
      <c r="G68" s="161" t="s">
        <v>14</v>
      </c>
      <c r="H68" s="160"/>
      <c r="I68" s="723"/>
      <c r="J68" s="141">
        <f>GL(I62,E62,D62,J62,I63,E63)</f>
        <v>0</v>
      </c>
      <c r="K68" s="162"/>
      <c r="L68" s="23"/>
      <c r="M68" s="237">
        <f>M65+ACCUEIL!$B$10</f>
        <v>0.63888888888888495</v>
      </c>
      <c r="N68" s="61"/>
      <c r="O68" s="61"/>
      <c r="P68" s="24"/>
      <c r="Q68" s="123" t="s">
        <v>20</v>
      </c>
      <c r="R68" s="164">
        <f>X46</f>
        <v>10</v>
      </c>
      <c r="S68" s="723"/>
      <c r="T68" s="161"/>
      <c r="U68" s="161" t="s">
        <v>14</v>
      </c>
      <c r="V68" s="161"/>
      <c r="W68" s="723"/>
      <c r="X68" s="164">
        <f>X48</f>
        <v>12</v>
      </c>
      <c r="Y68" s="123" t="s">
        <v>44</v>
      </c>
      <c r="Z68" s="23"/>
    </row>
    <row r="69" spans="1:26" s="873" customFormat="1" ht="20.25" hidden="1" customHeight="1">
      <c r="A69" s="24"/>
      <c r="B69" s="1411"/>
      <c r="C69" s="1412"/>
      <c r="D69" s="1417" t="s">
        <v>182</v>
      </c>
      <c r="E69" s="1396"/>
      <c r="F69" s="160"/>
      <c r="G69" s="161" t="s">
        <v>14</v>
      </c>
      <c r="H69" s="160"/>
      <c r="I69" s="1396"/>
      <c r="J69" s="1417" t="s">
        <v>182</v>
      </c>
      <c r="K69" s="893"/>
      <c r="L69" s="23"/>
      <c r="M69" s="237"/>
      <c r="N69" s="1413"/>
      <c r="O69" s="1413"/>
      <c r="P69" s="24"/>
      <c r="Q69" s="1295"/>
      <c r="R69" s="1350"/>
      <c r="S69" s="1346"/>
      <c r="T69" s="1357"/>
      <c r="U69" s="1357"/>
      <c r="V69" s="1357"/>
      <c r="W69" s="1346"/>
      <c r="X69" s="1350"/>
      <c r="Y69" s="1298"/>
      <c r="Z69" s="23"/>
    </row>
    <row r="70" spans="1:26" ht="20.100000000000001" customHeight="1">
      <c r="A70" s="540"/>
      <c r="B70" s="578"/>
      <c r="C70" s="187"/>
      <c r="D70" s="508"/>
      <c r="E70" s="508"/>
      <c r="F70" s="188"/>
      <c r="G70" s="189"/>
      <c r="H70" s="188"/>
      <c r="I70" s="508"/>
      <c r="J70" s="508"/>
      <c r="K70" s="120"/>
      <c r="L70" s="155"/>
      <c r="M70" s="237"/>
      <c r="N70" s="190"/>
      <c r="O70" s="190"/>
      <c r="P70" s="540"/>
      <c r="Q70" s="356"/>
      <c r="R70" s="40"/>
      <c r="S70" s="225"/>
      <c r="T70" s="225"/>
      <c r="U70" s="225"/>
      <c r="V70" s="225"/>
      <c r="W70" s="225"/>
      <c r="X70" s="40"/>
      <c r="Y70" s="356"/>
      <c r="Z70" s="23"/>
    </row>
    <row r="71" spans="1:26" ht="20.100000000000001" customHeight="1">
      <c r="A71" s="24"/>
      <c r="B71" s="355"/>
      <c r="C71" s="223"/>
      <c r="G71" s="152"/>
      <c r="K71" s="147"/>
      <c r="L71" s="23"/>
      <c r="M71" s="237"/>
      <c r="N71" s="61"/>
      <c r="O71" s="61"/>
      <c r="P71" s="24"/>
      <c r="Q71" s="356"/>
      <c r="R71" s="40"/>
      <c r="S71" s="225"/>
      <c r="T71" s="225"/>
      <c r="U71" s="225"/>
      <c r="V71" s="225"/>
      <c r="W71" s="225"/>
      <c r="X71" s="40"/>
      <c r="Y71" s="356"/>
      <c r="Z71" s="23"/>
    </row>
    <row r="72" spans="1:26" ht="15" customHeight="1">
      <c r="A72" s="24"/>
      <c r="B72" s="123">
        <v>7</v>
      </c>
      <c r="C72" s="357"/>
      <c r="D72" s="307"/>
      <c r="E72" s="307"/>
      <c r="F72" s="307"/>
      <c r="G72" s="924" t="s">
        <v>30</v>
      </c>
      <c r="H72" s="307"/>
      <c r="I72" s="307"/>
      <c r="J72" s="307"/>
      <c r="K72" s="170"/>
      <c r="L72" s="23"/>
      <c r="M72" s="237"/>
      <c r="N72" s="61"/>
      <c r="O72" s="61"/>
      <c r="P72" s="24"/>
      <c r="Q72" s="76"/>
      <c r="R72" s="68"/>
      <c r="S72" s="126"/>
      <c r="T72" s="130"/>
      <c r="U72" s="130"/>
      <c r="V72" s="130"/>
      <c r="W72" s="126"/>
      <c r="X72" s="68"/>
      <c r="Y72" s="76"/>
      <c r="Z72" s="23"/>
    </row>
    <row r="73" spans="1:26" ht="24.95" customHeight="1">
      <c r="A73" s="24"/>
      <c r="B73" s="1518" t="s">
        <v>79</v>
      </c>
      <c r="C73" s="1519"/>
      <c r="D73" s="905"/>
      <c r="E73" s="723"/>
      <c r="F73" s="160"/>
      <c r="G73" s="161" t="s">
        <v>14</v>
      </c>
      <c r="H73" s="160"/>
      <c r="I73" s="723"/>
      <c r="J73" s="904"/>
      <c r="K73" s="162"/>
      <c r="L73" s="23"/>
      <c r="M73" s="237">
        <f>M68+ACCUEIL!$B$10</f>
        <v>0.64583333333332904</v>
      </c>
      <c r="N73" s="61"/>
      <c r="O73" s="61"/>
      <c r="P73" s="24"/>
      <c r="Q73" s="157" t="s">
        <v>4</v>
      </c>
      <c r="R73" s="164">
        <f>M45</f>
        <v>1</v>
      </c>
      <c r="S73" s="723"/>
      <c r="T73" s="161"/>
      <c r="U73" s="161" t="s">
        <v>14</v>
      </c>
      <c r="V73" s="161"/>
      <c r="W73" s="723"/>
      <c r="X73" s="164">
        <f>M48</f>
        <v>4</v>
      </c>
      <c r="Y73" s="157" t="s">
        <v>7</v>
      </c>
      <c r="Z73" s="23"/>
    </row>
    <row r="74" spans="1:26" s="873" customFormat="1" ht="24.95" hidden="1" customHeight="1">
      <c r="A74" s="24"/>
      <c r="B74" s="1411"/>
      <c r="C74" s="1412"/>
      <c r="D74" s="1417" t="s">
        <v>182</v>
      </c>
      <c r="E74" s="1396"/>
      <c r="F74" s="160"/>
      <c r="G74" s="161" t="s">
        <v>14</v>
      </c>
      <c r="H74" s="160"/>
      <c r="I74" s="1396"/>
      <c r="J74" s="1417" t="s">
        <v>182</v>
      </c>
      <c r="K74" s="893"/>
      <c r="L74" s="23"/>
      <c r="M74" s="237"/>
      <c r="N74" s="1413"/>
      <c r="O74" s="1413"/>
      <c r="P74" s="24"/>
      <c r="Q74" s="1295"/>
      <c r="R74" s="1350"/>
      <c r="S74" s="1346"/>
      <c r="T74" s="1357"/>
      <c r="U74" s="1357"/>
      <c r="V74" s="1357"/>
      <c r="W74" s="1346"/>
      <c r="X74" s="1350"/>
      <c r="Y74" s="1298"/>
      <c r="Z74" s="23"/>
    </row>
    <row r="75" spans="1:26" ht="15" customHeight="1">
      <c r="A75" s="24"/>
      <c r="B75" s="123">
        <v>8</v>
      </c>
      <c r="C75" s="121"/>
      <c r="D75" s="307"/>
      <c r="E75" s="307"/>
      <c r="F75" s="307"/>
      <c r="G75" s="152" t="s">
        <v>30</v>
      </c>
      <c r="H75" s="307"/>
      <c r="I75" s="307"/>
      <c r="J75" s="307"/>
      <c r="K75" s="170"/>
      <c r="L75" s="23"/>
      <c r="M75" s="237"/>
      <c r="N75" s="171"/>
      <c r="O75" s="171"/>
      <c r="P75" s="24"/>
      <c r="Q75" s="359"/>
      <c r="R75" s="360"/>
      <c r="S75" s="361"/>
      <c r="T75" s="318"/>
      <c r="U75" s="316"/>
      <c r="V75" s="318"/>
      <c r="W75" s="361"/>
      <c r="X75" s="362"/>
      <c r="Y75" s="363"/>
      <c r="Z75" s="23"/>
    </row>
    <row r="76" spans="1:26" ht="24.95" customHeight="1">
      <c r="A76" s="24"/>
      <c r="B76" s="1518" t="s">
        <v>82</v>
      </c>
      <c r="C76" s="1519"/>
      <c r="D76" s="905"/>
      <c r="E76" s="723"/>
      <c r="F76" s="160"/>
      <c r="G76" s="161" t="s">
        <v>14</v>
      </c>
      <c r="H76" s="160"/>
      <c r="I76" s="723"/>
      <c r="J76" s="904"/>
      <c r="K76" s="162"/>
      <c r="L76" s="23"/>
      <c r="M76" s="237">
        <f>M73+ACCUEIL!$B$10</f>
        <v>0.65277777777777302</v>
      </c>
      <c r="N76" s="61"/>
      <c r="O76" s="61"/>
      <c r="P76" s="24"/>
      <c r="Q76" s="157" t="s">
        <v>5</v>
      </c>
      <c r="R76" s="164">
        <f>M46</f>
        <v>2</v>
      </c>
      <c r="S76" s="723"/>
      <c r="T76" s="161"/>
      <c r="U76" s="161" t="s">
        <v>14</v>
      </c>
      <c r="V76" s="161"/>
      <c r="W76" s="723"/>
      <c r="X76" s="164">
        <f>M47</f>
        <v>3</v>
      </c>
      <c r="Y76" s="157" t="s">
        <v>6</v>
      </c>
      <c r="Z76" s="23"/>
    </row>
    <row r="77" spans="1:26" s="873" customFormat="1" ht="20.25" hidden="1" customHeight="1">
      <c r="A77" s="24"/>
      <c r="B77" s="1411"/>
      <c r="C77" s="1412"/>
      <c r="D77" s="1417" t="s">
        <v>182</v>
      </c>
      <c r="E77" s="1396"/>
      <c r="F77" s="160"/>
      <c r="G77" s="161" t="s">
        <v>14</v>
      </c>
      <c r="H77" s="160"/>
      <c r="I77" s="1396"/>
      <c r="J77" s="1417" t="s">
        <v>182</v>
      </c>
      <c r="K77" s="893"/>
      <c r="L77" s="23"/>
      <c r="M77" s="237"/>
      <c r="N77" s="1413"/>
      <c r="O77" s="1413"/>
      <c r="P77" s="24"/>
      <c r="Q77" s="1295"/>
      <c r="R77" s="1350"/>
      <c r="S77" s="1346"/>
      <c r="T77" s="1357"/>
      <c r="U77" s="1357"/>
      <c r="V77" s="1357"/>
      <c r="W77" s="1346"/>
      <c r="X77" s="1350"/>
      <c r="Y77" s="1298"/>
      <c r="Z77" s="23"/>
    </row>
    <row r="78" spans="1:26" ht="15" customHeight="1">
      <c r="A78" s="24"/>
      <c r="B78" s="123">
        <v>9</v>
      </c>
      <c r="C78" s="357"/>
      <c r="D78" s="307" t="s">
        <v>90</v>
      </c>
      <c r="E78" s="258"/>
      <c r="F78" s="258"/>
      <c r="G78" s="258"/>
      <c r="H78" s="258"/>
      <c r="I78" s="258"/>
      <c r="J78" s="307" t="s">
        <v>91</v>
      </c>
      <c r="K78" s="170"/>
      <c r="L78" s="23"/>
      <c r="M78" s="237"/>
      <c r="N78" s="171"/>
      <c r="O78" s="171"/>
      <c r="P78" s="24"/>
      <c r="Q78" s="359"/>
      <c r="R78" s="360"/>
      <c r="S78" s="364"/>
      <c r="T78" s="316"/>
      <c r="U78" s="316"/>
      <c r="V78" s="316"/>
      <c r="W78" s="364"/>
      <c r="X78" s="362"/>
      <c r="Y78" s="363"/>
      <c r="Z78" s="23"/>
    </row>
    <row r="79" spans="1:26" ht="24.95" customHeight="1">
      <c r="A79" s="24"/>
      <c r="B79" s="123"/>
      <c r="C79" s="358"/>
      <c r="D79" s="141">
        <f>GL(I65,E65,D65,J65,I66,E66)</f>
        <v>0</v>
      </c>
      <c r="E79" s="723"/>
      <c r="F79" s="160"/>
      <c r="G79" s="161" t="s">
        <v>14</v>
      </c>
      <c r="H79" s="160"/>
      <c r="I79" s="723"/>
      <c r="J79" s="141">
        <f>GL(I68,E68,D68,J68,I69,E69)</f>
        <v>0</v>
      </c>
      <c r="K79" s="162"/>
      <c r="L79" s="23"/>
      <c r="M79" s="237">
        <f>M76+ACCUEIL!$B$10</f>
        <v>0.65972222222221699</v>
      </c>
      <c r="N79" s="61"/>
      <c r="O79" s="61"/>
      <c r="P79" s="24"/>
      <c r="Q79" s="157" t="s">
        <v>8</v>
      </c>
      <c r="R79" s="164">
        <f>R45</f>
        <v>5</v>
      </c>
      <c r="S79" s="723"/>
      <c r="T79" s="161"/>
      <c r="U79" s="161" t="s">
        <v>14</v>
      </c>
      <c r="V79" s="161"/>
      <c r="W79" s="723"/>
      <c r="X79" s="164">
        <f>R48</f>
        <v>8</v>
      </c>
      <c r="Y79" s="157" t="s">
        <v>11</v>
      </c>
      <c r="Z79" s="23"/>
    </row>
    <row r="80" spans="1:26" s="873" customFormat="1" ht="20.25" hidden="1" customHeight="1">
      <c r="A80" s="24"/>
      <c r="B80" s="1411"/>
      <c r="C80" s="1412"/>
      <c r="D80" s="1417" t="s">
        <v>182</v>
      </c>
      <c r="E80" s="1396"/>
      <c r="F80" s="160"/>
      <c r="G80" s="161" t="s">
        <v>14</v>
      </c>
      <c r="H80" s="160"/>
      <c r="I80" s="1396"/>
      <c r="J80" s="1417" t="s">
        <v>182</v>
      </c>
      <c r="K80" s="893"/>
      <c r="L80" s="23"/>
      <c r="M80" s="237"/>
      <c r="N80" s="1413"/>
      <c r="O80" s="1413"/>
      <c r="P80" s="24"/>
      <c r="Q80" s="1295"/>
      <c r="R80" s="1350"/>
      <c r="S80" s="1346"/>
      <c r="T80" s="1357"/>
      <c r="U80" s="1357"/>
      <c r="V80" s="1357"/>
      <c r="W80" s="1346"/>
      <c r="X80" s="1350"/>
      <c r="Y80" s="1298"/>
      <c r="Z80" s="23"/>
    </row>
    <row r="81" spans="1:26" ht="15" customHeight="1">
      <c r="A81" s="24"/>
      <c r="B81" s="123">
        <v>10</v>
      </c>
      <c r="C81" s="357"/>
      <c r="D81" s="307" t="s">
        <v>88</v>
      </c>
      <c r="E81" s="307"/>
      <c r="F81" s="307"/>
      <c r="G81" s="307"/>
      <c r="H81" s="307"/>
      <c r="I81" s="307"/>
      <c r="J81" s="307" t="s">
        <v>89</v>
      </c>
      <c r="K81" s="170"/>
      <c r="L81" s="23"/>
      <c r="M81" s="237"/>
      <c r="N81" s="61"/>
      <c r="O81" s="61"/>
      <c r="P81" s="24"/>
      <c r="Q81" s="359"/>
      <c r="R81" s="360"/>
      <c r="S81" s="364"/>
      <c r="T81" s="316"/>
      <c r="U81" s="316"/>
      <c r="V81" s="316"/>
      <c r="W81" s="364"/>
      <c r="X81" s="362"/>
      <c r="Y81" s="363"/>
      <c r="Z81" s="23"/>
    </row>
    <row r="82" spans="1:26" ht="24.95" customHeight="1">
      <c r="A82" s="24"/>
      <c r="B82" s="309"/>
      <c r="C82" s="235"/>
      <c r="D82" s="141">
        <f>GL(E65,I65,D65,J65,E66,I66)</f>
        <v>0</v>
      </c>
      <c r="E82" s="723"/>
      <c r="F82" s="160"/>
      <c r="G82" s="161" t="s">
        <v>14</v>
      </c>
      <c r="H82" s="160"/>
      <c r="I82" s="723"/>
      <c r="J82" s="141">
        <f>GL(E68,I68,D68,J68,E69,I69)</f>
        <v>0</v>
      </c>
      <c r="K82" s="162"/>
      <c r="L82" s="23"/>
      <c r="M82" s="237">
        <f>M79+ACCUEIL!$B$10</f>
        <v>0.66666666666666097</v>
      </c>
      <c r="N82" s="61"/>
      <c r="O82" s="61"/>
      <c r="P82" s="24"/>
      <c r="Q82" s="157" t="s">
        <v>9</v>
      </c>
      <c r="R82" s="164">
        <f>R46</f>
        <v>6</v>
      </c>
      <c r="S82" s="723"/>
      <c r="T82" s="161"/>
      <c r="U82" s="161" t="s">
        <v>14</v>
      </c>
      <c r="V82" s="161"/>
      <c r="W82" s="723"/>
      <c r="X82" s="164">
        <f>R47</f>
        <v>7</v>
      </c>
      <c r="Y82" s="157" t="s">
        <v>10</v>
      </c>
      <c r="Z82" s="23"/>
    </row>
    <row r="83" spans="1:26" s="873" customFormat="1" ht="20.25" hidden="1" customHeight="1">
      <c r="A83" s="24"/>
      <c r="B83" s="1411"/>
      <c r="C83" s="1412"/>
      <c r="D83" s="1417" t="s">
        <v>182</v>
      </c>
      <c r="E83" s="1396"/>
      <c r="F83" s="160"/>
      <c r="G83" s="161" t="s">
        <v>14</v>
      </c>
      <c r="H83" s="160"/>
      <c r="I83" s="1396"/>
      <c r="J83" s="1417" t="s">
        <v>182</v>
      </c>
      <c r="K83" s="893"/>
      <c r="L83" s="23"/>
      <c r="M83" s="237"/>
      <c r="N83" s="1413"/>
      <c r="O83" s="1413"/>
      <c r="P83" s="24"/>
      <c r="Q83" s="1295"/>
      <c r="R83" s="1350"/>
      <c r="S83" s="1346"/>
      <c r="T83" s="1357"/>
      <c r="U83" s="1357"/>
      <c r="V83" s="1357"/>
      <c r="W83" s="1346"/>
      <c r="X83" s="1350"/>
      <c r="Y83" s="1298"/>
      <c r="Z83" s="23"/>
    </row>
    <row r="84" spans="1:26" ht="15" customHeight="1">
      <c r="A84" s="24"/>
      <c r="B84" s="197">
        <v>11</v>
      </c>
      <c r="C84" s="554"/>
      <c r="D84" s="307" t="s">
        <v>92</v>
      </c>
      <c r="E84" s="135"/>
      <c r="F84" s="135"/>
      <c r="G84" s="258"/>
      <c r="H84" s="135"/>
      <c r="I84" s="135"/>
      <c r="J84" s="307" t="s">
        <v>94</v>
      </c>
      <c r="K84" s="170"/>
      <c r="L84" s="23"/>
      <c r="M84" s="237"/>
      <c r="N84" s="61"/>
      <c r="O84" s="61"/>
      <c r="P84" s="24"/>
      <c r="Q84" s="359"/>
      <c r="R84" s="360"/>
      <c r="S84" s="364"/>
      <c r="T84" s="316"/>
      <c r="U84" s="316"/>
      <c r="V84" s="316"/>
      <c r="W84" s="364"/>
      <c r="X84" s="362"/>
      <c r="Y84" s="363"/>
      <c r="Z84" s="23"/>
    </row>
    <row r="85" spans="1:26" ht="24.95" customHeight="1">
      <c r="A85" s="24"/>
      <c r="B85" s="123" t="s">
        <v>6</v>
      </c>
      <c r="C85" s="358"/>
      <c r="D85" s="141">
        <f>GL(I73,E73,D73,J73,I74,E74)</f>
        <v>0</v>
      </c>
      <c r="E85" s="723"/>
      <c r="F85" s="160"/>
      <c r="G85" s="161" t="s">
        <v>14</v>
      </c>
      <c r="H85" s="160"/>
      <c r="I85" s="723"/>
      <c r="J85" s="141">
        <f>GL(I76,E76,D76,J76,I77,E77)</f>
        <v>0</v>
      </c>
      <c r="K85" s="162"/>
      <c r="L85" s="23"/>
      <c r="M85" s="237">
        <f>M82+ACCUEIL!$B$10</f>
        <v>0.67361111111110505</v>
      </c>
      <c r="N85" s="61"/>
      <c r="O85" s="61"/>
      <c r="P85" s="24"/>
      <c r="Q85" s="157" t="s">
        <v>19</v>
      </c>
      <c r="R85" s="164">
        <f>X45</f>
        <v>9</v>
      </c>
      <c r="S85" s="723"/>
      <c r="T85" s="161"/>
      <c r="U85" s="161" t="s">
        <v>14</v>
      </c>
      <c r="V85" s="161"/>
      <c r="W85" s="723"/>
      <c r="X85" s="164">
        <f>X48</f>
        <v>12</v>
      </c>
      <c r="Y85" s="157" t="s">
        <v>44</v>
      </c>
      <c r="Z85" s="23"/>
    </row>
    <row r="86" spans="1:26" s="873" customFormat="1" ht="20.25" hidden="1" customHeight="1">
      <c r="A86" s="24"/>
      <c r="B86" s="1411"/>
      <c r="C86" s="1412"/>
      <c r="D86" s="1417" t="s">
        <v>182</v>
      </c>
      <c r="E86" s="1396"/>
      <c r="F86" s="160"/>
      <c r="G86" s="161" t="s">
        <v>14</v>
      </c>
      <c r="H86" s="160"/>
      <c r="I86" s="1396"/>
      <c r="J86" s="1417" t="s">
        <v>182</v>
      </c>
      <c r="K86" s="893"/>
      <c r="L86" s="23"/>
      <c r="M86" s="237"/>
      <c r="N86" s="1413"/>
      <c r="O86" s="1413"/>
      <c r="P86" s="24"/>
      <c r="Q86" s="1295"/>
      <c r="R86" s="1350"/>
      <c r="S86" s="1346"/>
      <c r="T86" s="1357"/>
      <c r="U86" s="1357"/>
      <c r="V86" s="1357"/>
      <c r="W86" s="1346"/>
      <c r="X86" s="1350"/>
      <c r="Y86" s="1298"/>
      <c r="Z86" s="23"/>
    </row>
    <row r="87" spans="1:26" ht="15" customHeight="1">
      <c r="A87" s="24"/>
      <c r="B87" s="365"/>
      <c r="C87" s="202"/>
      <c r="D87" s="15"/>
      <c r="F87" s="15"/>
      <c r="G87" s="325" t="s">
        <v>37</v>
      </c>
      <c r="H87" s="15"/>
      <c r="I87" s="15"/>
      <c r="J87" s="15"/>
      <c r="K87" s="16"/>
      <c r="L87" s="23"/>
      <c r="M87" s="237"/>
      <c r="N87" s="171"/>
      <c r="O87" s="171"/>
      <c r="P87" s="24"/>
      <c r="Q87" s="359"/>
      <c r="R87" s="360"/>
      <c r="S87" s="364"/>
      <c r="T87" s="316"/>
      <c r="U87" s="316"/>
      <c r="V87" s="316"/>
      <c r="W87" s="364"/>
      <c r="X87" s="556"/>
      <c r="Y87" s="354"/>
      <c r="Z87" s="23"/>
    </row>
    <row r="88" spans="1:26" ht="24.95" customHeight="1">
      <c r="A88" s="24"/>
      <c r="B88" s="123">
        <v>12</v>
      </c>
      <c r="C88" s="235"/>
      <c r="D88" s="141">
        <f>GL(E73,I73,D73,J73,E74,I74)</f>
        <v>0</v>
      </c>
      <c r="E88" s="723"/>
      <c r="F88" s="160"/>
      <c r="G88" s="161" t="s">
        <v>14</v>
      </c>
      <c r="H88" s="160"/>
      <c r="I88" s="723"/>
      <c r="J88" s="141">
        <f>GL(E76,I76,D76,J76,E77,I77)</f>
        <v>0</v>
      </c>
      <c r="K88" s="162"/>
      <c r="L88" s="23"/>
      <c r="M88" s="237">
        <f>M85+ACCUEIL!$B$10</f>
        <v>0.68055555555554903</v>
      </c>
      <c r="N88" s="61"/>
      <c r="O88" s="61"/>
      <c r="P88" s="24"/>
      <c r="Q88" s="1419" t="s">
        <v>20</v>
      </c>
      <c r="R88" s="1420">
        <f>X46</f>
        <v>10</v>
      </c>
      <c r="S88" s="1396"/>
      <c r="T88" s="1421"/>
      <c r="U88" s="1421" t="s">
        <v>14</v>
      </c>
      <c r="V88" s="1421"/>
      <c r="W88" s="1396"/>
      <c r="X88" s="1420">
        <f>X47</f>
        <v>11</v>
      </c>
      <c r="Y88" s="1419" t="s">
        <v>43</v>
      </c>
      <c r="Z88" s="23"/>
    </row>
    <row r="89" spans="1:26" s="873" customFormat="1" ht="20.25" hidden="1" customHeight="1">
      <c r="A89" s="24"/>
      <c r="B89" s="1411"/>
      <c r="C89" s="1412"/>
      <c r="D89" s="1417" t="s">
        <v>182</v>
      </c>
      <c r="E89" s="1396"/>
      <c r="F89" s="160"/>
      <c r="G89" s="161" t="s">
        <v>14</v>
      </c>
      <c r="H89" s="160"/>
      <c r="I89" s="1396"/>
      <c r="J89" s="1417" t="s">
        <v>182</v>
      </c>
      <c r="K89" s="893"/>
      <c r="L89" s="23"/>
      <c r="M89" s="237"/>
      <c r="N89" s="1413"/>
      <c r="O89" s="1413"/>
      <c r="P89" s="24"/>
      <c r="Q89" s="1295"/>
      <c r="R89" s="1350"/>
      <c r="S89" s="1346"/>
      <c r="T89" s="1357"/>
      <c r="U89" s="1357"/>
      <c r="V89" s="1357"/>
      <c r="W89" s="1346"/>
      <c r="X89" s="1350"/>
      <c r="Y89" s="1298"/>
      <c r="Z89" s="23"/>
    </row>
    <row r="90" spans="1:26">
      <c r="A90" s="180"/>
      <c r="B90" s="55"/>
      <c r="C90" s="55"/>
      <c r="D90" s="55"/>
      <c r="E90" s="55"/>
      <c r="F90" s="55"/>
      <c r="G90" s="55"/>
      <c r="H90" s="55"/>
      <c r="I90" s="55"/>
      <c r="J90" s="55"/>
      <c r="K90" s="55"/>
      <c r="L90" s="59"/>
      <c r="M90" s="237"/>
      <c r="N90" s="61"/>
      <c r="O90" s="61"/>
      <c r="P90" s="180"/>
      <c r="Q90" s="55"/>
      <c r="R90" s="55"/>
      <c r="S90" s="55"/>
      <c r="T90" s="55"/>
      <c r="U90" s="55"/>
      <c r="V90" s="55"/>
      <c r="W90" s="55"/>
      <c r="X90" s="55"/>
      <c r="Y90" s="55"/>
      <c r="Z90" s="59"/>
    </row>
    <row r="91" spans="1:26">
      <c r="M91" s="237"/>
      <c r="N91" s="61"/>
      <c r="O91" s="61"/>
    </row>
    <row r="92" spans="1:26">
      <c r="A92" s="33"/>
      <c r="B92" s="101"/>
      <c r="C92" s="187"/>
      <c r="D92" s="120"/>
      <c r="E92" s="120"/>
      <c r="F92" s="188"/>
      <c r="G92" s="189"/>
      <c r="H92" s="188"/>
      <c r="I92" s="120"/>
      <c r="J92" s="182" t="s">
        <v>38</v>
      </c>
      <c r="K92" s="120"/>
      <c r="L92" s="103"/>
      <c r="M92" s="237">
        <f>M88+ACCUEIL!$B$10</f>
        <v>0.68749999999999301</v>
      </c>
      <c r="N92" s="190"/>
      <c r="O92" s="190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</row>
    <row r="93" spans="1:26">
      <c r="B93" s="84"/>
      <c r="C93" s="15"/>
      <c r="D93" s="15"/>
      <c r="E93" s="15"/>
      <c r="F93" s="15"/>
      <c r="G93" s="15"/>
      <c r="H93" s="15"/>
      <c r="I93" s="15"/>
      <c r="J93" s="15"/>
      <c r="K93" s="327"/>
      <c r="L93" s="327"/>
      <c r="M93" s="366" t="s">
        <v>39</v>
      </c>
      <c r="N93" s="366"/>
      <c r="O93" s="366"/>
      <c r="P93" s="327"/>
      <c r="Q93" s="327"/>
      <c r="R93" s="15"/>
      <c r="S93" s="15"/>
      <c r="T93" s="15"/>
      <c r="U93" s="15"/>
      <c r="V93" s="15"/>
      <c r="W93" s="15"/>
      <c r="X93" s="15"/>
      <c r="Y93" s="16"/>
    </row>
    <row r="94" spans="1:26" ht="24.75" customHeight="1">
      <c r="B94" s="151"/>
      <c r="C94" s="185">
        <v>1</v>
      </c>
      <c r="D94" s="897">
        <f>GL(E88,I88,D88,J88,E89,I89)</f>
        <v>0</v>
      </c>
      <c r="E94" s="147"/>
      <c r="I94" s="185">
        <v>6</v>
      </c>
      <c r="J94" s="897">
        <f>GL(I82,E82,D82,J82,I83,E83)</f>
        <v>0</v>
      </c>
      <c r="M94" s="61"/>
      <c r="N94" s="61"/>
      <c r="O94" s="61"/>
      <c r="Q94" s="191">
        <v>11</v>
      </c>
      <c r="R94" s="1331">
        <f t="shared" ref="R94:R95" si="0">AB47</f>
        <v>0</v>
      </c>
      <c r="W94" s="191">
        <v>16</v>
      </c>
      <c r="X94" s="1331">
        <f>$AG$48</f>
        <v>0</v>
      </c>
      <c r="Y94" s="23"/>
    </row>
    <row r="95" spans="1:26" ht="24.75" customHeight="1">
      <c r="B95" s="151"/>
      <c r="C95" s="185">
        <v>2</v>
      </c>
      <c r="D95" s="897">
        <f>GL(I88,E88,D88,J88,I89,E89)</f>
        <v>0</v>
      </c>
      <c r="E95" s="147"/>
      <c r="I95" s="185">
        <v>7</v>
      </c>
      <c r="J95" s="897">
        <f>GL(E85,I85,D85,J85,E86,I86)</f>
        <v>0</v>
      </c>
      <c r="M95" s="875"/>
      <c r="N95" s="61"/>
      <c r="O95" s="61"/>
      <c r="Q95" s="191">
        <v>12</v>
      </c>
      <c r="R95" s="1331">
        <f t="shared" si="0"/>
        <v>0</v>
      </c>
      <c r="W95" s="191">
        <v>17</v>
      </c>
      <c r="X95" s="1331">
        <f t="shared" ref="X95:X98" si="1">AM45</f>
        <v>0</v>
      </c>
      <c r="Y95" s="23"/>
    </row>
    <row r="96" spans="1:26" ht="24.75" customHeight="1">
      <c r="B96" s="151"/>
      <c r="C96" s="185">
        <v>3</v>
      </c>
      <c r="D96" s="897">
        <f>GL(E85,I85,D85,J85,E86,I86)</f>
        <v>0</v>
      </c>
      <c r="E96" s="147"/>
      <c r="I96" s="185">
        <v>8</v>
      </c>
      <c r="J96" s="897">
        <f>GL(I85,E85,D85,J85,I86,E86)</f>
        <v>0</v>
      </c>
      <c r="M96" s="875"/>
      <c r="N96" s="61"/>
      <c r="O96" s="61"/>
      <c r="Q96" s="191">
        <v>13</v>
      </c>
      <c r="R96" s="1331">
        <f t="shared" ref="R96:R98" si="2">AG45</f>
        <v>0</v>
      </c>
      <c r="W96" s="191">
        <v>18</v>
      </c>
      <c r="X96" s="1331">
        <f t="shared" si="1"/>
        <v>0</v>
      </c>
      <c r="Y96" s="23"/>
    </row>
    <row r="97" spans="2:25" ht="24.75" customHeight="1">
      <c r="B97" s="24"/>
      <c r="C97" s="185">
        <v>4</v>
      </c>
      <c r="D97" s="897">
        <f>GL(I85,E85,D85,J85,I86,E86)</f>
        <v>0</v>
      </c>
      <c r="E97" s="147"/>
      <c r="I97" s="185">
        <v>9</v>
      </c>
      <c r="J97" s="1331">
        <f t="shared" ref="J97:J98" si="3">AB45</f>
        <v>0</v>
      </c>
      <c r="M97" s="875"/>
      <c r="N97" s="61"/>
      <c r="O97" s="61"/>
      <c r="Q97" s="191">
        <v>14</v>
      </c>
      <c r="R97" s="1331">
        <f t="shared" si="2"/>
        <v>0</v>
      </c>
      <c r="W97" s="191">
        <v>19</v>
      </c>
      <c r="X97" s="1331">
        <f t="shared" si="1"/>
        <v>0</v>
      </c>
      <c r="Y97" s="23"/>
    </row>
    <row r="98" spans="2:25" ht="24.75" customHeight="1">
      <c r="B98" s="24"/>
      <c r="C98" s="185">
        <v>5</v>
      </c>
      <c r="D98" s="897">
        <f>GL(E82,I82,D82,J82,E83,I83)</f>
        <v>0</v>
      </c>
      <c r="E98" s="147"/>
      <c r="I98" s="185">
        <v>10</v>
      </c>
      <c r="J98" s="1331">
        <f t="shared" si="3"/>
        <v>0</v>
      </c>
      <c r="M98" s="875"/>
      <c r="N98" s="61"/>
      <c r="O98" s="61"/>
      <c r="Q98" s="191">
        <v>15</v>
      </c>
      <c r="R98" s="1331">
        <f t="shared" si="2"/>
        <v>0</v>
      </c>
      <c r="W98" s="191">
        <v>20</v>
      </c>
      <c r="X98" s="1331">
        <f t="shared" si="1"/>
        <v>0</v>
      </c>
      <c r="Y98" s="23"/>
    </row>
    <row r="99" spans="2:25">
      <c r="B99" s="329"/>
      <c r="C99" s="55"/>
      <c r="D99" s="55"/>
      <c r="E99" s="55"/>
      <c r="F99" s="55"/>
      <c r="G99" s="55"/>
      <c r="H99" s="55"/>
      <c r="I99" s="55"/>
      <c r="J99" s="55"/>
      <c r="K99" s="55"/>
      <c r="L99" s="55"/>
      <c r="M99" s="181"/>
      <c r="N99" s="181"/>
      <c r="O99" s="181"/>
      <c r="P99" s="55"/>
      <c r="Q99" s="55"/>
      <c r="R99" s="55"/>
      <c r="S99" s="55"/>
      <c r="T99" s="55"/>
      <c r="U99" s="55"/>
      <c r="V99" s="55"/>
      <c r="W99" s="55"/>
      <c r="X99" s="55"/>
      <c r="Y99" s="59"/>
    </row>
  </sheetData>
  <sheetProtection password="C9F9" sheet="1" objects="1" scenarios="1" formatCells="0" formatColumns="0" formatRows="0"/>
  <sortState ref="AM45:AO48">
    <sortCondition descending="1" ref="AN45:AN48"/>
    <sortCondition descending="1" ref="AO45:AO48"/>
  </sortState>
  <customSheetViews>
    <customSheetView guid="{31278E9C-6E4E-4A43-ADE8-A201F36887EE}" scale="110" showPageBreaks="1" printArea="1" view="pageBreakPreview" topLeftCell="A46">
      <selection activeCell="X18" sqref="X18"/>
      <rowBreaks count="1" manualBreakCount="1">
        <brk id="39" max="25" man="1"/>
      </rowBreaks>
      <pageMargins left="0.27559055118110237" right="0.27559055118110237" top="1.0236220472440944" bottom="1.0236220472440944" header="0.78740157480314965" footer="0.78740157480314965"/>
      <printOptions horizontalCentered="1" verticalCentered="1"/>
      <pageSetup paperSize="9" scale="60" fitToHeight="2" orientation="portrait" horizontalDpi="300" verticalDpi="300" r:id="rId1"/>
      <headerFooter alignWithMargins="0">
        <oddHeader>&amp;C&amp;A</oddHeader>
      </headerFooter>
    </customSheetView>
  </customSheetViews>
  <mergeCells count="2">
    <mergeCell ref="B73:C73"/>
    <mergeCell ref="B76:C76"/>
  </mergeCells>
  <phoneticPr fontId="9" type="noConversion"/>
  <conditionalFormatting sqref="E14:E33">
    <cfRule type="notContainsBlanks" dxfId="73" priority="84">
      <formula>LEN(TRIM(E14))&gt;0</formula>
    </cfRule>
  </conditionalFormatting>
  <conditionalFormatting sqref="I14:I33">
    <cfRule type="notContainsBlanks" dxfId="72" priority="83">
      <formula>LEN(TRIM(I14))&gt;0</formula>
    </cfRule>
  </conditionalFormatting>
  <conditionalFormatting sqref="S14:S33">
    <cfRule type="notContainsBlanks" dxfId="71" priority="82">
      <formula>LEN(TRIM(S14))&gt;0</formula>
    </cfRule>
  </conditionalFormatting>
  <conditionalFormatting sqref="W14:W33">
    <cfRule type="notContainsBlanks" dxfId="70" priority="81">
      <formula>LEN(TRIM(W14))&gt;0</formula>
    </cfRule>
  </conditionalFormatting>
  <conditionalFormatting sqref="E53:E58 E60 E62">
    <cfRule type="notContainsBlanks" dxfId="69" priority="80">
      <formula>LEN(TRIM(E53))&gt;0</formula>
    </cfRule>
  </conditionalFormatting>
  <conditionalFormatting sqref="I53:I58 I60 I62">
    <cfRule type="notContainsBlanks" dxfId="68" priority="79">
      <formula>LEN(TRIM(I53))&gt;0</formula>
    </cfRule>
  </conditionalFormatting>
  <conditionalFormatting sqref="S53:S56 S62 S60 S58">
    <cfRule type="notContainsBlanks" dxfId="67" priority="78">
      <formula>LEN(TRIM(S53))&gt;0</formula>
    </cfRule>
  </conditionalFormatting>
  <conditionalFormatting sqref="W53:W56 W62 W60 W58">
    <cfRule type="notContainsBlanks" dxfId="66" priority="77">
      <formula>LEN(TRIM(W53))&gt;0</formula>
    </cfRule>
  </conditionalFormatting>
  <conditionalFormatting sqref="E65">
    <cfRule type="notContainsBlanks" dxfId="65" priority="76">
      <formula>LEN(TRIM(E65))&gt;0</formula>
    </cfRule>
  </conditionalFormatting>
  <conditionalFormatting sqref="I65">
    <cfRule type="notContainsBlanks" dxfId="64" priority="75">
      <formula>LEN(TRIM(I65))&gt;0</formula>
    </cfRule>
  </conditionalFormatting>
  <conditionalFormatting sqref="S65">
    <cfRule type="notContainsBlanks" dxfId="63" priority="74">
      <formula>LEN(TRIM(S65))&gt;0</formula>
    </cfRule>
  </conditionalFormatting>
  <conditionalFormatting sqref="W65">
    <cfRule type="notContainsBlanks" dxfId="62" priority="73">
      <formula>LEN(TRIM(W65))&gt;0</formula>
    </cfRule>
  </conditionalFormatting>
  <conditionalFormatting sqref="W68">
    <cfRule type="notContainsBlanks" dxfId="61" priority="72">
      <formula>LEN(TRIM(W68))&gt;0</formula>
    </cfRule>
  </conditionalFormatting>
  <conditionalFormatting sqref="S68">
    <cfRule type="notContainsBlanks" dxfId="60" priority="71">
      <formula>LEN(TRIM(S68))&gt;0</formula>
    </cfRule>
  </conditionalFormatting>
  <conditionalFormatting sqref="I68">
    <cfRule type="notContainsBlanks" dxfId="59" priority="70">
      <formula>LEN(TRIM(I68))&gt;0</formula>
    </cfRule>
  </conditionalFormatting>
  <conditionalFormatting sqref="E68">
    <cfRule type="notContainsBlanks" dxfId="58" priority="69">
      <formula>LEN(TRIM(E68))&gt;0</formula>
    </cfRule>
  </conditionalFormatting>
  <conditionalFormatting sqref="E73">
    <cfRule type="notContainsBlanks" dxfId="57" priority="68">
      <formula>LEN(TRIM(E73))&gt;0</formula>
    </cfRule>
  </conditionalFormatting>
  <conditionalFormatting sqref="S73">
    <cfRule type="notContainsBlanks" dxfId="56" priority="67">
      <formula>LEN(TRIM(S73))&gt;0</formula>
    </cfRule>
  </conditionalFormatting>
  <conditionalFormatting sqref="W73">
    <cfRule type="notContainsBlanks" dxfId="55" priority="66">
      <formula>LEN(TRIM(W73))&gt;0</formula>
    </cfRule>
  </conditionalFormatting>
  <conditionalFormatting sqref="W76">
    <cfRule type="notContainsBlanks" dxfId="54" priority="65">
      <formula>LEN(TRIM(W76))&gt;0</formula>
    </cfRule>
  </conditionalFormatting>
  <conditionalFormatting sqref="S76">
    <cfRule type="notContainsBlanks" dxfId="53" priority="64">
      <formula>LEN(TRIM(S76))&gt;0</formula>
    </cfRule>
  </conditionalFormatting>
  <conditionalFormatting sqref="S79">
    <cfRule type="notContainsBlanks" dxfId="52" priority="63">
      <formula>LEN(TRIM(S79))&gt;0</formula>
    </cfRule>
  </conditionalFormatting>
  <conditionalFormatting sqref="W79">
    <cfRule type="notContainsBlanks" dxfId="51" priority="62">
      <formula>LEN(TRIM(W79))&gt;0</formula>
    </cfRule>
  </conditionalFormatting>
  <conditionalFormatting sqref="W82">
    <cfRule type="notContainsBlanks" dxfId="50" priority="61">
      <formula>LEN(TRIM(W82))&gt;0</formula>
    </cfRule>
  </conditionalFormatting>
  <conditionalFormatting sqref="S82">
    <cfRule type="notContainsBlanks" dxfId="49" priority="60">
      <formula>LEN(TRIM(S82))&gt;0</formula>
    </cfRule>
  </conditionalFormatting>
  <conditionalFormatting sqref="S85">
    <cfRule type="notContainsBlanks" dxfId="48" priority="59">
      <formula>LEN(TRIM(S85))&gt;0</formula>
    </cfRule>
  </conditionalFormatting>
  <conditionalFormatting sqref="W85">
    <cfRule type="notContainsBlanks" dxfId="47" priority="58">
      <formula>LEN(TRIM(W85))&gt;0</formula>
    </cfRule>
  </conditionalFormatting>
  <conditionalFormatting sqref="W88:W89">
    <cfRule type="notContainsBlanks" dxfId="46" priority="57">
      <formula>LEN(TRIM(W88))&gt;0</formula>
    </cfRule>
  </conditionalFormatting>
  <conditionalFormatting sqref="S88:S89">
    <cfRule type="notContainsBlanks" dxfId="45" priority="56">
      <formula>LEN(TRIM(S88))&gt;0</formula>
    </cfRule>
  </conditionalFormatting>
  <conditionalFormatting sqref="I73 E76 I76 I79 E79 E82 I82 I85 E85 E88 I88">
    <cfRule type="notContainsBlanks" dxfId="44" priority="45">
      <formula>LEN(TRIM(E73))&gt;0</formula>
    </cfRule>
  </conditionalFormatting>
  <conditionalFormatting sqref="E59">
    <cfRule type="notContainsBlanks" dxfId="43" priority="44">
      <formula>LEN(TRIM(E59))&gt;0</formula>
    </cfRule>
  </conditionalFormatting>
  <conditionalFormatting sqref="I59">
    <cfRule type="notContainsBlanks" dxfId="42" priority="43">
      <formula>LEN(TRIM(I59))&gt;0</formula>
    </cfRule>
  </conditionalFormatting>
  <conditionalFormatting sqref="E61">
    <cfRule type="notContainsBlanks" dxfId="41" priority="42">
      <formula>LEN(TRIM(E61))&gt;0</formula>
    </cfRule>
  </conditionalFormatting>
  <conditionalFormatting sqref="I61">
    <cfRule type="notContainsBlanks" dxfId="40" priority="41">
      <formula>LEN(TRIM(I61))&gt;0</formula>
    </cfRule>
  </conditionalFormatting>
  <conditionalFormatting sqref="E63">
    <cfRule type="notContainsBlanks" dxfId="39" priority="40">
      <formula>LEN(TRIM(E63))&gt;0</formula>
    </cfRule>
  </conditionalFormatting>
  <conditionalFormatting sqref="I63">
    <cfRule type="notContainsBlanks" dxfId="38" priority="39">
      <formula>LEN(TRIM(I63))&gt;0</formula>
    </cfRule>
  </conditionalFormatting>
  <conditionalFormatting sqref="E66">
    <cfRule type="notContainsBlanks" dxfId="37" priority="38">
      <formula>LEN(TRIM(E66))&gt;0</formula>
    </cfRule>
  </conditionalFormatting>
  <conditionalFormatting sqref="I66">
    <cfRule type="notContainsBlanks" dxfId="36" priority="37">
      <formula>LEN(TRIM(I66))&gt;0</formula>
    </cfRule>
  </conditionalFormatting>
  <conditionalFormatting sqref="E69">
    <cfRule type="notContainsBlanks" dxfId="35" priority="36">
      <formula>LEN(TRIM(E69))&gt;0</formula>
    </cfRule>
  </conditionalFormatting>
  <conditionalFormatting sqref="I69">
    <cfRule type="notContainsBlanks" dxfId="34" priority="35">
      <formula>LEN(TRIM(I69))&gt;0</formula>
    </cfRule>
  </conditionalFormatting>
  <conditionalFormatting sqref="E74">
    <cfRule type="notContainsBlanks" dxfId="33" priority="34">
      <formula>LEN(TRIM(E74))&gt;0</formula>
    </cfRule>
  </conditionalFormatting>
  <conditionalFormatting sqref="I74">
    <cfRule type="notContainsBlanks" dxfId="32" priority="33">
      <formula>LEN(TRIM(I74))&gt;0</formula>
    </cfRule>
  </conditionalFormatting>
  <conditionalFormatting sqref="E77">
    <cfRule type="notContainsBlanks" dxfId="31" priority="32">
      <formula>LEN(TRIM(E77))&gt;0</formula>
    </cfRule>
  </conditionalFormatting>
  <conditionalFormatting sqref="I77">
    <cfRule type="notContainsBlanks" dxfId="30" priority="31">
      <formula>LEN(TRIM(I77))&gt;0</formula>
    </cfRule>
  </conditionalFormatting>
  <conditionalFormatting sqref="E80">
    <cfRule type="notContainsBlanks" dxfId="29" priority="30">
      <formula>LEN(TRIM(E80))&gt;0</formula>
    </cfRule>
  </conditionalFormatting>
  <conditionalFormatting sqref="I80">
    <cfRule type="notContainsBlanks" dxfId="28" priority="29">
      <formula>LEN(TRIM(I80))&gt;0</formula>
    </cfRule>
  </conditionalFormatting>
  <conditionalFormatting sqref="E83">
    <cfRule type="notContainsBlanks" dxfId="27" priority="28">
      <formula>LEN(TRIM(E83))&gt;0</formula>
    </cfRule>
  </conditionalFormatting>
  <conditionalFormatting sqref="I83">
    <cfRule type="notContainsBlanks" dxfId="26" priority="27">
      <formula>LEN(TRIM(I83))&gt;0</formula>
    </cfRule>
  </conditionalFormatting>
  <conditionalFormatting sqref="E86">
    <cfRule type="notContainsBlanks" dxfId="25" priority="26">
      <formula>LEN(TRIM(E86))&gt;0</formula>
    </cfRule>
  </conditionalFormatting>
  <conditionalFormatting sqref="I86">
    <cfRule type="notContainsBlanks" dxfId="24" priority="25">
      <formula>LEN(TRIM(I86))&gt;0</formula>
    </cfRule>
  </conditionalFormatting>
  <conditionalFormatting sqref="E89">
    <cfRule type="notContainsBlanks" dxfId="23" priority="24">
      <formula>LEN(TRIM(E89))&gt;0</formula>
    </cfRule>
  </conditionalFormatting>
  <conditionalFormatting sqref="I89">
    <cfRule type="notContainsBlanks" dxfId="22" priority="23">
      <formula>LEN(TRIM(I89))&gt;0</formula>
    </cfRule>
  </conditionalFormatting>
  <conditionalFormatting sqref="W86">
    <cfRule type="notContainsBlanks" dxfId="21" priority="22">
      <formula>LEN(TRIM(W86))&gt;0</formula>
    </cfRule>
  </conditionalFormatting>
  <conditionalFormatting sqref="S86">
    <cfRule type="notContainsBlanks" dxfId="20" priority="21">
      <formula>LEN(TRIM(S86))&gt;0</formula>
    </cfRule>
  </conditionalFormatting>
  <conditionalFormatting sqref="W83">
    <cfRule type="notContainsBlanks" dxfId="19" priority="20">
      <formula>LEN(TRIM(W83))&gt;0</formula>
    </cfRule>
  </conditionalFormatting>
  <conditionalFormatting sqref="S83">
    <cfRule type="notContainsBlanks" dxfId="18" priority="19">
      <formula>LEN(TRIM(S83))&gt;0</formula>
    </cfRule>
  </conditionalFormatting>
  <conditionalFormatting sqref="W80">
    <cfRule type="notContainsBlanks" dxfId="17" priority="18">
      <formula>LEN(TRIM(W80))&gt;0</formula>
    </cfRule>
  </conditionalFormatting>
  <conditionalFormatting sqref="S80">
    <cfRule type="notContainsBlanks" dxfId="16" priority="17">
      <formula>LEN(TRIM(S80))&gt;0</formula>
    </cfRule>
  </conditionalFormatting>
  <conditionalFormatting sqref="W77">
    <cfRule type="notContainsBlanks" dxfId="15" priority="16">
      <formula>LEN(TRIM(W77))&gt;0</formula>
    </cfRule>
  </conditionalFormatting>
  <conditionalFormatting sqref="S77">
    <cfRule type="notContainsBlanks" dxfId="14" priority="15">
      <formula>LEN(TRIM(S77))&gt;0</formula>
    </cfRule>
  </conditionalFormatting>
  <conditionalFormatting sqref="W74">
    <cfRule type="notContainsBlanks" dxfId="13" priority="14">
      <formula>LEN(TRIM(W74))&gt;0</formula>
    </cfRule>
  </conditionalFormatting>
  <conditionalFormatting sqref="S74">
    <cfRule type="notContainsBlanks" dxfId="12" priority="13">
      <formula>LEN(TRIM(S74))&gt;0</formula>
    </cfRule>
  </conditionalFormatting>
  <conditionalFormatting sqref="W69">
    <cfRule type="notContainsBlanks" dxfId="11" priority="12">
      <formula>LEN(TRIM(W69))&gt;0</formula>
    </cfRule>
  </conditionalFormatting>
  <conditionalFormatting sqref="S69">
    <cfRule type="notContainsBlanks" dxfId="10" priority="11">
      <formula>LEN(TRIM(S69))&gt;0</formula>
    </cfRule>
  </conditionalFormatting>
  <conditionalFormatting sqref="W66">
    <cfRule type="notContainsBlanks" dxfId="9" priority="10">
      <formula>LEN(TRIM(W66))&gt;0</formula>
    </cfRule>
  </conditionalFormatting>
  <conditionalFormatting sqref="S66">
    <cfRule type="notContainsBlanks" dxfId="8" priority="9">
      <formula>LEN(TRIM(S66))&gt;0</formula>
    </cfRule>
  </conditionalFormatting>
  <conditionalFormatting sqref="W63">
    <cfRule type="notContainsBlanks" dxfId="7" priority="8">
      <formula>LEN(TRIM(W63))&gt;0</formula>
    </cfRule>
  </conditionalFormatting>
  <conditionalFormatting sqref="S63">
    <cfRule type="notContainsBlanks" dxfId="6" priority="7">
      <formula>LEN(TRIM(S63))&gt;0</formula>
    </cfRule>
  </conditionalFormatting>
  <conditionalFormatting sqref="W61">
    <cfRule type="notContainsBlanks" dxfId="5" priority="6">
      <formula>LEN(TRIM(W61))&gt;0</formula>
    </cfRule>
  </conditionalFormatting>
  <conditionalFormatting sqref="S61">
    <cfRule type="notContainsBlanks" dxfId="4" priority="5">
      <formula>LEN(TRIM(S61))&gt;0</formula>
    </cfRule>
  </conditionalFormatting>
  <conditionalFormatting sqref="W59">
    <cfRule type="notContainsBlanks" dxfId="3" priority="4">
      <formula>LEN(TRIM(W59))&gt;0</formula>
    </cfRule>
  </conditionalFormatting>
  <conditionalFormatting sqref="S59">
    <cfRule type="notContainsBlanks" dxfId="2" priority="3">
      <formula>LEN(TRIM(S59))&gt;0</formula>
    </cfRule>
  </conditionalFormatting>
  <conditionalFormatting sqref="W57">
    <cfRule type="notContainsBlanks" dxfId="1" priority="2">
      <formula>LEN(TRIM(W57))&gt;0</formula>
    </cfRule>
  </conditionalFormatting>
  <conditionalFormatting sqref="S57">
    <cfRule type="notContainsBlanks" dxfId="0" priority="1">
      <formula>LEN(TRIM(S57))&gt;0</formula>
    </cfRule>
  </conditionalFormatting>
  <printOptions horizontalCentered="1" verticalCentered="1"/>
  <pageMargins left="0" right="0" top="1.0236220472440944" bottom="0" header="0.39370078740157483" footer="0"/>
  <pageSetup paperSize="9" scale="64" fitToHeight="2" orientation="portrait" horizontalDpi="300" verticalDpi="300" r:id="rId2"/>
  <headerFooter alignWithMargins="0">
    <oddHeader>&amp;C&amp;14 TOURNOI&amp;L&amp;G</oddHeader>
    <oddFooter>&amp;C&amp;7 FAIR PLAY ET PLAISIR&amp;R&amp;2      Planning Offert par Ludovic THIEFFRY</oddFooter>
  </headerFooter>
  <rowBreaks count="1" manualBreakCount="1">
    <brk id="42" max="25" man="1"/>
  </rowBreaks>
  <drawing r:id="rId3"/>
  <legacyDrawing r:id="rId4"/>
  <legacyDrawingHF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0421" r:id="rId6" name="Button 5">
              <controlPr defaultSize="0" print="0" autoFill="0" autoPict="0" macro="[0]!CLASSER204P">
                <anchor moveWithCells="1" sizeWithCells="1">
                  <from>
                    <xdr:col>12</xdr:col>
                    <xdr:colOff>247650</xdr:colOff>
                    <xdr:row>6</xdr:row>
                    <xdr:rowOff>190500</xdr:rowOff>
                  </from>
                  <to>
                    <xdr:col>13</xdr:col>
                    <xdr:colOff>28575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22" r:id="rId7" name="Button 6">
              <controlPr defaultSize="0" print="0" autoFill="0" autoPict="0" macro="[0]!RAZ204P">
                <anchor moveWithCells="1" sizeWithCells="1">
                  <from>
                    <xdr:col>12</xdr:col>
                    <xdr:colOff>419100</xdr:colOff>
                    <xdr:row>7</xdr:row>
                    <xdr:rowOff>276225</xdr:rowOff>
                  </from>
                  <to>
                    <xdr:col>12</xdr:col>
                    <xdr:colOff>781050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23" r:id="rId8" name="Button 7">
              <controlPr defaultSize="0" print="0" autoFill="0" autoPict="0" macro="[0]!CLASSER204PC">
                <anchor>
                  <from>
                    <xdr:col>12</xdr:col>
                    <xdr:colOff>95250</xdr:colOff>
                    <xdr:row>36</xdr:row>
                    <xdr:rowOff>304800</xdr:rowOff>
                  </from>
                  <to>
                    <xdr:col>14</xdr:col>
                    <xdr:colOff>76200</xdr:colOff>
                    <xdr:row>37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24" r:id="rId9" name="Button 8">
              <controlPr defaultSize="0" print="0" autoFill="0" autoPict="0" macro="[0]!RAZ204PC">
                <anchor>
                  <from>
                    <xdr:col>12</xdr:col>
                    <xdr:colOff>295275</xdr:colOff>
                    <xdr:row>38</xdr:row>
                    <xdr:rowOff>76200</xdr:rowOff>
                  </from>
                  <to>
                    <xdr:col>12</xdr:col>
                    <xdr:colOff>952500</xdr:colOff>
                    <xdr:row>38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25" r:id="rId10" name="Button 9">
              <controlPr defaultSize="0" print="0" autoFill="0" autoPict="0" macro="[0]!IMP204TE" altText="Aperçu Impression">
                <anchor moveWithCells="1" sizeWithCells="1">
                  <from>
                    <xdr:col>12</xdr:col>
                    <xdr:colOff>314325</xdr:colOff>
                    <xdr:row>5</xdr:row>
                    <xdr:rowOff>9525</xdr:rowOff>
                  </from>
                  <to>
                    <xdr:col>12</xdr:col>
                    <xdr:colOff>876300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0426" r:id="rId11" name="Button 10">
              <controlPr defaultSize="0" print="0" autoFill="0" autoPict="0" macro="[0]!IMP204TF" altText="Aperçu Impression">
                <anchor>
                  <from>
                    <xdr:col>12</xdr:col>
                    <xdr:colOff>123825</xdr:colOff>
                    <xdr:row>35</xdr:row>
                    <xdr:rowOff>76200</xdr:rowOff>
                  </from>
                  <to>
                    <xdr:col>14</xdr:col>
                    <xdr:colOff>95250</xdr:colOff>
                    <xdr:row>36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19</vt:i4>
      </vt:variant>
      <vt:variant>
        <vt:lpstr>Plages nommées</vt:lpstr>
      </vt:variant>
      <vt:variant>
        <vt:i4>17</vt:i4>
      </vt:variant>
    </vt:vector>
  </HeadingPairs>
  <TitlesOfParts>
    <vt:vector size="36" baseType="lpstr">
      <vt:lpstr>Feuil1</vt:lpstr>
      <vt:lpstr>Feuil2</vt:lpstr>
      <vt:lpstr>ACCUEIL</vt:lpstr>
      <vt:lpstr>8 UEFA</vt:lpstr>
      <vt:lpstr>8 </vt:lpstr>
      <vt:lpstr>8</vt:lpstr>
      <vt:lpstr>9</vt:lpstr>
      <vt:lpstr>10</vt:lpstr>
      <vt:lpstr>12</vt:lpstr>
      <vt:lpstr>13</vt:lpstr>
      <vt:lpstr>14</vt:lpstr>
      <vt:lpstr>15</vt:lpstr>
      <vt:lpstr>16</vt:lpstr>
      <vt:lpstr>UEFA</vt:lpstr>
      <vt:lpstr>17</vt:lpstr>
      <vt:lpstr>18</vt:lpstr>
      <vt:lpstr>19</vt:lpstr>
      <vt:lpstr>20</vt:lpstr>
      <vt:lpstr>20 </vt:lpstr>
      <vt:lpstr>Donne</vt:lpstr>
      <vt:lpstr>'10'!Zone_d_impression</vt:lpstr>
      <vt:lpstr>'12'!Zone_d_impression</vt:lpstr>
      <vt:lpstr>'13'!Zone_d_impression</vt:lpstr>
      <vt:lpstr>'14'!Zone_d_impression</vt:lpstr>
      <vt:lpstr>'15'!Zone_d_impression</vt:lpstr>
      <vt:lpstr>'16'!Zone_d_impression</vt:lpstr>
      <vt:lpstr>'17'!Zone_d_impression</vt:lpstr>
      <vt:lpstr>'18'!Zone_d_impression</vt:lpstr>
      <vt:lpstr>'19'!Zone_d_impression</vt:lpstr>
      <vt:lpstr>'20'!Zone_d_impression</vt:lpstr>
      <vt:lpstr>'20 '!Zone_d_impression</vt:lpstr>
      <vt:lpstr>'8'!Zone_d_impression</vt:lpstr>
      <vt:lpstr>'8 UEFA'!Zone_d_impression</vt:lpstr>
      <vt:lpstr>'9'!Zone_d_impression</vt:lpstr>
      <vt:lpstr>ACCUEIL!Zone_d_impression</vt:lpstr>
      <vt:lpstr>UEFA!Zone_d_impression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 beauge</dc:creator>
  <cp:lastModifiedBy>cindy beauge</cp:lastModifiedBy>
  <cp:lastPrinted>2019-09-22T20:10:47Z</cp:lastPrinted>
  <dcterms:created xsi:type="dcterms:W3CDTF">2013-03-29T13:17:28Z</dcterms:created>
  <dcterms:modified xsi:type="dcterms:W3CDTF">2019-09-22T20:29:48Z</dcterms:modified>
</cp:coreProperties>
</file>