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an\Desktop\BDD PAPOUNE\"/>
    </mc:Choice>
  </mc:AlternateContent>
  <bookViews>
    <workbookView xWindow="0" yWindow="0" windowWidth="20490" windowHeight="7755"/>
  </bookViews>
  <sheets>
    <sheet name="BUDGET GENERAL" sheetId="1" r:id="rId1"/>
  </sheets>
  <definedNames>
    <definedName name="base_de_données.accdb_1" localSheetId="0" hidden="1">'BUDGET GENERAL'!$M$3:$S$12</definedName>
    <definedName name="base_de_données_papoune.accdb" localSheetId="0" hidden="1">'BUDGET GENERAL'!#REF!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H9" i="1"/>
  <c r="U1" i="1" l="1"/>
  <c r="H24" i="1" l="1"/>
  <c r="C7" i="1" s="1"/>
  <c r="I23" i="1"/>
  <c r="I22" i="1"/>
  <c r="I21" i="1"/>
  <c r="I20" i="1"/>
  <c r="I19" i="1"/>
  <c r="I18" i="1"/>
  <c r="I17" i="1"/>
  <c r="I16" i="1"/>
  <c r="I15" i="1"/>
  <c r="I14" i="1"/>
  <c r="I13" i="1"/>
  <c r="I12" i="1"/>
  <c r="C6" i="1"/>
  <c r="C8" i="1" l="1"/>
  <c r="I8" i="1"/>
</calcChain>
</file>

<file path=xl/connections.xml><?xml version="1.0" encoding="utf-8"?>
<connections xmlns="http://schemas.openxmlformats.org/spreadsheetml/2006/main">
  <connection id="1" sourceFile="E:\Flavian\Documents\BDD PAPOUNE\base de données.accdb" keepAlive="1" name="base de données" type="5" refreshedVersion="5" background="1" saveData="1">
    <dbPr connection="Provider=Microsoft.ACE.OLEDB.12.0;User ID=Admin;Data Source=E:\Flavian\Documents\BDD PAPOUNE\base de données.accdb;Mode=Share Deny 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Versements" commandType="3"/>
  </connection>
</connections>
</file>

<file path=xl/sharedStrings.xml><?xml version="1.0" encoding="utf-8"?>
<sst xmlns="http://schemas.openxmlformats.org/spreadsheetml/2006/main" count="63" uniqueCount="38">
  <si>
    <t>TOTAUX DU BUDGET</t>
  </si>
  <si>
    <t>MONTANT</t>
  </si>
  <si>
    <t>REVENUS</t>
  </si>
  <si>
    <t>5 MONTANTS LES PLUS ÉLEVÉS</t>
  </si>
  <si>
    <t>Revenus</t>
  </si>
  <si>
    <t>Chiffre d’affaires net</t>
  </si>
  <si>
    <t>Dépenses</t>
  </si>
  <si>
    <t>Total</t>
  </si>
  <si>
    <t>SOLDE</t>
  </si>
  <si>
    <t>FRAIS D’EXPLOITATION</t>
  </si>
  <si>
    <t>5 montants les plus élevés</t>
  </si>
  <si>
    <t>Essence</t>
  </si>
  <si>
    <t>Cotisations et abonnements</t>
  </si>
  <si>
    <t>Assurance</t>
  </si>
  <si>
    <t>Juridique et audit</t>
  </si>
  <si>
    <t>Entretien et réparations</t>
  </si>
  <si>
    <t>Fournitures de bureau</t>
  </si>
  <si>
    <t>Frais postaux</t>
  </si>
  <si>
    <t>Dépenses liées aux ventes</t>
  </si>
  <si>
    <t>Fournitures</t>
  </si>
  <si>
    <t>Impôts</t>
  </si>
  <si>
    <t>Services</t>
  </si>
  <si>
    <t>Autres</t>
  </si>
  <si>
    <t xml:space="preserve"> </t>
  </si>
  <si>
    <t>Code</t>
  </si>
  <si>
    <t>Nom</t>
  </si>
  <si>
    <t>Prénom</t>
  </si>
  <si>
    <t>Date du versement</t>
  </si>
  <si>
    <t>Montant</t>
  </si>
  <si>
    <t>Mode de paiement</t>
  </si>
  <si>
    <t>Date du rendez vous</t>
  </si>
  <si>
    <t>v</t>
  </si>
  <si>
    <t>rosette</t>
  </si>
  <si>
    <t>Chèque</t>
  </si>
  <si>
    <t>Espèces</t>
  </si>
  <si>
    <t>durant</t>
  </si>
  <si>
    <t>RSE</t>
  </si>
  <si>
    <t>BUDGET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</si>
</sst>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mmmm\ yyyy"/>
    <numFmt numFmtId="165" formatCode="_(* #,##0.00_);_(* \(#,##0.00\);_(* &quot;-&quot;??_);_(@_)"/>
    <numFmt numFmtId="166" formatCode="0.0%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u/>
      <sz val="36"/>
      <color theme="3"/>
      <name val="Calibri Light"/>
      <family val="2"/>
      <scheme val="major"/>
    </font>
    <font>
      <sz val="11"/>
      <color theme="3"/>
      <name val="Calibri Light"/>
      <family val="2"/>
      <scheme val="major"/>
    </font>
    <font>
      <sz val="11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scheme val="minor"/>
    </font>
    <font>
      <sz val="12"/>
      <color theme="3"/>
      <name val="Calibri"/>
      <family val="2"/>
      <scheme val="minor"/>
    </font>
    <font>
      <u/>
      <sz val="30"/>
      <color theme="3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4506668294322"/>
        <bgColor theme="4"/>
      </patternFill>
    </fill>
    <fill>
      <patternFill patternType="solid">
        <fgColor theme="8" tint="0.79998168889431442"/>
        <bgColor theme="4" tint="0.79979857783745845"/>
      </patternFill>
    </fill>
    <fill>
      <patternFill patternType="solid">
        <fgColor theme="8" tint="0.59996337778862885"/>
        <bgColor theme="4"/>
      </patternFill>
    </fill>
  </fills>
  <borders count="6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Fill="1"/>
    <xf numFmtId="0" fontId="0" fillId="2" borderId="0" xfId="0" applyFill="1"/>
    <xf numFmtId="0" fontId="0" fillId="3" borderId="0" xfId="0" applyFill="1"/>
    <xf numFmtId="0" fontId="5" fillId="4" borderId="0" xfId="0" applyFont="1" applyFill="1" applyBorder="1" applyAlignment="1">
      <alignment horizontal="left" vertical="center" indent="1"/>
    </xf>
    <xf numFmtId="0" fontId="5" fillId="4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6" fillId="2" borderId="0" xfId="0" applyFont="1" applyFill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Font="1" applyFill="1" applyBorder="1" applyAlignment="1">
      <alignment horizontal="left" vertical="center" indent="1"/>
    </xf>
    <xf numFmtId="0" fontId="0" fillId="0" borderId="0" xfId="0" applyFont="1" applyFill="1" applyBorder="1" applyAlignment="1">
      <alignment vertical="center"/>
    </xf>
    <xf numFmtId="0" fontId="0" fillId="5" borderId="2" xfId="0" applyFont="1" applyFill="1" applyBorder="1" applyAlignment="1">
      <alignment horizontal="left" indent="1"/>
    </xf>
    <xf numFmtId="40" fontId="0" fillId="5" borderId="3" xfId="1" applyNumberFormat="1" applyFont="1" applyFill="1" applyBorder="1"/>
    <xf numFmtId="43" fontId="1" fillId="2" borderId="0" xfId="1" applyFont="1" applyFill="1"/>
    <xf numFmtId="0" fontId="0" fillId="0" borderId="0" xfId="0" applyFont="1" applyFill="1" applyBorder="1" applyAlignment="1">
      <alignment horizontal="left" indent="1"/>
    </xf>
    <xf numFmtId="40" fontId="0" fillId="0" borderId="0" xfId="1" applyNumberFormat="1" applyFont="1" applyFill="1" applyBorder="1"/>
    <xf numFmtId="40" fontId="7" fillId="0" borderId="4" xfId="1" applyNumberFormat="1" applyFont="1" applyFill="1" applyBorder="1"/>
    <xf numFmtId="40" fontId="0" fillId="0" borderId="0" xfId="0" applyNumberFormat="1" applyFont="1" applyFill="1" applyBorder="1"/>
    <xf numFmtId="0" fontId="0" fillId="6" borderId="5" xfId="0" applyFont="1" applyFill="1" applyBorder="1" applyAlignment="1">
      <alignment horizontal="left" indent="1"/>
    </xf>
    <xf numFmtId="40" fontId="0" fillId="6" borderId="4" xfId="0" applyNumberFormat="1" applyFont="1" applyFill="1" applyBorder="1"/>
    <xf numFmtId="165" fontId="1" fillId="2" borderId="0" xfId="0" applyNumberFormat="1" applyFont="1" applyFill="1"/>
    <xf numFmtId="0" fontId="0" fillId="3" borderId="0" xfId="0" applyFill="1" applyAlignment="1">
      <alignment horizontal="center"/>
    </xf>
    <xf numFmtId="0" fontId="0" fillId="2" borderId="0" xfId="0" applyFont="1" applyFill="1" applyBorder="1" applyAlignment="1">
      <alignment horizontal="left" indent="1"/>
    </xf>
    <xf numFmtId="40" fontId="0" fillId="2" borderId="0" xfId="0" applyNumberFormat="1" applyFont="1" applyFill="1" applyBorder="1"/>
    <xf numFmtId="0" fontId="0" fillId="0" borderId="0" xfId="0" applyFont="1" applyFill="1" applyBorder="1"/>
    <xf numFmtId="40" fontId="7" fillId="0" borderId="4" xfId="0" applyNumberFormat="1" applyFont="1" applyFill="1" applyBorder="1"/>
    <xf numFmtId="0" fontId="8" fillId="2" borderId="0" xfId="0" applyFont="1" applyFill="1" applyAlignment="1">
      <alignment vertical="center"/>
    </xf>
    <xf numFmtId="165" fontId="0" fillId="0" borderId="0" xfId="1" applyNumberFormat="1" applyFont="1" applyFill="1" applyBorder="1"/>
    <xf numFmtId="166" fontId="0" fillId="0" borderId="0" xfId="2" applyNumberFormat="1" applyFont="1" applyFill="1" applyBorder="1"/>
    <xf numFmtId="43" fontId="0" fillId="0" borderId="0" xfId="1" applyFont="1" applyFill="1" applyBorder="1"/>
    <xf numFmtId="165" fontId="0" fillId="0" borderId="0" xfId="0" applyNumberFormat="1" applyFont="1" applyFill="1" applyBorder="1"/>
    <xf numFmtId="166" fontId="0" fillId="0" borderId="0" xfId="0" applyNumberFormat="1" applyFont="1" applyFill="1" applyBorder="1"/>
    <xf numFmtId="164" fontId="4" fillId="2" borderId="0" xfId="0" applyNumberFormat="1" applyFont="1" applyFill="1" applyAlignment="1">
      <alignment horizontal="right"/>
    </xf>
    <xf numFmtId="14" fontId="0" fillId="0" borderId="0" xfId="0" applyNumberFormat="1"/>
    <xf numFmtId="14" fontId="0" fillId="2" borderId="0" xfId="0" applyNumberFormat="1" applyFill="1"/>
    <xf numFmtId="0" fontId="3" fillId="2" borderId="0" xfId="3" applyFont="1" applyFill="1" applyAlignment="1">
      <alignment horizontal="center"/>
    </xf>
    <xf numFmtId="0" fontId="9" fillId="2" borderId="0" xfId="3" applyFont="1" applyFill="1" applyAlignment="1">
      <alignment horizontal="center"/>
    </xf>
    <xf numFmtId="44" fontId="0" fillId="2" borderId="0" xfId="4" applyFont="1" applyFill="1"/>
    <xf numFmtId="44" fontId="0" fillId="0" borderId="0" xfId="4" applyFont="1"/>
    <xf numFmtId="49" fontId="4" fillId="2" borderId="0" xfId="0" applyNumberFormat="1" applyFont="1" applyFill="1" applyAlignment="1">
      <alignment horizontal="right"/>
    </xf>
  </cellXfs>
  <cellStyles count="5">
    <cellStyle name="Milliers" xfId="1" builtinId="3"/>
    <cellStyle name="Monétaire" xfId="4" builtinId="4"/>
    <cellStyle name="Normal" xfId="0" builtinId="0"/>
    <cellStyle name="Pourcentage" xfId="2" builtinId="5"/>
    <cellStyle name="Titre" xfId="3" builtinId="15"/>
  </cellStyles>
  <dxfs count="33"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8" formatCode="#,##0.00\ _€;[Red]\-#,##0.00\ _€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8" formatCode="#,##0.00\ _€;[Red]\-#,##0.00\ _€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8" formatCode="#,##0.00\ _€;[Red]\-#,##0.00\ _€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 patternType="solid">
          <fgColor indexed="64"/>
          <bgColor theme="0" tint="-4.9989318521683403E-2"/>
        </patternFill>
      </fill>
    </dxf>
    <dxf>
      <border outline="0">
        <left style="thin">
          <color theme="0"/>
        </left>
        <top style="thin">
          <color theme="0"/>
        </top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theme="4" tint="0.59999389629810485"/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b val="0"/>
        <i val="0"/>
        <color theme="1"/>
      </font>
      <fill>
        <patternFill patternType="solid">
          <fgColor theme="4"/>
          <bgColor theme="8" tint="0.59996337778862885"/>
        </patternFill>
      </fill>
      <border>
        <top style="thin">
          <color theme="0"/>
        </top>
      </border>
    </dxf>
    <dxf>
      <font>
        <color theme="3"/>
      </font>
      <fill>
        <patternFill patternType="solid">
          <fgColor theme="4"/>
          <bgColor theme="7" tint="0.39994506668294322"/>
        </patternFill>
      </fill>
      <border>
        <bottom style="thin">
          <color theme="0"/>
        </bottom>
      </border>
    </dxf>
    <dxf>
      <font>
        <b val="0"/>
        <i val="0"/>
        <color theme="1"/>
      </font>
      <fill>
        <patternFill patternType="solid">
          <fgColor theme="4" tint="0.79979857783745845"/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ill>
        <patternFill patternType="solid">
          <fgColor theme="4" tint="0.59999389629810485"/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b val="0"/>
        <i val="0"/>
        <color theme="1"/>
      </font>
      <fill>
        <patternFill patternType="solid">
          <fgColor theme="4"/>
          <bgColor theme="8" tint="0.59996337778862885"/>
        </patternFill>
      </fill>
      <border>
        <top style="thin">
          <color theme="0"/>
        </top>
      </border>
    </dxf>
    <dxf>
      <font>
        <color theme="3"/>
      </font>
      <fill>
        <patternFill patternType="solid">
          <fgColor theme="4"/>
          <bgColor theme="7" tint="0.39994506668294322"/>
        </patternFill>
      </fill>
      <border>
        <bottom style="thin">
          <color theme="0"/>
        </bottom>
      </border>
    </dxf>
    <dxf>
      <font>
        <b val="0"/>
        <i val="0"/>
        <color theme="1"/>
      </font>
      <fill>
        <patternFill patternType="solid">
          <fgColor theme="4" tint="0.79979857783745845"/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</dxfs>
  <tableStyles count="2" defaultTableStyle="TableStyleMedium2" defaultPivotStyle="PivotStyleLight16">
    <tableStyle name="Monthly Budget" pivot="0" count="5">
      <tableStyleElement type="wholeTable" dxfId="32"/>
      <tableStyleElement type="headerRow" dxfId="31"/>
      <tableStyleElement type="totalRow" dxfId="30"/>
      <tableStyleElement type="lastColumn" dxfId="29"/>
      <tableStyleElement type="firstRowStripe" dxfId="28"/>
    </tableStyle>
    <tableStyle name="Monthly Budget 2" pivot="0" count="5">
      <tableStyleElement type="wholeTable" dxfId="27"/>
      <tableStyleElement type="headerRow" dxfId="26"/>
      <tableStyleElement type="totalRow" dxfId="25"/>
      <tableStyleElement type="lastColumn" dxfId="24"/>
      <tableStyleElement type="firstRowStripe" dxfId="2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500" b="0">
                <a:solidFill>
                  <a:schemeClr val="tx2"/>
                </a:solidFill>
              </a:defRPr>
            </a:pPr>
            <a:r>
              <a:rPr lang="fr-FR" sz="1500" b="0">
                <a:solidFill>
                  <a:schemeClr val="tx2"/>
                </a:solidFill>
              </a:rPr>
              <a:t>VUE D’ENSEMBLE DU BUDGET</a:t>
            </a:r>
          </a:p>
        </c:rich>
      </c:tx>
      <c:layout>
        <c:manualLayout>
          <c:xMode val="edge"/>
          <c:yMode val="edge"/>
          <c:x val="0.11267172051275741"/>
          <c:y val="0.10473324876700055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'BUDGET GENERAL'!$B$6</c:f>
              <c:strCache>
                <c:ptCount val="1"/>
                <c:pt idx="0">
                  <c:v>Revenus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val>
            <c:numRef>
              <c:f>'BUDGET GENERAL'!$C$6</c:f>
              <c:numCache>
                <c:formatCode>#,##0.00_);[Red]\(#,##0.00\)</c:formatCode>
                <c:ptCount val="1"/>
                <c:pt idx="0">
                  <c:v>615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ser>
          <c:idx val="1"/>
          <c:order val="1"/>
          <c:tx>
            <c:strRef>
              <c:f>'BUDGET GENERAL'!$B$7</c:f>
              <c:strCache>
                <c:ptCount val="1"/>
                <c:pt idx="0">
                  <c:v>Dépenses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val>
            <c:numRef>
              <c:f>'BUDGET GENERAL'!$C$7</c:f>
              <c:numCache>
                <c:formatCode>#,##0.00_);[Red]\(#,##0.00\)</c:formatCode>
                <c:ptCount val="1"/>
                <c:pt idx="0">
                  <c:v>331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3"/>
        <c:axId val="1150573408"/>
        <c:axId val="1150572864"/>
      </c:barChart>
      <c:catAx>
        <c:axId val="11505734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tx2"/>
                </a:solidFill>
              </a:defRPr>
            </a:pPr>
            <a:endParaRPr lang="fr-FR"/>
          </a:p>
        </c:txPr>
        <c:crossAx val="1150572864"/>
        <c:crosses val="autoZero"/>
        <c:auto val="1"/>
        <c:lblAlgn val="ctr"/>
        <c:lblOffset val="100"/>
        <c:noMultiLvlLbl val="0"/>
      </c:catAx>
      <c:valAx>
        <c:axId val="1150572864"/>
        <c:scaling>
          <c:orientation val="minMax"/>
        </c:scaling>
        <c:delete val="0"/>
        <c:axPos val="l"/>
        <c:majorGridlines/>
        <c:numFmt formatCode="#,##0.00_);[Red]\(#,##0.00\)" sourceLinked="1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tx2"/>
                </a:solidFill>
              </a:defRPr>
            </a:pPr>
            <a:endParaRPr lang="fr-FR"/>
          </a:p>
        </c:txPr>
        <c:crossAx val="1150573408"/>
        <c:crosses val="autoZero"/>
        <c:crossBetween val="between"/>
      </c:valAx>
    </c:plotArea>
    <c:legend>
      <c:legendPos val="t"/>
      <c:layout>
        <c:manualLayout>
          <c:xMode val="edge"/>
          <c:yMode val="edge"/>
          <c:x val="0.5315829602108807"/>
          <c:y val="2.4946868403300192E-2"/>
          <c:w val="0.37207030910321598"/>
          <c:h val="7.7434320415131749E-2"/>
        </c:manualLayout>
      </c:layout>
      <c:overlay val="0"/>
      <c:txPr>
        <a:bodyPr/>
        <a:lstStyle/>
        <a:p>
          <a:pPr>
            <a:defRPr sz="1100">
              <a:solidFill>
                <a:schemeClr val="tx2"/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95000"/>
      </a:schemeClr>
    </a:solidFill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192882</xdr:colOff>
      <xdr:row>8</xdr:row>
      <xdr:rowOff>178593</xdr:rowOff>
    </xdr:from>
    <xdr:to>
      <xdr:col>4</xdr:col>
      <xdr:colOff>990600</xdr:colOff>
      <xdr:row>25</xdr:row>
      <xdr:rowOff>85725</xdr:rowOff>
    </xdr:to>
    <xdr:graphicFrame macro="">
      <xdr:nvGraphicFramePr>
        <xdr:cNvPr id="2" name="VueEnsembleBudget" descr="Graphique en barres affichant les revenus et les dépenses en fonction du coût estimé par rapport au coût réel" title="Vue d’ensemble du budge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base de données.accdb_1" connectionId="1" autoFormatId="16" applyNumberFormats="0" applyBorderFormats="0" applyFontFormats="0" applyPatternFormats="0" applyAlignmentFormats="0" applyWidthHeightFormats="0">
  <queryTableRefresh nextId="12">
    <queryTableFields count="7">
      <queryTableField id="1" name="Code" tableColumnId="1"/>
      <queryTableField id="7" name="Date du rendez vous" tableColumnId="7"/>
      <queryTableField id="2" name="Nom" tableColumnId="2"/>
      <queryTableField id="3" name="Prénom" tableColumnId="3"/>
      <queryTableField id="4" name="Date du versement" tableColumnId="4"/>
      <queryTableField id="6" name="Mode de paiement" tableColumnId="6"/>
      <queryTableField id="5" name="Montant" tableColumnId="5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FraisExploitation" displayName="TableauFraisExploitation" ref="G11:I24" totalsRowCount="1" headerRowDxfId="22" dataDxfId="21" totalsRowDxfId="20">
  <autoFilter ref="G11:I23"/>
  <tableColumns count="3">
    <tableColumn id="1" name="FRAIS D’EXPLOITATION" totalsRowLabel="Total" dataDxfId="19" totalsRowDxfId="2"/>
    <tableColumn id="3" name="MONTANT" totalsRowFunction="sum" dataDxfId="18" totalsRowDxfId="1"/>
    <tableColumn id="5" name="5 montants les plus élevés" dataDxfId="17" totalsRowDxfId="0">
      <calculatedColumnFormula>TableauFraisExploitation[[#This Row],[MONTANT]]+(10^-6)*ROW(TableauFraisExploitation[[#This Row],[MONTANT]])</calculatedColumnFormula>
    </tableColumn>
  </tableColumns>
  <tableStyleInfo name="Monthly Budget" showFirstColumn="0" showLastColumn="0" showRowStripes="0" showColumnStripes="0"/>
  <extLst>
    <ext xmlns:x14="http://schemas.microsoft.com/office/spreadsheetml/2009/9/main" uri="{504A1905-F514-4f6f-8877-14C23A59335A}">
      <x14:table altText="Tableau Frais d’exploitation" altTextSummary="Liste des frais d’exploitation pour les valeurs réelles et estimées avec la différence calculée."/>
    </ext>
  </extLst>
</table>
</file>

<file path=xl/tables/table2.xml><?xml version="1.0" encoding="utf-8"?>
<table xmlns="http://schemas.openxmlformats.org/spreadsheetml/2006/main" id="2" name="TableauRevenus" displayName="TableauRevenus" ref="G7:I9" totalsRowCount="1" headerRowDxfId="16" dataDxfId="15" totalsRowDxfId="14">
  <autoFilter ref="G7:I8"/>
  <tableColumns count="3">
    <tableColumn id="1" name="REVENUS" totalsRowLabel="Total" dataDxfId="13" totalsRowDxfId="5"/>
    <tableColumn id="3" name="MONTANT" totalsRowFunction="sum" dataDxfId="12" totalsRowDxfId="4" dataCellStyle="Milliers">
      <calculatedColumnFormula>SUM(S4:S1744)</calculatedColumnFormula>
    </tableColumn>
    <tableColumn id="5" name="5 MONTANTS LES PLUS ÉLEVÉS" dataDxfId="11" totalsRowDxfId="3">
      <calculatedColumnFormula>TableauRevenus[[#This Row],[MONTANT]]+(10^-6)*ROW(TableauRevenus[[#This Row],[MONTANT]])</calculatedColumnFormula>
    </tableColumn>
  </tableColumns>
  <tableStyleInfo name="Monthly Budget" showFirstColumn="0" showLastColumn="0" showRowStripes="0" showColumnStripes="0"/>
  <extLst>
    <ext xmlns:x14="http://schemas.microsoft.com/office/spreadsheetml/2009/9/main" uri="{504A1905-F514-4f6f-8877-14C23A59335A}">
      <x14:table altText="Tableau Revenus" altTextSummary="Liste des sources de revenus pour les valeurs réelles et estimées avec la différence calculée."/>
    </ext>
  </extLst>
</table>
</file>

<file path=xl/tables/table3.xml><?xml version="1.0" encoding="utf-8"?>
<table xmlns="http://schemas.openxmlformats.org/spreadsheetml/2006/main" id="3" name="Tableau4" displayName="Tableau4" ref="B5:C8" totalsRowShown="0" tableBorderDxfId="10">
  <autoFilter ref="B5:C8"/>
  <tableColumns count="2">
    <tableColumn id="1" name="TOTAUX DU BUDGET"/>
    <tableColumn id="2" name="MONTANT"/>
  </tableColumns>
  <tableStyleInfo name="Monthly Budget" showFirstColumn="0" showLastColumn="0" showRowStripes="1" showColumnStripes="0"/>
</table>
</file>

<file path=xl/tables/table4.xml><?xml version="1.0" encoding="utf-8"?>
<table xmlns="http://schemas.openxmlformats.org/spreadsheetml/2006/main" id="6" name="Tableau_base_de_données.accdb_1" displayName="Tableau_base_de_données.accdb_1" ref="M3:S12" tableType="queryTable" totalsRowShown="0" headerRowDxfId="9">
  <autoFilter ref="M3:S12"/>
  <tableColumns count="7">
    <tableColumn id="1" uniqueName="1" name="Code" queryTableFieldId="1"/>
    <tableColumn id="7" uniqueName="7" name="Date du rendez vous" queryTableFieldId="7" dataDxfId="8"/>
    <tableColumn id="2" uniqueName="2" name="Nom" queryTableFieldId="2"/>
    <tableColumn id="3" uniqueName="3" name="Prénom" queryTableFieldId="3"/>
    <tableColumn id="4" uniqueName="4" name="Date du versement" queryTableFieldId="4" dataDxfId="7"/>
    <tableColumn id="6" uniqueName="6" name="Mode de paiement" queryTableFieldId="6" dataDxfId="6"/>
    <tableColumn id="5" uniqueName="5" name="Montant" queryTableFieldId="5" dataCellStyle="Monétaire"/>
  </tableColumns>
  <tableStyleInfo name="Monthly Budge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workbookViewId="0">
      <selection activeCell="G2" sqref="G2"/>
    </sheetView>
  </sheetViews>
  <sheetFormatPr baseColWidth="10" defaultRowHeight="15" x14ac:dyDescent="0.25"/>
  <cols>
    <col min="1" max="1" width="4.42578125" customWidth="1"/>
    <col min="2" max="2" width="22.28515625" bestFit="1" customWidth="1"/>
    <col min="3" max="3" width="14.28515625" customWidth="1"/>
    <col min="4" max="4" width="15.5703125" bestFit="1" customWidth="1"/>
    <col min="5" max="5" width="21.5703125" customWidth="1"/>
    <col min="6" max="6" width="4.28515625" customWidth="1"/>
    <col min="7" max="7" width="27.5703125" bestFit="1" customWidth="1"/>
    <col min="8" max="8" width="14.7109375" customWidth="1"/>
    <col min="9" max="9" width="2.28515625" hidden="1" customWidth="1"/>
    <col min="10" max="10" width="4.28515625" customWidth="1"/>
    <col min="11" max="11" width="4.42578125" customWidth="1"/>
    <col min="13" max="13" width="3.5703125" hidden="1" customWidth="1"/>
    <col min="14" max="14" width="21.42578125" bestFit="1" customWidth="1"/>
    <col min="15" max="15" width="11.42578125" customWidth="1"/>
    <col min="16" max="16" width="10.28515625" bestFit="1" customWidth="1"/>
    <col min="17" max="17" width="11" customWidth="1"/>
    <col min="18" max="18" width="20.42578125" customWidth="1"/>
    <col min="19" max="20" width="21.42578125" customWidth="1"/>
  </cols>
  <sheetData>
    <row r="1" spans="1:21" ht="46.5" x14ac:dyDescent="0.7">
      <c r="A1" s="2"/>
      <c r="B1" s="35" t="s">
        <v>37</v>
      </c>
      <c r="C1" s="35"/>
      <c r="D1" s="35"/>
      <c r="E1" s="35"/>
      <c r="F1" s="35"/>
      <c r="G1" s="35"/>
      <c r="H1" s="39">
        <v>2015</v>
      </c>
      <c r="I1" s="32"/>
      <c r="J1" s="2"/>
      <c r="K1" s="2"/>
      <c r="L1" s="36" t="s">
        <v>2</v>
      </c>
      <c r="M1" s="35"/>
      <c r="N1" s="35"/>
      <c r="O1" s="35"/>
      <c r="P1" s="35"/>
      <c r="Q1" s="35"/>
      <c r="R1" s="35"/>
      <c r="S1" s="35"/>
      <c r="T1" s="2"/>
      <c r="U1" s="32">
        <f>H1</f>
        <v>2015</v>
      </c>
    </row>
    <row r="2" spans="1:2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N2" s="2"/>
      <c r="O2" s="2"/>
      <c r="P2" s="2"/>
      <c r="Q2" s="2"/>
      <c r="R2" s="2"/>
      <c r="S2" s="2"/>
      <c r="T2" s="2"/>
      <c r="U2" s="2"/>
    </row>
    <row r="3" spans="1:21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 t="s">
        <v>24</v>
      </c>
      <c r="N3" s="2" t="s">
        <v>30</v>
      </c>
      <c r="O3" s="2" t="s">
        <v>25</v>
      </c>
      <c r="P3" s="2" t="s">
        <v>26</v>
      </c>
      <c r="Q3" s="2" t="s">
        <v>27</v>
      </c>
      <c r="R3" s="2" t="s">
        <v>29</v>
      </c>
      <c r="S3" s="2" t="s">
        <v>28</v>
      </c>
    </row>
    <row r="4" spans="1:2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t="s">
        <v>31</v>
      </c>
      <c r="N4" s="33">
        <v>40709</v>
      </c>
      <c r="O4" s="2" t="s">
        <v>32</v>
      </c>
      <c r="P4" s="2"/>
      <c r="Q4" s="33">
        <v>40709</v>
      </c>
      <c r="R4" s="2" t="s">
        <v>33</v>
      </c>
      <c r="S4" s="37">
        <v>90</v>
      </c>
    </row>
    <row r="5" spans="1:21" ht="15.75" x14ac:dyDescent="0.25">
      <c r="A5" s="2"/>
      <c r="B5" s="4" t="s">
        <v>0</v>
      </c>
      <c r="C5" s="5" t="s">
        <v>1</v>
      </c>
      <c r="D5" s="6"/>
      <c r="E5" s="7"/>
      <c r="F5" s="2"/>
      <c r="G5" s="2"/>
      <c r="H5" s="2"/>
      <c r="I5" s="2"/>
      <c r="J5" s="2"/>
      <c r="K5" s="2"/>
      <c r="L5" s="2"/>
      <c r="M5" t="s">
        <v>31</v>
      </c>
      <c r="N5" s="33">
        <v>40088</v>
      </c>
      <c r="O5" s="2" t="s">
        <v>32</v>
      </c>
      <c r="P5" s="2"/>
      <c r="Q5" s="33">
        <v>40090</v>
      </c>
      <c r="R5" s="2" t="s">
        <v>34</v>
      </c>
      <c r="S5" s="37">
        <v>30</v>
      </c>
    </row>
    <row r="6" spans="1:21" x14ac:dyDescent="0.25">
      <c r="A6" s="2"/>
      <c r="B6" s="11" t="s">
        <v>4</v>
      </c>
      <c r="C6" s="12">
        <f>TableauRevenus[[#Totals],[MONTANT]]</f>
        <v>615</v>
      </c>
      <c r="D6" s="2"/>
      <c r="E6" s="13"/>
      <c r="F6" s="3"/>
      <c r="G6" s="3"/>
      <c r="H6" s="3"/>
      <c r="I6" s="3"/>
      <c r="J6" s="3"/>
      <c r="K6" s="2"/>
      <c r="L6" s="2"/>
      <c r="M6" t="s">
        <v>31</v>
      </c>
      <c r="N6" s="33">
        <v>41968</v>
      </c>
      <c r="O6" t="s">
        <v>32</v>
      </c>
      <c r="Q6" s="33">
        <v>41973</v>
      </c>
      <c r="R6" t="s">
        <v>33</v>
      </c>
      <c r="S6" s="38">
        <v>80</v>
      </c>
      <c r="T6" s="2"/>
      <c r="U6" s="2"/>
    </row>
    <row r="7" spans="1:21" ht="15.75" thickBot="1" x14ac:dyDescent="0.3">
      <c r="A7" s="2"/>
      <c r="B7" s="11" t="s">
        <v>6</v>
      </c>
      <c r="C7" s="12">
        <f>TableauFraisExploitation[[#Totals],[MONTANT]]</f>
        <v>331</v>
      </c>
      <c r="D7" s="2"/>
      <c r="E7" s="13"/>
      <c r="F7" s="8"/>
      <c r="G7" s="9" t="s">
        <v>2</v>
      </c>
      <c r="H7" s="10" t="s">
        <v>1</v>
      </c>
      <c r="I7" s="10" t="s">
        <v>3</v>
      </c>
      <c r="J7" s="8"/>
      <c r="K7" s="2"/>
      <c r="L7" s="2"/>
      <c r="M7" t="s">
        <v>31</v>
      </c>
      <c r="N7" s="33">
        <v>39604</v>
      </c>
      <c r="O7" t="s">
        <v>35</v>
      </c>
      <c r="Q7" s="33">
        <v>39604</v>
      </c>
      <c r="R7" t="s">
        <v>33</v>
      </c>
      <c r="S7" s="38">
        <v>85</v>
      </c>
      <c r="T7" s="2"/>
      <c r="U7" s="2"/>
    </row>
    <row r="8" spans="1:21" ht="15.75" thickBot="1" x14ac:dyDescent="0.3">
      <c r="A8" s="2"/>
      <c r="B8" s="18" t="s">
        <v>8</v>
      </c>
      <c r="C8" s="19">
        <f>C6-C7</f>
        <v>284</v>
      </c>
      <c r="D8" s="2"/>
      <c r="E8" s="20"/>
      <c r="F8" s="3"/>
      <c r="G8" s="14" t="s">
        <v>5</v>
      </c>
      <c r="H8" s="15">
        <f>SUM(S4:S1744)</f>
        <v>615</v>
      </c>
      <c r="I8" s="15">
        <f>TableauRevenus[[#This Row],[MONTANT]]+(10^-6)*ROW(TableauRevenus[[#This Row],[MONTANT]])</f>
        <v>615.00000799999998</v>
      </c>
      <c r="J8" s="3"/>
      <c r="K8" s="2"/>
      <c r="L8" s="2"/>
      <c r="M8" t="s">
        <v>31</v>
      </c>
      <c r="N8" s="33">
        <v>40362</v>
      </c>
      <c r="O8" t="s">
        <v>35</v>
      </c>
      <c r="Q8" s="33">
        <v>40362</v>
      </c>
      <c r="R8" t="s">
        <v>34</v>
      </c>
      <c r="S8" s="38">
        <v>30</v>
      </c>
      <c r="T8" s="34"/>
      <c r="U8" s="2"/>
    </row>
    <row r="9" spans="1:21" ht="15.75" thickBot="1" x14ac:dyDescent="0.3">
      <c r="A9" s="2"/>
      <c r="B9" s="22"/>
      <c r="C9" s="23"/>
      <c r="D9" s="23"/>
      <c r="E9" s="2"/>
      <c r="F9" s="3"/>
      <c r="G9" s="14" t="s">
        <v>7</v>
      </c>
      <c r="H9" s="16">
        <f>SUBTOTAL(109,TableauRevenus[MONTANT])</f>
        <v>615</v>
      </c>
      <c r="I9" s="17"/>
      <c r="J9" s="3"/>
      <c r="K9" s="2"/>
      <c r="L9" s="2"/>
      <c r="M9" t="s">
        <v>31</v>
      </c>
      <c r="N9" s="33">
        <v>41396</v>
      </c>
      <c r="O9" t="s">
        <v>36</v>
      </c>
      <c r="Q9" s="33">
        <v>41396</v>
      </c>
      <c r="R9" t="s">
        <v>34</v>
      </c>
      <c r="S9" s="38">
        <v>50</v>
      </c>
      <c r="T9" s="34"/>
      <c r="U9" s="2"/>
    </row>
    <row r="10" spans="1:21" x14ac:dyDescent="0.25">
      <c r="A10" s="2"/>
      <c r="B10" s="2"/>
      <c r="C10" s="2"/>
      <c r="D10" s="2"/>
      <c r="E10" s="2"/>
      <c r="F10" s="3"/>
      <c r="G10" s="21"/>
      <c r="H10" s="21"/>
      <c r="I10" s="21"/>
      <c r="J10" s="3"/>
      <c r="K10" s="2"/>
      <c r="M10" t="s">
        <v>31</v>
      </c>
      <c r="N10" s="33">
        <v>41892</v>
      </c>
      <c r="O10" t="s">
        <v>36</v>
      </c>
      <c r="Q10" s="33">
        <v>41892</v>
      </c>
      <c r="R10" t="s">
        <v>33</v>
      </c>
      <c r="S10" s="38">
        <v>80</v>
      </c>
      <c r="T10" s="33"/>
    </row>
    <row r="11" spans="1:21" x14ac:dyDescent="0.25">
      <c r="A11" s="2"/>
      <c r="B11" s="2"/>
      <c r="C11" s="2"/>
      <c r="D11" s="2"/>
      <c r="E11" s="2"/>
      <c r="F11" s="3"/>
      <c r="G11" s="14" t="s">
        <v>9</v>
      </c>
      <c r="H11" s="24" t="s">
        <v>1</v>
      </c>
      <c r="I11" s="24" t="s">
        <v>10</v>
      </c>
      <c r="J11" s="3"/>
      <c r="K11" s="2"/>
      <c r="M11" t="s">
        <v>31</v>
      </c>
      <c r="N11" s="33">
        <v>41497</v>
      </c>
      <c r="O11" t="s">
        <v>36</v>
      </c>
      <c r="Q11" s="33">
        <v>41497</v>
      </c>
      <c r="R11" t="s">
        <v>33</v>
      </c>
      <c r="S11" s="38">
        <v>90</v>
      </c>
      <c r="T11" s="33"/>
    </row>
    <row r="12" spans="1:21" x14ac:dyDescent="0.25">
      <c r="A12" s="2"/>
      <c r="B12" s="2"/>
      <c r="C12" s="2"/>
      <c r="D12" s="2"/>
      <c r="E12" s="2"/>
      <c r="F12" s="3"/>
      <c r="G12" s="14" t="s">
        <v>11</v>
      </c>
      <c r="H12" s="15">
        <v>20</v>
      </c>
      <c r="I12" s="15">
        <f>TableauFraisExploitation[[#This Row],[MONTANT]]+(10^-6)*ROW(TableauFraisExploitation[[#This Row],[MONTANT]])</f>
        <v>20.000012000000002</v>
      </c>
      <c r="J12" s="3"/>
      <c r="K12" s="2"/>
      <c r="M12" t="s">
        <v>31</v>
      </c>
      <c r="N12" s="33">
        <v>41504</v>
      </c>
      <c r="O12" t="s">
        <v>36</v>
      </c>
      <c r="Q12" s="33">
        <v>41504</v>
      </c>
      <c r="R12" t="s">
        <v>34</v>
      </c>
      <c r="S12" s="38">
        <v>80</v>
      </c>
      <c r="T12" s="33"/>
    </row>
    <row r="13" spans="1:21" x14ac:dyDescent="0.25">
      <c r="A13" s="2"/>
      <c r="B13" s="2"/>
      <c r="C13" s="2"/>
      <c r="D13" s="2"/>
      <c r="E13" s="2"/>
      <c r="F13" s="3"/>
      <c r="G13" s="14" t="s">
        <v>12</v>
      </c>
      <c r="H13" s="15">
        <v>10</v>
      </c>
      <c r="I13" s="15">
        <f>TableauFraisExploitation[[#This Row],[MONTANT]]+(10^-6)*ROW(TableauFraisExploitation[[#This Row],[MONTANT]])</f>
        <v>10.000012999999999</v>
      </c>
      <c r="J13" s="3"/>
      <c r="K13" s="2"/>
      <c r="T13" s="33"/>
    </row>
    <row r="14" spans="1:21" x14ac:dyDescent="0.25">
      <c r="A14" s="2"/>
      <c r="B14" s="2"/>
      <c r="C14" s="2"/>
      <c r="D14" s="2"/>
      <c r="E14" s="2"/>
      <c r="F14" s="3"/>
      <c r="G14" s="14" t="s">
        <v>13</v>
      </c>
      <c r="H14" s="15">
        <v>30</v>
      </c>
      <c r="I14" s="15">
        <f>TableauFraisExploitation[[#This Row],[MONTANT]]+(10^-6)*ROW(TableauFraisExploitation[[#This Row],[MONTANT]])</f>
        <v>30.000014</v>
      </c>
      <c r="J14" s="3"/>
      <c r="K14" s="2"/>
      <c r="T14" s="33"/>
    </row>
    <row r="15" spans="1:21" x14ac:dyDescent="0.25">
      <c r="A15" s="2"/>
      <c r="B15" s="2"/>
      <c r="C15" s="2"/>
      <c r="D15" s="2"/>
      <c r="E15" s="2"/>
      <c r="F15" s="3"/>
      <c r="G15" s="14" t="s">
        <v>14</v>
      </c>
      <c r="H15" s="15">
        <v>40</v>
      </c>
      <c r="I15" s="15">
        <f>TableauFraisExploitation[[#This Row],[MONTANT]]+(10^-6)*ROW(TableauFraisExploitation[[#This Row],[MONTANT]])</f>
        <v>40.000014999999998</v>
      </c>
      <c r="J15" s="3"/>
      <c r="K15" s="2"/>
      <c r="T15" s="33"/>
    </row>
    <row r="16" spans="1:21" x14ac:dyDescent="0.25">
      <c r="A16" s="2"/>
      <c r="B16" s="2"/>
      <c r="C16" s="2"/>
      <c r="D16" s="2"/>
      <c r="E16" s="2"/>
      <c r="F16" s="3"/>
      <c r="G16" s="14" t="s">
        <v>15</v>
      </c>
      <c r="H16" s="15">
        <v>10</v>
      </c>
      <c r="I16" s="15">
        <f>TableauFraisExploitation[[#This Row],[MONTANT]]+(10^-6)*ROW(TableauFraisExploitation[[#This Row],[MONTANT]])</f>
        <v>10.000016</v>
      </c>
      <c r="J16" s="3"/>
      <c r="K16" s="2"/>
      <c r="T16" s="33"/>
    </row>
    <row r="17" spans="1:11" x14ac:dyDescent="0.25">
      <c r="A17" s="2"/>
      <c r="B17" s="2"/>
      <c r="C17" s="2"/>
      <c r="D17" s="2"/>
      <c r="E17" s="2"/>
      <c r="F17" s="3"/>
      <c r="G17" s="14" t="s">
        <v>16</v>
      </c>
      <c r="H17" s="15">
        <v>10</v>
      </c>
      <c r="I17" s="15">
        <f>TableauFraisExploitation[[#This Row],[MONTANT]]+(10^-6)*ROW(TableauFraisExploitation[[#This Row],[MONTANT]])</f>
        <v>10.000017</v>
      </c>
      <c r="J17" s="3"/>
      <c r="K17" s="2"/>
    </row>
    <row r="18" spans="1:11" x14ac:dyDescent="0.25">
      <c r="A18" s="2"/>
      <c r="B18" s="2"/>
      <c r="C18" s="2"/>
      <c r="D18" s="2"/>
      <c r="E18" s="2"/>
      <c r="F18" s="3"/>
      <c r="G18" s="9" t="s">
        <v>17</v>
      </c>
      <c r="H18" s="15">
        <v>0</v>
      </c>
      <c r="I18" s="15">
        <f>TableauFraisExploitation[[#This Row],[MONTANT]]+(10^-6)*ROW(TableauFraisExploitation[[#This Row],[MONTANT]])</f>
        <v>1.8E-5</v>
      </c>
      <c r="J18" s="3"/>
      <c r="K18" s="2"/>
    </row>
    <row r="19" spans="1:11" x14ac:dyDescent="0.25">
      <c r="A19" s="2"/>
      <c r="B19" s="2"/>
      <c r="C19" s="2"/>
      <c r="D19" s="2"/>
      <c r="E19" s="2"/>
      <c r="F19" s="3"/>
      <c r="G19" s="14" t="s">
        <v>18</v>
      </c>
      <c r="H19" s="15">
        <v>0</v>
      </c>
      <c r="I19" s="15">
        <f>TableauFraisExploitation[[#This Row],[MONTANT]]+(10^-6)*ROW(TableauFraisExploitation[[#This Row],[MONTANT]])</f>
        <v>1.8999999999999998E-5</v>
      </c>
      <c r="J19" s="3"/>
      <c r="K19" s="2"/>
    </row>
    <row r="20" spans="1:11" x14ac:dyDescent="0.25">
      <c r="A20" s="2"/>
      <c r="B20" s="2"/>
      <c r="C20" s="2"/>
      <c r="D20" s="2"/>
      <c r="E20" s="2"/>
      <c r="F20" s="3"/>
      <c r="G20" s="14" t="s">
        <v>19</v>
      </c>
      <c r="H20" s="15">
        <v>0</v>
      </c>
      <c r="I20" s="15">
        <f>TableauFraisExploitation[[#This Row],[MONTANT]]+(10^-6)*ROW(TableauFraisExploitation[[#This Row],[MONTANT]])</f>
        <v>1.9999999999999998E-5</v>
      </c>
      <c r="J20" s="3"/>
      <c r="K20" s="2"/>
    </row>
    <row r="21" spans="1:11" x14ac:dyDescent="0.25">
      <c r="A21" s="2"/>
      <c r="B21" s="2"/>
      <c r="C21" s="2"/>
      <c r="D21" s="2"/>
      <c r="E21" s="2"/>
      <c r="F21" s="3"/>
      <c r="G21" s="14" t="s">
        <v>20</v>
      </c>
      <c r="H21" s="15">
        <v>200</v>
      </c>
      <c r="I21" s="15">
        <f>TableauFraisExploitation[[#This Row],[MONTANT]]+(10^-6)*ROW(TableauFraisExploitation[[#This Row],[MONTANT]])</f>
        <v>200.000021</v>
      </c>
      <c r="J21" s="3"/>
      <c r="K21" s="2"/>
    </row>
    <row r="22" spans="1:11" x14ac:dyDescent="0.25">
      <c r="A22" s="2"/>
      <c r="B22" s="2"/>
      <c r="C22" s="2"/>
      <c r="D22" s="2"/>
      <c r="E22" s="2"/>
      <c r="F22" s="3"/>
      <c r="G22" s="14" t="s">
        <v>21</v>
      </c>
      <c r="H22" s="15">
        <v>10</v>
      </c>
      <c r="I22" s="15">
        <f>TableauFraisExploitation[[#This Row],[MONTANT]]+(10^-6)*ROW(TableauFraisExploitation[[#This Row],[MONTANT]])</f>
        <v>10.000022</v>
      </c>
      <c r="J22" s="3"/>
      <c r="K22" s="2"/>
    </row>
    <row r="23" spans="1:11" ht="15.75" thickBot="1" x14ac:dyDescent="0.3">
      <c r="A23" s="2"/>
      <c r="B23" s="2"/>
      <c r="C23" s="2"/>
      <c r="D23" s="2"/>
      <c r="E23" s="2"/>
      <c r="F23" s="3"/>
      <c r="G23" s="14" t="s">
        <v>22</v>
      </c>
      <c r="H23" s="15">
        <v>1</v>
      </c>
      <c r="I23" s="15">
        <f>TableauFraisExploitation[[#This Row],[MONTANT]]+(10^-6)*ROW(TableauFraisExploitation[[#This Row],[MONTANT]])</f>
        <v>1.0000230000000001</v>
      </c>
      <c r="J23" s="3"/>
      <c r="K23" s="2"/>
    </row>
    <row r="24" spans="1:11" ht="15.75" thickBot="1" x14ac:dyDescent="0.3">
      <c r="A24" s="2"/>
      <c r="B24" s="2"/>
      <c r="C24" s="2"/>
      <c r="D24" s="2"/>
      <c r="E24" s="2"/>
      <c r="F24" s="3"/>
      <c r="G24" s="1" t="s">
        <v>7</v>
      </c>
      <c r="H24" s="25">
        <f>SUBTOTAL(109,TableauFraisExploitation[MONTANT])</f>
        <v>331</v>
      </c>
      <c r="I24" s="1"/>
      <c r="J24" s="3"/>
      <c r="K24" s="2"/>
    </row>
    <row r="25" spans="1:11" x14ac:dyDescent="0.25">
      <c r="A25" s="2"/>
      <c r="E25" s="2"/>
      <c r="F25" s="3"/>
      <c r="G25" s="3" t="s">
        <v>23</v>
      </c>
      <c r="H25" s="3"/>
      <c r="I25" s="3"/>
      <c r="J25" s="3"/>
      <c r="K25" s="2"/>
    </row>
    <row r="26" spans="1:11" x14ac:dyDescent="0.25">
      <c r="A26" s="2"/>
      <c r="B26" s="2"/>
      <c r="C26" s="2"/>
      <c r="D26" s="2"/>
      <c r="E26" s="2"/>
      <c r="K26" s="2"/>
    </row>
    <row r="27" spans="1:11" ht="15.75" x14ac:dyDescent="0.25">
      <c r="A27" s="2"/>
      <c r="B27" s="26"/>
      <c r="C27" s="26"/>
      <c r="D27" s="26"/>
      <c r="E27" s="26"/>
      <c r="F27" s="2"/>
      <c r="G27" s="2"/>
      <c r="H27" s="2"/>
      <c r="I27" s="2"/>
      <c r="J27" s="2"/>
      <c r="K27" s="2"/>
    </row>
    <row r="28" spans="1:11" x14ac:dyDescent="0.25">
      <c r="B28" s="9"/>
      <c r="C28" s="10"/>
      <c r="D28" s="10"/>
      <c r="E28" s="10"/>
    </row>
    <row r="29" spans="1:11" x14ac:dyDescent="0.25">
      <c r="B29" s="14"/>
      <c r="C29" s="27"/>
      <c r="D29" s="28"/>
      <c r="E29" s="15"/>
    </row>
    <row r="30" spans="1:11" x14ac:dyDescent="0.25">
      <c r="B30" s="14"/>
      <c r="C30" s="29"/>
      <c r="D30" s="28"/>
      <c r="E30" s="15"/>
    </row>
    <row r="31" spans="1:11" x14ac:dyDescent="0.25">
      <c r="B31" s="14"/>
      <c r="C31" s="29"/>
      <c r="D31" s="28"/>
      <c r="E31" s="15"/>
    </row>
    <row r="32" spans="1:11" x14ac:dyDescent="0.25">
      <c r="B32" s="14"/>
      <c r="C32" s="29"/>
      <c r="D32" s="28"/>
      <c r="E32" s="15"/>
    </row>
    <row r="33" spans="2:5" x14ac:dyDescent="0.25">
      <c r="B33" s="14"/>
      <c r="C33" s="29"/>
      <c r="D33" s="28"/>
      <c r="E33" s="15"/>
    </row>
    <row r="34" spans="2:5" x14ac:dyDescent="0.25">
      <c r="B34" s="14"/>
      <c r="C34" s="30"/>
      <c r="D34" s="31"/>
      <c r="E34" s="15"/>
    </row>
  </sheetData>
  <mergeCells count="2">
    <mergeCell ref="B1:G1"/>
    <mergeCell ref="L1:S1"/>
  </mergeCells>
  <pageMargins left="0.7" right="0.7" top="0.75" bottom="0.75" header="0.3" footer="0.3"/>
  <pageSetup paperSize="9" orientation="landscape" horizontalDpi="300" verticalDpi="300" r:id="rId1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BUDGET GENERAL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Flavian</dc:creator>
  <cp:lastModifiedBy>Flavian</cp:lastModifiedBy>
  <cp:lastPrinted>2013-04-26T07:21:29Z</cp:lastPrinted>
  <dcterms:created xsi:type="dcterms:W3CDTF">2013-04-26T06:23:30Z</dcterms:created>
  <dcterms:modified xsi:type="dcterms:W3CDTF">2015-11-21T10:09:10Z</dcterms:modified>
</cp:coreProperties>
</file>