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105" windowWidth="20280" windowHeight="8610"/>
  </bookViews>
  <sheets>
    <sheet name="Planning" sheetId="1" r:id="rId1"/>
    <sheet name="Valeur" sheetId="3" r:id="rId2"/>
  </sheets>
  <calcPr calcId="145621"/>
</workbook>
</file>

<file path=xl/calcChain.xml><?xml version="1.0" encoding="utf-8"?>
<calcChain xmlns="http://schemas.openxmlformats.org/spreadsheetml/2006/main">
  <c r="Q11" i="1" l="1"/>
  <c r="P11" i="1"/>
  <c r="R11" i="1" s="1"/>
  <c r="B11" i="1"/>
  <c r="B2" i="3"/>
  <c r="Q10" i="1"/>
  <c r="P10" i="1"/>
  <c r="R10" i="1" l="1"/>
  <c r="E4" i="1" s="1"/>
  <c r="Q2" i="3"/>
  <c r="N3" i="1"/>
  <c r="N4" i="1"/>
  <c r="N2" i="1"/>
  <c r="H3" i="1"/>
  <c r="K3" i="1" s="1"/>
  <c r="P2" i="3"/>
  <c r="R2" i="3" l="1"/>
  <c r="N5" i="1"/>
  <c r="O5" i="1"/>
  <c r="K4" i="1"/>
</calcChain>
</file>

<file path=xl/sharedStrings.xml><?xml version="1.0" encoding="utf-8"?>
<sst xmlns="http://schemas.openxmlformats.org/spreadsheetml/2006/main" count="51" uniqueCount="24">
  <si>
    <t>Date</t>
  </si>
  <si>
    <t>Lundi</t>
  </si>
  <si>
    <t>Présence</t>
  </si>
  <si>
    <t>Heure d'arrivé</t>
  </si>
  <si>
    <t>Heure début pause</t>
  </si>
  <si>
    <t>Heure début repas</t>
  </si>
  <si>
    <t>Heure fin repas</t>
  </si>
  <si>
    <t>Heure fin pause</t>
  </si>
  <si>
    <t>Heure de sortie</t>
  </si>
  <si>
    <t>Total Heure journée</t>
  </si>
  <si>
    <t>Matin</t>
  </si>
  <si>
    <t>Après-midi</t>
  </si>
  <si>
    <t>ANNEE 2018</t>
  </si>
  <si>
    <t>Nombre de CP</t>
  </si>
  <si>
    <t>PRIS</t>
  </si>
  <si>
    <t>ACQUIS</t>
  </si>
  <si>
    <t>RESTE</t>
  </si>
  <si>
    <t>Journée Entière</t>
  </si>
  <si>
    <t>Nombre</t>
  </si>
  <si>
    <t>Heure</t>
  </si>
  <si>
    <t>Total</t>
  </si>
  <si>
    <t>Heure RTT</t>
  </si>
  <si>
    <t>Heure total</t>
  </si>
  <si>
    <t>Temps en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</si>
</sst>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4"/>
      <color rgb="FF00008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0" fontId="0" fillId="0" borderId="2" xfId="0" applyNumberFormat="1" applyBorder="1" applyAlignment="1">
      <alignment horizontal="center" vertical="center" wrapText="1"/>
    </xf>
    <xf numFmtId="0" fontId="0" fillId="3" borderId="6" xfId="0" applyFont="1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center" vertical="center" wrapText="1"/>
    </xf>
    <xf numFmtId="0" fontId="0" fillId="3" borderId="5" xfId="0" applyFont="1" applyFill="1" applyBorder="1" applyAlignment="1">
      <alignment horizontal="center" vertical="center" wrapText="1"/>
    </xf>
    <xf numFmtId="0" fontId="0" fillId="3" borderId="9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20" fontId="0" fillId="0" borderId="8" xfId="0" applyNumberFormat="1" applyBorder="1" applyAlignment="1">
      <alignment horizontal="center" vertical="center" wrapText="1"/>
    </xf>
    <xf numFmtId="20" fontId="0" fillId="0" borderId="10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0" fontId="0" fillId="3" borderId="9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3" borderId="11" xfId="0" applyFont="1" applyFill="1" applyBorder="1" applyAlignment="1">
      <alignment horizontal="center" vertical="center" wrapText="1"/>
    </xf>
    <xf numFmtId="0" fontId="0" fillId="3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18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5</xdr:row>
          <xdr:rowOff>76200</xdr:rowOff>
        </xdr:from>
        <xdr:to>
          <xdr:col>3</xdr:col>
          <xdr:colOff>95250</xdr:colOff>
          <xdr:row>7</xdr:row>
          <xdr:rowOff>95250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80"/>
                  </a:solidFill>
                  <a:latin typeface="Calibri"/>
                </a:rPr>
                <a:t>Ajout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1"/>
  <sheetViews>
    <sheetView showGridLines="0" tabSelected="1" zoomScaleNormal="100" workbookViewId="0">
      <pane ySplit="9" topLeftCell="A10" activePane="bottomLeft" state="frozen"/>
      <selection pane="bottomLeft" activeCell="B11" sqref="B11"/>
    </sheetView>
  </sheetViews>
  <sheetFormatPr baseColWidth="10" defaultRowHeight="30" customHeight="1" x14ac:dyDescent="0.25"/>
  <cols>
    <col min="1" max="1" width="12" style="1" customWidth="1"/>
    <col min="2" max="2" width="11.42578125" style="1"/>
    <col min="3" max="3" width="17.28515625" style="1" customWidth="1"/>
    <col min="4" max="16" width="11.42578125" style="1"/>
    <col min="17" max="17" width="9.28515625" style="1" customWidth="1"/>
    <col min="18" max="18" width="11.42578125" style="1" customWidth="1"/>
    <col min="19" max="16384" width="11.42578125" style="1"/>
  </cols>
  <sheetData>
    <row r="1" spans="1:18" ht="30" customHeight="1" x14ac:dyDescent="0.25">
      <c r="N1" s="5" t="s">
        <v>18</v>
      </c>
      <c r="O1" s="5" t="s">
        <v>19</v>
      </c>
    </row>
    <row r="2" spans="1:18" ht="30" customHeight="1" x14ac:dyDescent="0.25">
      <c r="A2" s="24" t="s">
        <v>12</v>
      </c>
      <c r="B2" s="24"/>
      <c r="D2" s="21" t="s">
        <v>15</v>
      </c>
      <c r="E2" s="21"/>
      <c r="G2" s="22" t="s">
        <v>14</v>
      </c>
      <c r="H2" s="23"/>
      <c r="J2" s="22" t="s">
        <v>16</v>
      </c>
      <c r="K2" s="23"/>
      <c r="M2" s="14" t="s">
        <v>17</v>
      </c>
      <c r="N2" s="2">
        <f>COUNTIFS(C10:C10456,"Journée Entière")</f>
        <v>0</v>
      </c>
      <c r="O2" s="15"/>
    </row>
    <row r="3" spans="1:18" ht="30" customHeight="1" x14ac:dyDescent="0.25">
      <c r="A3" s="24"/>
      <c r="B3" s="24"/>
      <c r="D3" s="14" t="s">
        <v>13</v>
      </c>
      <c r="E3" s="2">
        <v>25</v>
      </c>
      <c r="G3" s="14" t="s">
        <v>13</v>
      </c>
      <c r="H3" s="2">
        <f>COUNTIF(C10:C10450,"CP")</f>
        <v>0</v>
      </c>
      <c r="J3" s="14" t="s">
        <v>13</v>
      </c>
      <c r="K3" s="2">
        <f>E3-H3</f>
        <v>25</v>
      </c>
      <c r="M3" s="14" t="s">
        <v>10</v>
      </c>
      <c r="N3" s="2">
        <f>COUNTIFS(C10:C10457,"Matin")</f>
        <v>0</v>
      </c>
      <c r="O3" s="15"/>
    </row>
    <row r="4" spans="1:18" ht="30" customHeight="1" x14ac:dyDescent="0.25">
      <c r="D4" s="14" t="s">
        <v>21</v>
      </c>
      <c r="E4" s="3">
        <f>MOD(SUM(R10:R10461),1)</f>
        <v>0.70555555555555549</v>
      </c>
      <c r="G4" s="14" t="s">
        <v>21</v>
      </c>
      <c r="H4" s="2"/>
      <c r="J4" s="14" t="s">
        <v>21</v>
      </c>
      <c r="K4" s="3">
        <f>E4-H4</f>
        <v>0.70555555555555549</v>
      </c>
      <c r="M4" s="14" t="s">
        <v>11</v>
      </c>
      <c r="N4" s="2">
        <f>COUNTIFS(C10:C10458,"Après-midi")</f>
        <v>0</v>
      </c>
      <c r="O4" s="15"/>
    </row>
    <row r="5" spans="1:18" ht="30" customHeight="1" x14ac:dyDescent="0.25">
      <c r="M5" s="14" t="s">
        <v>20</v>
      </c>
      <c r="N5" s="18">
        <f>N2+((N3+N4)/2)</f>
        <v>0</v>
      </c>
      <c r="O5" s="19">
        <f>SUM(P10:P1048576)</f>
        <v>0</v>
      </c>
    </row>
    <row r="6" spans="1:18" ht="15" customHeight="1" x14ac:dyDescent="0.25">
      <c r="G6" s="12"/>
      <c r="H6" s="12"/>
      <c r="I6" s="12"/>
      <c r="J6" s="12"/>
      <c r="K6" s="12"/>
      <c r="L6" s="12"/>
      <c r="M6" s="12"/>
      <c r="N6" s="12"/>
    </row>
    <row r="7" spans="1:18" ht="15.75" customHeight="1" x14ac:dyDescent="0.25">
      <c r="G7" s="12"/>
      <c r="H7" s="12"/>
      <c r="I7" s="12"/>
      <c r="J7" s="12"/>
      <c r="K7" s="12"/>
      <c r="L7" s="12"/>
      <c r="M7" s="12"/>
      <c r="N7" s="12"/>
    </row>
    <row r="8" spans="1:18" ht="15.75" thickBot="1" x14ac:dyDescent="0.3"/>
    <row r="9" spans="1:18" s="4" customFormat="1" ht="44.25" customHeight="1" thickBot="1" x14ac:dyDescent="0.3">
      <c r="A9" s="25" t="s">
        <v>0</v>
      </c>
      <c r="B9" s="26"/>
      <c r="C9" s="20" t="s">
        <v>2</v>
      </c>
      <c r="D9" s="9" t="s">
        <v>3</v>
      </c>
      <c r="E9" s="10" t="s">
        <v>4</v>
      </c>
      <c r="F9" s="10" t="s">
        <v>7</v>
      </c>
      <c r="G9" s="10" t="s">
        <v>4</v>
      </c>
      <c r="H9" s="10" t="s">
        <v>7</v>
      </c>
      <c r="I9" s="10" t="s">
        <v>5</v>
      </c>
      <c r="J9" s="10" t="s">
        <v>6</v>
      </c>
      <c r="K9" s="10" t="s">
        <v>4</v>
      </c>
      <c r="L9" s="10" t="s">
        <v>7</v>
      </c>
      <c r="M9" s="10" t="s">
        <v>4</v>
      </c>
      <c r="N9" s="10" t="s">
        <v>7</v>
      </c>
      <c r="O9" s="10" t="s">
        <v>8</v>
      </c>
      <c r="P9" s="8" t="s">
        <v>9</v>
      </c>
      <c r="Q9" s="9" t="s">
        <v>22</v>
      </c>
      <c r="R9" s="8" t="s">
        <v>23</v>
      </c>
    </row>
    <row r="10" spans="1:18" ht="30" customHeight="1" x14ac:dyDescent="0.25">
      <c r="A10" s="13" t="s">
        <v>1</v>
      </c>
      <c r="B10" s="13">
        <v>43311</v>
      </c>
      <c r="C10" s="6"/>
      <c r="D10" s="7"/>
      <c r="E10" s="7"/>
      <c r="F10" s="7"/>
      <c r="G10" s="6"/>
      <c r="H10" s="6"/>
      <c r="I10" s="7"/>
      <c r="J10" s="7"/>
      <c r="K10" s="6"/>
      <c r="L10" s="6"/>
      <c r="M10" s="7"/>
      <c r="N10" s="7"/>
      <c r="O10" s="7"/>
      <c r="P10" s="7">
        <f>IF(C10="CP","1",(E10-D10)+(G10-F10)+(I10-H10)+(K10-J10)+(M10-L10)+(O10-N10))</f>
        <v>0</v>
      </c>
      <c r="Q10" s="16" t="str">
        <f>IF(C10="Journée entière","07:24","03:32")</f>
        <v>03:32</v>
      </c>
      <c r="R10" s="17">
        <f>P10-Q10</f>
        <v>-0.14722222222222223</v>
      </c>
    </row>
    <row r="11" spans="1:18" ht="30" customHeight="1" x14ac:dyDescent="0.25">
      <c r="A11" s="13"/>
      <c r="B11" s="13">
        <f>Planning!$B19+1</f>
        <v>1</v>
      </c>
      <c r="C11" s="6"/>
      <c r="D11" s="7"/>
      <c r="E11" s="7"/>
      <c r="F11" s="7"/>
      <c r="G11" s="6"/>
      <c r="H11" s="6"/>
      <c r="I11" s="7"/>
      <c r="J11" s="7"/>
      <c r="K11" s="6"/>
      <c r="L11" s="6"/>
      <c r="M11" s="7"/>
      <c r="N11" s="7"/>
      <c r="O11" s="7"/>
      <c r="P11" s="7">
        <f>IF(C11="CP","1",(E11-D11)+(G11-F11)+(I11-H11)+(K11-J11)+(M11-L11)+(O11-N11))</f>
        <v>0</v>
      </c>
      <c r="Q11" s="16" t="str">
        <f>IF(C11="Journée entière","07:24","03:32")</f>
        <v>03:32</v>
      </c>
      <c r="R11" s="17">
        <f>P11-Q11</f>
        <v>-0.14722222222222223</v>
      </c>
    </row>
  </sheetData>
  <mergeCells count="5">
    <mergeCell ref="D2:E2"/>
    <mergeCell ref="G2:H2"/>
    <mergeCell ref="J2:K2"/>
    <mergeCell ref="A2:B3"/>
    <mergeCell ref="A9:B9"/>
  </mergeCells>
  <conditionalFormatting sqref="D10:I10">
    <cfRule type="expression" dxfId="17" priority="54">
      <formula>$C10="Après-midi"</formula>
    </cfRule>
  </conditionalFormatting>
  <conditionalFormatting sqref="J10:O10">
    <cfRule type="expression" dxfId="16" priority="53">
      <formula>$C10="Matin"</formula>
    </cfRule>
  </conditionalFormatting>
  <conditionalFormatting sqref="D10:O10">
    <cfRule type="expression" dxfId="15" priority="49">
      <formula>$C10="Jour Férié"</formula>
    </cfRule>
    <cfRule type="expression" dxfId="14" priority="50">
      <formula>$C10="RTT"</formula>
    </cfRule>
    <cfRule type="expression" dxfId="13" priority="51">
      <formula>$C10="RTT DUP"</formula>
    </cfRule>
    <cfRule type="expression" dxfId="12" priority="52">
      <formula>$C10="CP"</formula>
    </cfRule>
  </conditionalFormatting>
  <conditionalFormatting sqref="D11:I11">
    <cfRule type="expression" dxfId="5" priority="6">
      <formula>$C11="Après-midi"</formula>
    </cfRule>
  </conditionalFormatting>
  <conditionalFormatting sqref="J11:O11">
    <cfRule type="expression" dxfId="4" priority="5">
      <formula>$C11="Matin"</formula>
    </cfRule>
  </conditionalFormatting>
  <conditionalFormatting sqref="D11:O11">
    <cfRule type="expression" dxfId="3" priority="1">
      <formula>$C11="Jour Férié"</formula>
    </cfRule>
    <cfRule type="expression" dxfId="2" priority="2">
      <formula>$C11="RTT"</formula>
    </cfRule>
    <cfRule type="expression" dxfId="1" priority="3">
      <formula>$C11="RTT DUP"</formula>
    </cfRule>
    <cfRule type="expression" dxfId="0" priority="4">
      <formula>$C11="CP"</formula>
    </cfRule>
  </conditionalFormatting>
  <dataValidations count="1">
    <dataValidation type="list" allowBlank="1" showInputMessage="1" showErrorMessage="1" sqref="C10:C11">
      <formula1>"Journée entière, Matin, Après-midi, CP, RTT DUP, RTT, Jour Férié"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ThisWorkbook.Ajoutligne">
                <anchor moveWithCells="1" sizeWithCells="1">
                  <from>
                    <xdr:col>2</xdr:col>
                    <xdr:colOff>85725</xdr:colOff>
                    <xdr:row>5</xdr:row>
                    <xdr:rowOff>76200</xdr:rowOff>
                  </from>
                  <to>
                    <xdr:col>3</xdr:col>
                    <xdr:colOff>95250</xdr:colOff>
                    <xdr:row>7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"/>
  <sheetViews>
    <sheetView zoomScale="90" zoomScaleNormal="90" workbookViewId="0">
      <selection activeCell="B2" sqref="B2"/>
    </sheetView>
  </sheetViews>
  <sheetFormatPr baseColWidth="10" defaultRowHeight="15" x14ac:dyDescent="0.25"/>
  <cols>
    <col min="2" max="2" width="11.85546875" bestFit="1" customWidth="1"/>
  </cols>
  <sheetData>
    <row r="1" spans="1:18" s="4" customFormat="1" ht="44.25" customHeight="1" thickBot="1" x14ac:dyDescent="0.3">
      <c r="A1" s="25" t="s">
        <v>0</v>
      </c>
      <c r="B1" s="26"/>
      <c r="C1" s="11" t="s">
        <v>2</v>
      </c>
      <c r="D1" s="9" t="s">
        <v>3</v>
      </c>
      <c r="E1" s="10" t="s">
        <v>4</v>
      </c>
      <c r="F1" s="10" t="s">
        <v>7</v>
      </c>
      <c r="G1" s="10" t="s">
        <v>4</v>
      </c>
      <c r="H1" s="10" t="s">
        <v>7</v>
      </c>
      <c r="I1" s="10" t="s">
        <v>5</v>
      </c>
      <c r="J1" s="10" t="s">
        <v>6</v>
      </c>
      <c r="K1" s="10" t="s">
        <v>4</v>
      </c>
      <c r="L1" s="10" t="s">
        <v>7</v>
      </c>
      <c r="M1" s="10" t="s">
        <v>4</v>
      </c>
      <c r="N1" s="10" t="s">
        <v>7</v>
      </c>
      <c r="O1" s="10" t="s">
        <v>8</v>
      </c>
      <c r="P1" s="8" t="s">
        <v>9</v>
      </c>
      <c r="Q1" s="9" t="s">
        <v>22</v>
      </c>
      <c r="R1" s="8" t="s">
        <v>23</v>
      </c>
    </row>
    <row r="2" spans="1:18" s="1" customFormat="1" ht="30" customHeight="1" x14ac:dyDescent="0.25">
      <c r="A2" s="13"/>
      <c r="B2" s="13">
        <f>Planning!$B10+1</f>
        <v>43312</v>
      </c>
      <c r="C2" s="6"/>
      <c r="D2" s="7"/>
      <c r="E2" s="7"/>
      <c r="F2" s="7"/>
      <c r="G2" s="6"/>
      <c r="H2" s="6"/>
      <c r="I2" s="7"/>
      <c r="J2" s="7"/>
      <c r="K2" s="6"/>
      <c r="L2" s="6"/>
      <c r="M2" s="7"/>
      <c r="N2" s="7"/>
      <c r="O2" s="7"/>
      <c r="P2" s="7">
        <f>IF(C2="CP","1",(E2-D2)+(G2-F2)+(I2-H2)+(K2-J2)+(M2-L2)+(O2-N2))</f>
        <v>0</v>
      </c>
      <c r="Q2" s="16" t="str">
        <f>IF(C2="Journée entière","07:24","03:32")</f>
        <v>03:32</v>
      </c>
      <c r="R2" s="17">
        <f>P2-Q2</f>
        <v>-0.14722222222222223</v>
      </c>
    </row>
  </sheetData>
  <mergeCells count="1">
    <mergeCell ref="A1:B1"/>
  </mergeCells>
  <conditionalFormatting sqref="D2:I2">
    <cfRule type="expression" dxfId="11" priority="6">
      <formula>$C2="Après-midi"</formula>
    </cfRule>
  </conditionalFormatting>
  <conditionalFormatting sqref="J2:O2">
    <cfRule type="expression" dxfId="10" priority="5">
      <formula>$C2="Matin"</formula>
    </cfRule>
  </conditionalFormatting>
  <conditionalFormatting sqref="D2:O2">
    <cfRule type="expression" dxfId="9" priority="1">
      <formula>$C2="Jour Férié"</formula>
    </cfRule>
    <cfRule type="expression" dxfId="8" priority="2">
      <formula>$C2="RTT"</formula>
    </cfRule>
    <cfRule type="expression" dxfId="7" priority="3">
      <formula>$C2="RTT DUP"</formula>
    </cfRule>
    <cfRule type="expression" dxfId="6" priority="4">
      <formula>$C2="CP"</formula>
    </cfRule>
  </conditionalFormatting>
  <dataValidations count="1">
    <dataValidation type="list" allowBlank="1" showInputMessage="1" showErrorMessage="1" sqref="C2">
      <formula1>"Journée entière, Matin, Après-midi, CP, RTT DUP, RTT, Jour Férié"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Valeur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2018-07-28T15:07:12Z</dcterms:created>
  <dcterms:modified xsi:type="dcterms:W3CDTF">2018-07-29T15:32:44Z</dcterms:modified>
</cp:coreProperties>
</file>