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5915" windowHeight="7620" tabRatio="957" activeTab="4"/>
  </bookViews>
  <sheets>
    <sheet name="E4" sheetId="42" r:id="rId1"/>
    <sheet name="E4 moy " sheetId="44" r:id="rId2"/>
    <sheet name="E4 Suivi 2013" sheetId="63" r:id="rId3"/>
    <sheet name="E5" sheetId="3" r:id="rId4"/>
    <sheet name="E5 moy " sheetId="19" r:id="rId5"/>
    <sheet name="E3 Suivi 2013" sheetId="6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9" l="1"/>
  <c r="B28" i="19" s="1"/>
  <c r="B29" i="19" s="1"/>
  <c r="B30" i="19" s="1"/>
  <c r="B31" i="19" s="1"/>
  <c r="B32" i="19" s="1"/>
  <c r="B33" i="19" s="1"/>
  <c r="B34" i="19" s="1"/>
  <c r="B35" i="19" s="1"/>
  <c r="B36" i="19" s="1"/>
  <c r="B37" i="19" s="1"/>
  <c r="B38" i="19" s="1"/>
  <c r="B39" i="19" s="1"/>
  <c r="B40" i="19" s="1"/>
  <c r="B41" i="19" s="1"/>
  <c r="B42" i="19" s="1"/>
  <c r="B43" i="19" s="1"/>
  <c r="B44" i="19" s="1"/>
  <c r="B45" i="19" s="1"/>
  <c r="B46" i="19" s="1"/>
  <c r="B4" i="19"/>
  <c r="B5" i="19" s="1"/>
  <c r="B6" i="19" s="1"/>
  <c r="B7" i="19" s="1"/>
  <c r="B8" i="19" s="1"/>
  <c r="B9" i="19" s="1"/>
  <c r="B10" i="19" s="1"/>
  <c r="B11" i="19" s="1"/>
  <c r="B12" i="19" s="1"/>
  <c r="B13" i="19" s="1"/>
  <c r="B14" i="19" s="1"/>
  <c r="B15" i="19" s="1"/>
  <c r="B16" i="19" s="1"/>
  <c r="B17" i="19" s="1"/>
  <c r="B18" i="19" s="1"/>
  <c r="B19" i="19" s="1"/>
  <c r="B20" i="19" s="1"/>
  <c r="B21" i="19" s="1"/>
  <c r="B22" i="19" s="1"/>
  <c r="B23" i="19" s="1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C3" i="19" l="1"/>
  <c r="D6" i="19"/>
  <c r="C7" i="19"/>
  <c r="D14" i="19"/>
  <c r="C15" i="19"/>
  <c r="D22" i="19"/>
  <c r="C23" i="19"/>
  <c r="D32" i="19"/>
  <c r="C33" i="19"/>
  <c r="D37" i="19"/>
  <c r="C43" i="19"/>
  <c r="D3" i="19"/>
  <c r="D9" i="19"/>
  <c r="C10" i="19"/>
  <c r="D17" i="19"/>
  <c r="C18" i="19"/>
  <c r="D27" i="19"/>
  <c r="C28" i="19"/>
  <c r="D41" i="19"/>
  <c r="C44" i="19"/>
  <c r="D43" i="19"/>
  <c r="C40" i="19"/>
  <c r="D39" i="19"/>
  <c r="C36" i="19"/>
  <c r="D35" i="19"/>
  <c r="D44" i="19"/>
  <c r="D45" i="19"/>
  <c r="D42" i="19"/>
  <c r="C41" i="19"/>
  <c r="C38" i="19"/>
  <c r="C35" i="19"/>
  <c r="D34" i="19"/>
  <c r="C31" i="19"/>
  <c r="D30" i="19"/>
  <c r="C27" i="19"/>
  <c r="D26" i="19"/>
  <c r="C21" i="19"/>
  <c r="D20" i="19"/>
  <c r="C17" i="19"/>
  <c r="D16" i="19"/>
  <c r="C13" i="19"/>
  <c r="D12" i="19"/>
  <c r="C9" i="19"/>
  <c r="D8" i="19"/>
  <c r="C5" i="19"/>
  <c r="D4" i="19"/>
  <c r="D46" i="19"/>
  <c r="C45" i="19"/>
  <c r="C42" i="19"/>
  <c r="C39" i="19"/>
  <c r="D36" i="19"/>
  <c r="C34" i="19"/>
  <c r="D33" i="19"/>
  <c r="C30" i="19"/>
  <c r="D29" i="19"/>
  <c r="C26" i="19"/>
  <c r="D23" i="19"/>
  <c r="C20" i="19"/>
  <c r="D19" i="19"/>
  <c r="C16" i="19"/>
  <c r="D15" i="19"/>
  <c r="C12" i="19"/>
  <c r="D11" i="19"/>
  <c r="C8" i="19"/>
  <c r="D7" i="19"/>
  <c r="C4" i="19"/>
  <c r="D10" i="19"/>
  <c r="C11" i="19"/>
  <c r="D18" i="19"/>
  <c r="C19" i="19"/>
  <c r="D28" i="19"/>
  <c r="C29" i="19"/>
  <c r="D40" i="19"/>
  <c r="C46" i="19"/>
  <c r="D5" i="19"/>
  <c r="C6" i="19"/>
  <c r="D13" i="19"/>
  <c r="C14" i="19"/>
  <c r="D21" i="19"/>
  <c r="C22" i="19"/>
  <c r="D31" i="19"/>
  <c r="C32" i="19"/>
  <c r="C37" i="19"/>
  <c r="D38" i="19"/>
  <c r="B27" i="44"/>
  <c r="B28" i="44" s="1"/>
  <c r="B29" i="44" s="1"/>
  <c r="B30" i="44" s="1"/>
  <c r="B31" i="44" s="1"/>
  <c r="B32" i="44" s="1"/>
  <c r="B33" i="44" s="1"/>
  <c r="B34" i="44" s="1"/>
  <c r="B35" i="44" s="1"/>
  <c r="B36" i="44" s="1"/>
  <c r="B37" i="44" s="1"/>
  <c r="B38" i="44" s="1"/>
  <c r="B39" i="44" s="1"/>
  <c r="B40" i="44" s="1"/>
  <c r="B41" i="44" s="1"/>
  <c r="B42" i="44" s="1"/>
  <c r="B43" i="44" s="1"/>
  <c r="B44" i="44" s="1"/>
  <c r="B45" i="44" s="1"/>
  <c r="B46" i="44" s="1"/>
  <c r="B4" i="44"/>
  <c r="B5" i="44" s="1"/>
  <c r="B6" i="44" s="1"/>
  <c r="B7" i="44" s="1"/>
  <c r="B8" i="44" s="1"/>
  <c r="B9" i="44" s="1"/>
  <c r="B10" i="44" s="1"/>
  <c r="B11" i="44" s="1"/>
  <c r="B12" i="44" s="1"/>
  <c r="B13" i="44" s="1"/>
  <c r="B14" i="44" s="1"/>
  <c r="B15" i="44" s="1"/>
  <c r="B16" i="44" s="1"/>
  <c r="B17" i="44" s="1"/>
  <c r="B18" i="44" s="1"/>
  <c r="B19" i="44" s="1"/>
  <c r="B20" i="44" s="1"/>
  <c r="B21" i="44" s="1"/>
  <c r="B22" i="44" s="1"/>
  <c r="B23" i="44" s="1"/>
  <c r="B2" i="42"/>
  <c r="B3" i="42"/>
  <c r="B4" i="42"/>
  <c r="B5" i="42"/>
  <c r="B6" i="42"/>
  <c r="B7" i="42"/>
  <c r="B8" i="42"/>
  <c r="B9" i="42"/>
  <c r="B10" i="42"/>
  <c r="B11" i="42"/>
  <c r="B12" i="42"/>
  <c r="B13" i="42"/>
  <c r="B14" i="42"/>
  <c r="B15" i="42"/>
  <c r="B16" i="42"/>
  <c r="B17" i="42"/>
  <c r="B18" i="42"/>
  <c r="B19" i="42"/>
  <c r="B20" i="42"/>
  <c r="B21" i="42"/>
  <c r="B22" i="42"/>
  <c r="B23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B40" i="42"/>
  <c r="B41" i="42"/>
  <c r="B42" i="42"/>
  <c r="B43" i="42"/>
  <c r="B44" i="42"/>
  <c r="B45" i="42"/>
  <c r="B46" i="42"/>
  <c r="B47" i="42"/>
  <c r="B48" i="42"/>
  <c r="B49" i="42"/>
  <c r="B50" i="42"/>
  <c r="B51" i="42"/>
  <c r="B52" i="42"/>
  <c r="B53" i="42"/>
  <c r="B54" i="42"/>
  <c r="B55" i="42"/>
  <c r="B56" i="42"/>
  <c r="B57" i="42"/>
  <c r="B58" i="42"/>
  <c r="B59" i="42"/>
  <c r="B60" i="42"/>
  <c r="B61" i="42"/>
  <c r="B62" i="42"/>
  <c r="B63" i="42"/>
  <c r="B64" i="42"/>
  <c r="B65" i="42"/>
  <c r="B66" i="42"/>
  <c r="B67" i="42"/>
  <c r="B68" i="42"/>
  <c r="B69" i="42"/>
  <c r="B70" i="42"/>
  <c r="B71" i="42"/>
  <c r="B72" i="42"/>
  <c r="B73" i="42"/>
  <c r="B74" i="42"/>
  <c r="B75" i="42"/>
  <c r="B76" i="42"/>
  <c r="B77" i="42"/>
  <c r="B78" i="42"/>
  <c r="B79" i="42"/>
  <c r="B80" i="42"/>
  <c r="B81" i="42"/>
  <c r="B82" i="42"/>
  <c r="B83" i="42"/>
  <c r="B84" i="42"/>
  <c r="B85" i="42"/>
  <c r="B86" i="42"/>
  <c r="B87" i="42"/>
  <c r="B88" i="42"/>
  <c r="B89" i="42"/>
  <c r="B90" i="42"/>
  <c r="B91" i="42"/>
  <c r="B92" i="42"/>
  <c r="B93" i="42"/>
  <c r="B94" i="42"/>
  <c r="B95" i="42"/>
  <c r="B96" i="42"/>
  <c r="B97" i="42"/>
  <c r="B98" i="42"/>
  <c r="B99" i="42"/>
  <c r="B100" i="42"/>
  <c r="B101" i="42"/>
  <c r="B102" i="42"/>
  <c r="B103" i="42"/>
  <c r="B104" i="42"/>
  <c r="B105" i="42"/>
  <c r="B106" i="42"/>
  <c r="B107" i="42"/>
  <c r="B108" i="42"/>
  <c r="B109" i="42"/>
  <c r="B110" i="42"/>
  <c r="B111" i="42"/>
  <c r="B112" i="42"/>
  <c r="B113" i="42"/>
  <c r="B114" i="42"/>
  <c r="B115" i="42"/>
  <c r="B116" i="42"/>
  <c r="B117" i="42"/>
  <c r="B118" i="42"/>
  <c r="B119" i="42"/>
  <c r="B120" i="42"/>
  <c r="B121" i="42"/>
  <c r="B122" i="42"/>
  <c r="B123" i="42"/>
  <c r="B124" i="42"/>
  <c r="B125" i="42"/>
  <c r="B126" i="42"/>
  <c r="B127" i="42"/>
  <c r="B128" i="42"/>
  <c r="B129" i="42"/>
  <c r="B130" i="42"/>
  <c r="B131" i="42"/>
  <c r="B132" i="42"/>
  <c r="B133" i="42"/>
  <c r="B134" i="42"/>
  <c r="B135" i="42"/>
  <c r="B136" i="42"/>
  <c r="B137" i="42"/>
  <c r="B138" i="42"/>
  <c r="B139" i="42"/>
  <c r="B140" i="42"/>
  <c r="B141" i="42"/>
  <c r="B142" i="42"/>
  <c r="B143" i="42"/>
  <c r="B144" i="42"/>
  <c r="B145" i="42"/>
  <c r="B146" i="42"/>
  <c r="B147" i="42"/>
  <c r="B148" i="42"/>
  <c r="B149" i="42"/>
  <c r="B150" i="42"/>
  <c r="B151" i="42"/>
  <c r="B152" i="42"/>
  <c r="B153" i="42"/>
  <c r="B154" i="42"/>
  <c r="B155" i="42"/>
  <c r="B156" i="42"/>
  <c r="B157" i="42"/>
  <c r="B158" i="42"/>
  <c r="B159" i="42"/>
  <c r="B160" i="42"/>
  <c r="B161" i="42"/>
  <c r="B162" i="42"/>
  <c r="B163" i="42"/>
  <c r="B164" i="42"/>
  <c r="B165" i="42"/>
  <c r="B166" i="42"/>
  <c r="B167" i="42"/>
  <c r="B168" i="42"/>
  <c r="B169" i="42"/>
  <c r="B170" i="42"/>
  <c r="B171" i="42"/>
  <c r="B172" i="42"/>
  <c r="B173" i="42"/>
  <c r="B174" i="42"/>
  <c r="B175" i="42"/>
  <c r="B176" i="42"/>
  <c r="B177" i="42"/>
  <c r="B178" i="42"/>
  <c r="B179" i="42"/>
  <c r="B180" i="42"/>
  <c r="B181" i="42"/>
  <c r="B182" i="42"/>
  <c r="B183" i="42"/>
  <c r="B184" i="42"/>
  <c r="B185" i="42"/>
  <c r="B186" i="42"/>
  <c r="B187" i="42"/>
  <c r="B188" i="42"/>
  <c r="B189" i="42"/>
  <c r="B190" i="42"/>
  <c r="B191" i="42"/>
  <c r="B192" i="42"/>
  <c r="B193" i="42"/>
  <c r="B194" i="42"/>
  <c r="B195" i="42"/>
  <c r="B196" i="42"/>
  <c r="B197" i="42"/>
  <c r="B198" i="42"/>
  <c r="B199" i="42"/>
  <c r="B200" i="42"/>
  <c r="B201" i="42"/>
  <c r="B202" i="42"/>
  <c r="B203" i="42"/>
  <c r="B204" i="42"/>
  <c r="B205" i="42"/>
  <c r="B206" i="42"/>
  <c r="B207" i="42"/>
  <c r="B208" i="42"/>
  <c r="B209" i="42"/>
  <c r="B210" i="42"/>
  <c r="B211" i="42"/>
  <c r="B212" i="42"/>
  <c r="B213" i="42"/>
  <c r="B214" i="42"/>
  <c r="B215" i="42"/>
  <c r="B216" i="42"/>
  <c r="B217" i="42"/>
  <c r="B218" i="42"/>
  <c r="B219" i="42"/>
  <c r="B220" i="42"/>
  <c r="B221" i="42"/>
  <c r="B222" i="42"/>
  <c r="B223" i="42"/>
  <c r="B224" i="42"/>
  <c r="B225" i="42"/>
  <c r="B226" i="42"/>
  <c r="B227" i="42"/>
  <c r="B228" i="42"/>
  <c r="B229" i="42"/>
  <c r="B230" i="42"/>
  <c r="B231" i="42"/>
  <c r="B232" i="42"/>
  <c r="B233" i="42"/>
  <c r="B234" i="42"/>
  <c r="B235" i="42"/>
  <c r="B236" i="42"/>
  <c r="B237" i="42"/>
  <c r="B238" i="42"/>
  <c r="B239" i="42"/>
  <c r="B240" i="42"/>
  <c r="B241" i="42"/>
  <c r="B242" i="42"/>
  <c r="B243" i="42"/>
  <c r="B244" i="42"/>
  <c r="B245" i="42"/>
  <c r="B246" i="42"/>
  <c r="B247" i="42"/>
  <c r="B248" i="42"/>
  <c r="B249" i="42"/>
  <c r="B250" i="42"/>
  <c r="B251" i="42"/>
  <c r="B252" i="42"/>
  <c r="B253" i="42"/>
  <c r="B254" i="42"/>
  <c r="B255" i="42"/>
  <c r="B256" i="42"/>
  <c r="B257" i="42"/>
  <c r="B258" i="42"/>
  <c r="B259" i="42"/>
  <c r="B260" i="42"/>
  <c r="B261" i="42"/>
  <c r="B262" i="42"/>
  <c r="B263" i="42"/>
  <c r="B264" i="42"/>
  <c r="B265" i="42"/>
  <c r="B266" i="42"/>
  <c r="B267" i="42"/>
  <c r="B268" i="42"/>
  <c r="B269" i="42"/>
  <c r="B270" i="42"/>
  <c r="B271" i="42"/>
  <c r="B272" i="42"/>
  <c r="B273" i="42"/>
  <c r="B274" i="42"/>
  <c r="B275" i="42"/>
  <c r="B276" i="42"/>
  <c r="B277" i="42"/>
  <c r="B278" i="42"/>
  <c r="B279" i="42"/>
  <c r="B280" i="42"/>
  <c r="B281" i="42"/>
  <c r="B282" i="42"/>
  <c r="B283" i="42"/>
  <c r="B284" i="42"/>
  <c r="B285" i="42"/>
  <c r="B286" i="42"/>
  <c r="B287" i="42"/>
  <c r="B288" i="42"/>
  <c r="B289" i="42"/>
  <c r="B290" i="42"/>
  <c r="B291" i="42"/>
  <c r="B292" i="42"/>
  <c r="B293" i="42"/>
  <c r="B294" i="42"/>
  <c r="B295" i="42"/>
  <c r="B296" i="42"/>
  <c r="B297" i="42"/>
  <c r="B298" i="42"/>
  <c r="B299" i="42"/>
  <c r="B300" i="42"/>
  <c r="B301" i="42"/>
  <c r="B302" i="42"/>
  <c r="B303" i="42"/>
  <c r="B304" i="42"/>
  <c r="B305" i="42"/>
  <c r="B306" i="42"/>
  <c r="B307" i="42"/>
  <c r="B308" i="42"/>
  <c r="B309" i="42"/>
  <c r="B310" i="42"/>
  <c r="B311" i="42"/>
  <c r="B312" i="42"/>
  <c r="B313" i="42"/>
  <c r="B314" i="42"/>
  <c r="B315" i="42"/>
  <c r="B316" i="42"/>
  <c r="B317" i="42"/>
  <c r="B318" i="42"/>
  <c r="B319" i="42"/>
  <c r="B320" i="42"/>
  <c r="B321" i="42"/>
  <c r="B322" i="42"/>
  <c r="B323" i="42"/>
  <c r="B324" i="42"/>
  <c r="B325" i="42"/>
  <c r="B326" i="42"/>
  <c r="B327" i="42"/>
  <c r="B328" i="42"/>
  <c r="B329" i="42"/>
  <c r="B330" i="42"/>
  <c r="B331" i="42"/>
  <c r="B332" i="42"/>
  <c r="B333" i="42"/>
  <c r="B334" i="42"/>
  <c r="B335" i="42"/>
  <c r="B336" i="42"/>
  <c r="B337" i="42"/>
  <c r="B338" i="42"/>
  <c r="B339" i="42"/>
  <c r="B340" i="42"/>
  <c r="B341" i="42"/>
  <c r="B342" i="42"/>
  <c r="B343" i="42"/>
  <c r="B344" i="42"/>
  <c r="B345" i="42"/>
  <c r="B346" i="42"/>
  <c r="B347" i="42"/>
  <c r="B348" i="42"/>
  <c r="B349" i="42"/>
  <c r="B350" i="42"/>
  <c r="B351" i="42"/>
  <c r="B352" i="42"/>
  <c r="B353" i="42"/>
  <c r="B354" i="42"/>
  <c r="B355" i="42"/>
  <c r="B356" i="42"/>
  <c r="B357" i="42"/>
  <c r="B358" i="42"/>
  <c r="B359" i="42"/>
  <c r="B360" i="42"/>
  <c r="B361" i="42"/>
  <c r="B362" i="42"/>
  <c r="B363" i="42"/>
  <c r="B364" i="42"/>
  <c r="B365" i="42"/>
  <c r="B366" i="42"/>
  <c r="B367" i="42"/>
  <c r="B368" i="42"/>
  <c r="B369" i="42"/>
  <c r="B370" i="42"/>
  <c r="B371" i="42"/>
  <c r="B372" i="42"/>
  <c r="B373" i="42"/>
  <c r="B374" i="42"/>
  <c r="B375" i="42"/>
  <c r="B376" i="42"/>
  <c r="B377" i="42"/>
  <c r="B378" i="42"/>
  <c r="B379" i="42"/>
  <c r="B380" i="42"/>
  <c r="B381" i="42"/>
  <c r="B382" i="42"/>
  <c r="B383" i="42"/>
  <c r="B384" i="42"/>
  <c r="B385" i="42"/>
  <c r="B386" i="42"/>
  <c r="B387" i="42"/>
  <c r="B388" i="42"/>
  <c r="B389" i="42"/>
  <c r="B390" i="42"/>
  <c r="B391" i="42"/>
  <c r="B392" i="42"/>
  <c r="B393" i="42"/>
  <c r="B394" i="42"/>
  <c r="B395" i="42"/>
  <c r="B396" i="42"/>
  <c r="B397" i="42"/>
  <c r="B398" i="42"/>
  <c r="B399" i="42"/>
  <c r="B400" i="42"/>
  <c r="B401" i="42"/>
  <c r="B402" i="42"/>
  <c r="B403" i="42"/>
  <c r="B404" i="42"/>
  <c r="B405" i="42"/>
  <c r="B406" i="42"/>
  <c r="B407" i="42"/>
  <c r="B408" i="42"/>
  <c r="B409" i="42"/>
  <c r="B410" i="42"/>
  <c r="B411" i="42"/>
  <c r="B412" i="42"/>
  <c r="B413" i="42"/>
  <c r="B414" i="42"/>
  <c r="B415" i="42"/>
  <c r="B416" i="42"/>
  <c r="B417" i="42"/>
  <c r="B418" i="42"/>
  <c r="B419" i="42"/>
  <c r="B420" i="42"/>
  <c r="B421" i="42"/>
  <c r="B422" i="42"/>
  <c r="B423" i="42"/>
  <c r="B424" i="42"/>
  <c r="B425" i="42"/>
  <c r="B426" i="42"/>
  <c r="B427" i="42"/>
  <c r="B428" i="42"/>
  <c r="B429" i="42"/>
  <c r="B430" i="42"/>
  <c r="B431" i="42"/>
  <c r="B432" i="42"/>
  <c r="B433" i="42"/>
  <c r="B434" i="42"/>
  <c r="B435" i="42"/>
  <c r="B436" i="42"/>
  <c r="B437" i="42"/>
  <c r="B438" i="42"/>
  <c r="B439" i="42"/>
  <c r="B440" i="42"/>
  <c r="B441" i="42"/>
  <c r="B442" i="42"/>
  <c r="B443" i="42"/>
  <c r="B444" i="42"/>
  <c r="B445" i="42"/>
  <c r="B446" i="42"/>
  <c r="B447" i="42"/>
  <c r="B448" i="42"/>
  <c r="B449" i="42"/>
  <c r="B450" i="42"/>
  <c r="B451" i="42"/>
  <c r="B452" i="42"/>
  <c r="B453" i="42"/>
  <c r="B454" i="42"/>
  <c r="B455" i="42"/>
  <c r="B456" i="42"/>
  <c r="B457" i="42"/>
  <c r="B458" i="42"/>
  <c r="B459" i="42"/>
  <c r="B460" i="42"/>
  <c r="B461" i="42"/>
  <c r="B462" i="42"/>
  <c r="B463" i="42"/>
  <c r="B464" i="42"/>
  <c r="B465" i="42"/>
  <c r="B466" i="42"/>
  <c r="B467" i="42"/>
  <c r="B468" i="42"/>
  <c r="B469" i="42"/>
  <c r="B470" i="42"/>
  <c r="B471" i="42"/>
  <c r="B472" i="42"/>
  <c r="B473" i="42"/>
  <c r="B474" i="42"/>
  <c r="B475" i="42"/>
  <c r="B476" i="42"/>
  <c r="B477" i="42"/>
  <c r="B478" i="42"/>
  <c r="B479" i="42"/>
  <c r="B480" i="42"/>
  <c r="B481" i="42"/>
  <c r="B482" i="42"/>
  <c r="B483" i="42"/>
  <c r="B484" i="42"/>
  <c r="B485" i="42"/>
  <c r="B486" i="42"/>
  <c r="B487" i="42"/>
  <c r="B488" i="42"/>
  <c r="B489" i="42"/>
  <c r="B490" i="42"/>
  <c r="B491" i="42"/>
  <c r="B492" i="42"/>
  <c r="B493" i="42"/>
  <c r="B494" i="42"/>
  <c r="B495" i="42"/>
  <c r="B496" i="42"/>
  <c r="B497" i="42"/>
  <c r="B498" i="42"/>
  <c r="B499" i="42"/>
  <c r="B500" i="42"/>
  <c r="B501" i="42"/>
  <c r="B502" i="42"/>
  <c r="B503" i="42"/>
  <c r="B504" i="42"/>
  <c r="B505" i="42"/>
  <c r="B506" i="42"/>
  <c r="B507" i="42"/>
  <c r="C2" i="42"/>
  <c r="C3" i="42"/>
  <c r="C4" i="42"/>
  <c r="C5" i="42"/>
  <c r="C6" i="42"/>
  <c r="C7" i="42"/>
  <c r="C8" i="42"/>
  <c r="C9" i="42"/>
  <c r="C10" i="42"/>
  <c r="C11" i="42"/>
  <c r="C12" i="42"/>
  <c r="C13" i="42"/>
  <c r="C14" i="42"/>
  <c r="C15" i="42"/>
  <c r="C16" i="42"/>
  <c r="C17" i="42"/>
  <c r="C18" i="42"/>
  <c r="C19" i="42"/>
  <c r="C20" i="42"/>
  <c r="C21" i="42"/>
  <c r="C22" i="42"/>
  <c r="C23" i="42"/>
  <c r="C24" i="42"/>
  <c r="C25" i="42"/>
  <c r="C26" i="42"/>
  <c r="C27" i="42"/>
  <c r="C28" i="42"/>
  <c r="C29" i="42"/>
  <c r="C30" i="42"/>
  <c r="C31" i="42"/>
  <c r="C32" i="42"/>
  <c r="C33" i="42"/>
  <c r="C34" i="42"/>
  <c r="C35" i="42"/>
  <c r="C36" i="42"/>
  <c r="C37" i="42"/>
  <c r="C38" i="42"/>
  <c r="C39" i="42"/>
  <c r="C40" i="42"/>
  <c r="C41" i="42"/>
  <c r="C42" i="42"/>
  <c r="C43" i="42"/>
  <c r="C44" i="42"/>
  <c r="C45" i="42"/>
  <c r="C46" i="42"/>
  <c r="C47" i="42"/>
  <c r="C48" i="42"/>
  <c r="C49" i="42"/>
  <c r="C50" i="42"/>
  <c r="C51" i="42"/>
  <c r="C52" i="42"/>
  <c r="C53" i="42"/>
  <c r="C54" i="42"/>
  <c r="C55" i="42"/>
  <c r="C56" i="42"/>
  <c r="C57" i="42"/>
  <c r="C58" i="42"/>
  <c r="C59" i="42"/>
  <c r="C60" i="42"/>
  <c r="C61" i="42"/>
  <c r="C62" i="42"/>
  <c r="C63" i="42"/>
  <c r="C64" i="42"/>
  <c r="C65" i="42"/>
  <c r="C66" i="42"/>
  <c r="C67" i="42"/>
  <c r="C68" i="42"/>
  <c r="C69" i="42"/>
  <c r="C70" i="42"/>
  <c r="C71" i="42"/>
  <c r="C72" i="42"/>
  <c r="C73" i="42"/>
  <c r="C74" i="42"/>
  <c r="C75" i="42"/>
  <c r="C76" i="42"/>
  <c r="C77" i="42"/>
  <c r="C78" i="42"/>
  <c r="C79" i="42"/>
  <c r="C80" i="42"/>
  <c r="C81" i="42"/>
  <c r="C82" i="42"/>
  <c r="C83" i="42"/>
  <c r="C84" i="42"/>
  <c r="C85" i="42"/>
  <c r="C86" i="42"/>
  <c r="C87" i="42"/>
  <c r="C88" i="42"/>
  <c r="C89" i="42"/>
  <c r="C90" i="42"/>
  <c r="C91" i="42"/>
  <c r="C92" i="42"/>
  <c r="C93" i="42"/>
  <c r="C94" i="42"/>
  <c r="C95" i="42"/>
  <c r="C96" i="42"/>
  <c r="C97" i="42"/>
  <c r="C98" i="42"/>
  <c r="C99" i="42"/>
  <c r="C100" i="42"/>
  <c r="C101" i="42"/>
  <c r="C102" i="42"/>
  <c r="C103" i="42"/>
  <c r="C104" i="42"/>
  <c r="C105" i="42"/>
  <c r="C106" i="42"/>
  <c r="C107" i="42"/>
  <c r="C108" i="42"/>
  <c r="C109" i="42"/>
  <c r="C110" i="42"/>
  <c r="C111" i="42"/>
  <c r="C112" i="42"/>
  <c r="C113" i="42"/>
  <c r="C114" i="42"/>
  <c r="C115" i="42"/>
  <c r="C116" i="42"/>
  <c r="C117" i="42"/>
  <c r="C118" i="42"/>
  <c r="C119" i="42"/>
  <c r="C120" i="42"/>
  <c r="C121" i="42"/>
  <c r="C122" i="42"/>
  <c r="C123" i="42"/>
  <c r="C124" i="42"/>
  <c r="C125" i="42"/>
  <c r="C126" i="42"/>
  <c r="C127" i="42"/>
  <c r="C128" i="42"/>
  <c r="C129" i="42"/>
  <c r="C130" i="42"/>
  <c r="C131" i="42"/>
  <c r="C132" i="42"/>
  <c r="C133" i="42"/>
  <c r="C134" i="42"/>
  <c r="C135" i="42"/>
  <c r="C136" i="42"/>
  <c r="C137" i="42"/>
  <c r="C138" i="42"/>
  <c r="C139" i="42"/>
  <c r="C140" i="42"/>
  <c r="C141" i="42"/>
  <c r="C142" i="42"/>
  <c r="C143" i="42"/>
  <c r="C144" i="42"/>
  <c r="C145" i="42"/>
  <c r="C146" i="42"/>
  <c r="C147" i="42"/>
  <c r="C148" i="42"/>
  <c r="C149" i="42"/>
  <c r="C150" i="42"/>
  <c r="C151" i="42"/>
  <c r="C152" i="42"/>
  <c r="C153" i="42"/>
  <c r="C154" i="42"/>
  <c r="C155" i="42"/>
  <c r="C156" i="42"/>
  <c r="C157" i="42"/>
  <c r="C158" i="42"/>
  <c r="C159" i="42"/>
  <c r="C160" i="42"/>
  <c r="C161" i="42"/>
  <c r="C162" i="42"/>
  <c r="C163" i="42"/>
  <c r="C164" i="42"/>
  <c r="C165" i="42"/>
  <c r="C166" i="42"/>
  <c r="C167" i="42"/>
  <c r="C168" i="42"/>
  <c r="C169" i="42"/>
  <c r="C170" i="42"/>
  <c r="C171" i="42"/>
  <c r="C172" i="42"/>
  <c r="C173" i="42"/>
  <c r="C174" i="42"/>
  <c r="C175" i="42"/>
  <c r="C176" i="42"/>
  <c r="C177" i="42"/>
  <c r="C178" i="42"/>
  <c r="C179" i="42"/>
  <c r="C180" i="42"/>
  <c r="C181" i="42"/>
  <c r="C182" i="42"/>
  <c r="C183" i="42"/>
  <c r="C184" i="42"/>
  <c r="C185" i="42"/>
  <c r="C186" i="42"/>
  <c r="C187" i="42"/>
  <c r="C188" i="42"/>
  <c r="C189" i="42"/>
  <c r="C190" i="42"/>
  <c r="C191" i="42"/>
  <c r="C192" i="42"/>
  <c r="C193" i="42"/>
  <c r="C194" i="42"/>
  <c r="C195" i="42"/>
  <c r="C196" i="42"/>
  <c r="C197" i="42"/>
  <c r="C198" i="42"/>
  <c r="C199" i="42"/>
  <c r="C200" i="42"/>
  <c r="C201" i="42"/>
  <c r="C202" i="42"/>
  <c r="C203" i="42"/>
  <c r="C204" i="42"/>
  <c r="C205" i="42"/>
  <c r="C206" i="42"/>
  <c r="C207" i="42"/>
  <c r="C208" i="42"/>
  <c r="C209" i="42"/>
  <c r="C210" i="42"/>
  <c r="C211" i="42"/>
  <c r="C212" i="42"/>
  <c r="C213" i="42"/>
  <c r="C214" i="42"/>
  <c r="C215" i="42"/>
  <c r="C216" i="42"/>
  <c r="C217" i="42"/>
  <c r="C218" i="42"/>
  <c r="C219" i="42"/>
  <c r="C220" i="42"/>
  <c r="C221" i="42"/>
  <c r="C222" i="42"/>
  <c r="C223" i="42"/>
  <c r="C224" i="42"/>
  <c r="C225" i="42"/>
  <c r="C226" i="42"/>
  <c r="C227" i="42"/>
  <c r="C228" i="42"/>
  <c r="C229" i="42"/>
  <c r="C230" i="42"/>
  <c r="C231" i="42"/>
  <c r="C232" i="42"/>
  <c r="C233" i="42"/>
  <c r="C234" i="42"/>
  <c r="C235" i="42"/>
  <c r="C236" i="42"/>
  <c r="C237" i="42"/>
  <c r="C238" i="42"/>
  <c r="C239" i="42"/>
  <c r="C240" i="42"/>
  <c r="C241" i="42"/>
  <c r="C242" i="42"/>
  <c r="C243" i="42"/>
  <c r="C244" i="42"/>
  <c r="C245" i="42"/>
  <c r="C246" i="42"/>
  <c r="C247" i="42"/>
  <c r="C248" i="42"/>
  <c r="C249" i="42"/>
  <c r="C250" i="42"/>
  <c r="C251" i="42"/>
  <c r="C252" i="42"/>
  <c r="C253" i="42"/>
  <c r="C254" i="42"/>
  <c r="C255" i="42"/>
  <c r="C256" i="42"/>
  <c r="C257" i="42"/>
  <c r="C258" i="42"/>
  <c r="C259" i="42"/>
  <c r="C260" i="42"/>
  <c r="C261" i="42"/>
  <c r="C262" i="42"/>
  <c r="C263" i="42"/>
  <c r="C264" i="42"/>
  <c r="C265" i="42"/>
  <c r="C266" i="42"/>
  <c r="C267" i="42"/>
  <c r="C268" i="42"/>
  <c r="C269" i="42"/>
  <c r="C270" i="42"/>
  <c r="C271" i="42"/>
  <c r="C272" i="42"/>
  <c r="C273" i="42"/>
  <c r="C274" i="42"/>
  <c r="C275" i="42"/>
  <c r="C276" i="42"/>
  <c r="C277" i="42"/>
  <c r="C278" i="42"/>
  <c r="C279" i="42"/>
  <c r="C280" i="42"/>
  <c r="C281" i="42"/>
  <c r="C282" i="42"/>
  <c r="C283" i="42"/>
  <c r="C284" i="42"/>
  <c r="C285" i="42"/>
  <c r="C286" i="42"/>
  <c r="C287" i="42"/>
  <c r="C288" i="42"/>
  <c r="C289" i="42"/>
  <c r="C290" i="42"/>
  <c r="C291" i="42"/>
  <c r="C292" i="42"/>
  <c r="C293" i="42"/>
  <c r="C294" i="42"/>
  <c r="C295" i="42"/>
  <c r="C296" i="42"/>
  <c r="C297" i="42"/>
  <c r="C298" i="42"/>
  <c r="C299" i="42"/>
  <c r="C300" i="42"/>
  <c r="C301" i="42"/>
  <c r="C302" i="42"/>
  <c r="C303" i="42"/>
  <c r="C304" i="42"/>
  <c r="C305" i="42"/>
  <c r="C306" i="42"/>
  <c r="C307" i="42"/>
  <c r="C308" i="42"/>
  <c r="C309" i="42"/>
  <c r="C310" i="42"/>
  <c r="C311" i="42"/>
  <c r="C312" i="42"/>
  <c r="C313" i="42"/>
  <c r="C314" i="42"/>
  <c r="C315" i="42"/>
  <c r="C316" i="42"/>
  <c r="C317" i="42"/>
  <c r="C318" i="42"/>
  <c r="C319" i="42"/>
  <c r="C320" i="42"/>
  <c r="C321" i="42"/>
  <c r="C322" i="42"/>
  <c r="C323" i="42"/>
  <c r="C324" i="42"/>
  <c r="C325" i="42"/>
  <c r="C326" i="42"/>
  <c r="C327" i="42"/>
  <c r="C328" i="42"/>
  <c r="C329" i="42"/>
  <c r="C330" i="42"/>
  <c r="C331" i="42"/>
  <c r="C332" i="42"/>
  <c r="C333" i="42"/>
  <c r="C334" i="42"/>
  <c r="C335" i="42"/>
  <c r="C336" i="42"/>
  <c r="C337" i="42"/>
  <c r="C338" i="42"/>
  <c r="C339" i="42"/>
  <c r="C340" i="42"/>
  <c r="C341" i="42"/>
  <c r="C342" i="42"/>
  <c r="C343" i="42"/>
  <c r="C344" i="42"/>
  <c r="C345" i="42"/>
  <c r="C346" i="42"/>
  <c r="C347" i="42"/>
  <c r="C348" i="42"/>
  <c r="C349" i="42"/>
  <c r="C350" i="42"/>
  <c r="C351" i="42"/>
  <c r="C352" i="42"/>
  <c r="C353" i="42"/>
  <c r="C354" i="42"/>
  <c r="C355" i="42"/>
  <c r="C356" i="42"/>
  <c r="C357" i="42"/>
  <c r="C358" i="42"/>
  <c r="C359" i="42"/>
  <c r="C360" i="42"/>
  <c r="C361" i="42"/>
  <c r="C362" i="42"/>
  <c r="C363" i="42"/>
  <c r="C364" i="42"/>
  <c r="C365" i="42"/>
  <c r="C366" i="42"/>
  <c r="C367" i="42"/>
  <c r="C368" i="42"/>
  <c r="C369" i="42"/>
  <c r="C370" i="42"/>
  <c r="C371" i="42"/>
  <c r="C372" i="42"/>
  <c r="C373" i="42"/>
  <c r="C374" i="42"/>
  <c r="C375" i="42"/>
  <c r="C376" i="42"/>
  <c r="C377" i="42"/>
  <c r="C378" i="42"/>
  <c r="C379" i="42"/>
  <c r="C380" i="42"/>
  <c r="C381" i="42"/>
  <c r="C382" i="42"/>
  <c r="C383" i="42"/>
  <c r="C384" i="42"/>
  <c r="C385" i="42"/>
  <c r="C386" i="42"/>
  <c r="C387" i="42"/>
  <c r="C388" i="42"/>
  <c r="C389" i="42"/>
  <c r="C390" i="42"/>
  <c r="C391" i="42"/>
  <c r="C392" i="42"/>
  <c r="C393" i="42"/>
  <c r="C394" i="42"/>
  <c r="C395" i="42"/>
  <c r="C396" i="42"/>
  <c r="C397" i="42"/>
  <c r="C398" i="42"/>
  <c r="C399" i="42"/>
  <c r="C400" i="42"/>
  <c r="C401" i="42"/>
  <c r="C402" i="42"/>
  <c r="C403" i="42"/>
  <c r="C404" i="42"/>
  <c r="C405" i="42"/>
  <c r="C406" i="42"/>
  <c r="C407" i="42"/>
  <c r="C408" i="42"/>
  <c r="C409" i="42"/>
  <c r="C410" i="42"/>
  <c r="C411" i="42"/>
  <c r="C412" i="42"/>
  <c r="C413" i="42"/>
  <c r="C414" i="42"/>
  <c r="C415" i="42"/>
  <c r="C416" i="42"/>
  <c r="C417" i="42"/>
  <c r="C418" i="42"/>
  <c r="C419" i="42"/>
  <c r="C420" i="42"/>
  <c r="C421" i="42"/>
  <c r="C422" i="42"/>
  <c r="C423" i="42"/>
  <c r="C424" i="42"/>
  <c r="C425" i="42"/>
  <c r="C426" i="42"/>
  <c r="C427" i="42"/>
  <c r="C428" i="42"/>
  <c r="C429" i="42"/>
  <c r="C430" i="42"/>
  <c r="C431" i="42"/>
  <c r="C432" i="42"/>
  <c r="C433" i="42"/>
  <c r="C434" i="42"/>
  <c r="C435" i="42"/>
  <c r="C436" i="42"/>
  <c r="C437" i="42"/>
  <c r="C438" i="42"/>
  <c r="C439" i="42"/>
  <c r="C440" i="42"/>
  <c r="C441" i="42"/>
  <c r="C442" i="42"/>
  <c r="C443" i="42"/>
  <c r="C444" i="42"/>
  <c r="C445" i="42"/>
  <c r="C446" i="42"/>
  <c r="C447" i="42"/>
  <c r="C448" i="42"/>
  <c r="C449" i="42"/>
  <c r="C450" i="42"/>
  <c r="C451" i="42"/>
  <c r="C452" i="42"/>
  <c r="C453" i="42"/>
  <c r="C454" i="42"/>
  <c r="C455" i="42"/>
  <c r="C456" i="42"/>
  <c r="C457" i="42"/>
  <c r="C458" i="42"/>
  <c r="C459" i="42"/>
  <c r="C460" i="42"/>
  <c r="C461" i="42"/>
  <c r="C462" i="42"/>
  <c r="C463" i="42"/>
  <c r="C464" i="42"/>
  <c r="C465" i="42"/>
  <c r="C466" i="42"/>
  <c r="C467" i="42"/>
  <c r="C468" i="42"/>
  <c r="C469" i="42"/>
  <c r="C470" i="42"/>
  <c r="C471" i="42"/>
  <c r="C472" i="42"/>
  <c r="C473" i="42"/>
  <c r="C474" i="42"/>
  <c r="C475" i="42"/>
  <c r="C476" i="42"/>
  <c r="C477" i="42"/>
  <c r="C478" i="42"/>
  <c r="C479" i="42"/>
  <c r="C480" i="42"/>
  <c r="C481" i="42"/>
  <c r="C482" i="42"/>
  <c r="C483" i="42"/>
  <c r="C484" i="42"/>
  <c r="C485" i="42"/>
  <c r="C486" i="42"/>
  <c r="C487" i="42"/>
  <c r="C488" i="42"/>
  <c r="C489" i="42"/>
  <c r="C490" i="42"/>
  <c r="C491" i="42"/>
  <c r="C492" i="42"/>
  <c r="C493" i="42"/>
  <c r="C494" i="42"/>
  <c r="C495" i="42"/>
  <c r="C496" i="42"/>
  <c r="C497" i="42"/>
  <c r="C498" i="42"/>
  <c r="C499" i="42"/>
  <c r="C500" i="42"/>
  <c r="C501" i="42"/>
  <c r="C502" i="42"/>
  <c r="C503" i="42"/>
  <c r="C504" i="42"/>
  <c r="C505" i="42"/>
  <c r="C506" i="42"/>
  <c r="C507" i="42"/>
  <c r="C26" i="44" l="1"/>
  <c r="C27" i="44"/>
  <c r="C28" i="44"/>
  <c r="C29" i="44"/>
  <c r="C30" i="44"/>
  <c r="C31" i="44"/>
  <c r="C32" i="44"/>
  <c r="C33" i="44"/>
  <c r="C34" i="44"/>
  <c r="C35" i="44"/>
  <c r="C36" i="44"/>
  <c r="C37" i="44"/>
  <c r="C38" i="44"/>
  <c r="C39" i="44"/>
  <c r="C40" i="44"/>
  <c r="C41" i="44"/>
  <c r="C42" i="44"/>
  <c r="C43" i="44"/>
  <c r="C44" i="44"/>
  <c r="C45" i="44"/>
  <c r="C46" i="44"/>
  <c r="C3" i="44"/>
  <c r="C4" i="44"/>
  <c r="C5" i="44"/>
  <c r="C6" i="44"/>
  <c r="C7" i="44"/>
  <c r="C8" i="44"/>
  <c r="C9" i="44"/>
  <c r="C10" i="44"/>
  <c r="C11" i="44"/>
  <c r="C12" i="44"/>
  <c r="C13" i="44"/>
  <c r="C14" i="44"/>
  <c r="C15" i="44"/>
  <c r="C16" i="44"/>
  <c r="C17" i="44"/>
  <c r="C18" i="44"/>
  <c r="C19" i="44"/>
  <c r="C20" i="44"/>
  <c r="C21" i="44"/>
  <c r="C22" i="44"/>
  <c r="D3" i="44"/>
  <c r="D4" i="44"/>
  <c r="D5" i="44"/>
  <c r="D6" i="44"/>
  <c r="D7" i="44"/>
  <c r="D8" i="44"/>
  <c r="D9" i="44"/>
  <c r="D10" i="44"/>
  <c r="D11" i="44"/>
  <c r="D12" i="44"/>
  <c r="D13" i="44"/>
  <c r="D14" i="44"/>
  <c r="D15" i="44"/>
  <c r="D16" i="44"/>
  <c r="D17" i="44"/>
  <c r="D18" i="44"/>
  <c r="D19" i="44"/>
  <c r="D20" i="44"/>
  <c r="D21" i="44"/>
  <c r="D22" i="44"/>
  <c r="D26" i="44"/>
  <c r="D27" i="44"/>
  <c r="D28" i="44"/>
  <c r="D29" i="44"/>
  <c r="D30" i="44"/>
  <c r="D31" i="44"/>
  <c r="D32" i="44"/>
  <c r="D33" i="44"/>
  <c r="D34" i="44"/>
  <c r="D35" i="44"/>
  <c r="D36" i="44"/>
  <c r="D37" i="44"/>
  <c r="D38" i="44"/>
  <c r="D39" i="44"/>
  <c r="D40" i="44"/>
  <c r="D41" i="44"/>
  <c r="D42" i="44"/>
  <c r="D43" i="44"/>
  <c r="D44" i="44"/>
  <c r="D45" i="44"/>
  <c r="D46" i="44"/>
  <c r="C23" i="44"/>
  <c r="D23" i="44"/>
</calcChain>
</file>

<file path=xl/sharedStrings.xml><?xml version="1.0" encoding="utf-8"?>
<sst xmlns="http://schemas.openxmlformats.org/spreadsheetml/2006/main" count="24" uniqueCount="6">
  <si>
    <t>Generator Phase2 Temp. Avg.</t>
  </si>
  <si>
    <t>Generator Phase1 Temp. Avg</t>
  </si>
  <si>
    <t>Grid Production Power Avg.</t>
  </si>
  <si>
    <t>PCTimeStamp</t>
  </si>
  <si>
    <t xml:space="preserve">Mois </t>
  </si>
  <si>
    <t xml:space="preserve">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</si>
</sst>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22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22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22" fontId="0" fillId="0" borderId="3" xfId="0" applyNumberFormat="1" applyBorder="1" applyAlignment="1">
      <alignment horizontal="center"/>
    </xf>
    <xf numFmtId="17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66"/>
      <color rgb="FF00CC99"/>
      <color rgb="FF000099"/>
      <color rgb="FF66FF33"/>
      <color rgb="FF663300"/>
      <color rgb="FF9900FF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Generator Phase 1 Temp Avg (°C)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janv-13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'E4 moy '!$B$3:$B$23</c:f>
              <c:numCache>
                <c:formatCode>General</c:formatCode>
                <c:ptCount val="21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</c:numCache>
            </c:numRef>
          </c:xVal>
          <c:yVal>
            <c:numRef>
              <c:f>'E4 moy '!$C$3:$C$23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55</c:v>
                </c:pt>
                <c:pt idx="3">
                  <c:v>55.75</c:v>
                </c:pt>
                <c:pt idx="4">
                  <c:v>55.666666666666664</c:v>
                </c:pt>
                <c:pt idx="5">
                  <c:v>59</c:v>
                </c:pt>
                <c:pt idx="6">
                  <c:v>57</c:v>
                </c:pt>
                <c:pt idx="7">
                  <c:v>0</c:v>
                </c:pt>
                <c:pt idx="8">
                  <c:v>62</c:v>
                </c:pt>
                <c:pt idx="9">
                  <c:v>0</c:v>
                </c:pt>
                <c:pt idx="10">
                  <c:v>85</c:v>
                </c:pt>
                <c:pt idx="11">
                  <c:v>64</c:v>
                </c:pt>
                <c:pt idx="12">
                  <c:v>68.5</c:v>
                </c:pt>
                <c:pt idx="13">
                  <c:v>0</c:v>
                </c:pt>
                <c:pt idx="14">
                  <c:v>77.333333333333329</c:v>
                </c:pt>
                <c:pt idx="15">
                  <c:v>75</c:v>
                </c:pt>
                <c:pt idx="16">
                  <c:v>93.666666666666671</c:v>
                </c:pt>
                <c:pt idx="17">
                  <c:v>93</c:v>
                </c:pt>
                <c:pt idx="18">
                  <c:v>95</c:v>
                </c:pt>
                <c:pt idx="19">
                  <c:v>97.779761904761898</c:v>
                </c:pt>
                <c:pt idx="20">
                  <c:v>99.217391304347828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1E6-4A6D-8561-E4BF48C3BA29}"/>
            </c:ext>
          </c:extLst>
        </c:ser>
        <c:ser>
          <c:idx val="1"/>
          <c:order val="1"/>
          <c:tx>
            <c:v>févr-13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'E4 moy '!$B$26:$B$46</c:f>
              <c:numCache>
                <c:formatCode>General</c:formatCode>
                <c:ptCount val="21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</c:numCache>
            </c:numRef>
          </c:xVal>
          <c:yVal>
            <c:numRef>
              <c:f>'E4 moy '!$C$26:$C$46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68</c:v>
                </c:pt>
                <c:pt idx="7">
                  <c:v>0</c:v>
                </c:pt>
                <c:pt idx="8">
                  <c:v>71</c:v>
                </c:pt>
                <c:pt idx="9">
                  <c:v>77</c:v>
                </c:pt>
                <c:pt idx="10">
                  <c:v>72</c:v>
                </c:pt>
                <c:pt idx="11">
                  <c:v>70.25</c:v>
                </c:pt>
                <c:pt idx="12">
                  <c:v>75.142857142857139</c:v>
                </c:pt>
                <c:pt idx="13">
                  <c:v>74.666666666666671</c:v>
                </c:pt>
                <c:pt idx="14">
                  <c:v>80.166666666666671</c:v>
                </c:pt>
                <c:pt idx="15">
                  <c:v>72</c:v>
                </c:pt>
                <c:pt idx="16">
                  <c:v>82.36363636363636</c:v>
                </c:pt>
                <c:pt idx="17">
                  <c:v>90.933333333333337</c:v>
                </c:pt>
                <c:pt idx="18">
                  <c:v>90.16</c:v>
                </c:pt>
                <c:pt idx="19">
                  <c:v>93.184713375796179</c:v>
                </c:pt>
                <c:pt idx="20">
                  <c:v>93.45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1E6-4A6D-8561-E4BF48C3B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131856"/>
        <c:axId val="595658560"/>
      </c:scatterChart>
      <c:valAx>
        <c:axId val="417131856"/>
        <c:scaling>
          <c:orientation val="minMax"/>
          <c:max val="22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Grid Production Power Average (kWh)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5658560"/>
        <c:crosses val="autoZero"/>
        <c:crossBetween val="midCat"/>
      </c:valAx>
      <c:valAx>
        <c:axId val="59565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Generator Phase</a:t>
                </a:r>
                <a:r>
                  <a:rPr lang="en-US" baseline="0"/>
                  <a:t> 1</a:t>
                </a:r>
                <a:r>
                  <a:rPr lang="en-US"/>
                  <a:t> Temp Avg (°C)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131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Generator Phase 2 Temp Avg (°C)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janv-13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'E4 moy '!$B$3:$B$23</c:f>
              <c:numCache>
                <c:formatCode>General</c:formatCode>
                <c:ptCount val="21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</c:numCache>
            </c:numRef>
          </c:xVal>
          <c:yVal>
            <c:numRef>
              <c:f>'E4 moy '!$D$3:$D$23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56</c:v>
                </c:pt>
                <c:pt idx="3">
                  <c:v>55.75</c:v>
                </c:pt>
                <c:pt idx="4">
                  <c:v>56.333333333333336</c:v>
                </c:pt>
                <c:pt idx="5">
                  <c:v>59.666666666666664</c:v>
                </c:pt>
                <c:pt idx="6">
                  <c:v>57</c:v>
                </c:pt>
                <c:pt idx="7">
                  <c:v>0</c:v>
                </c:pt>
                <c:pt idx="8">
                  <c:v>62.5</c:v>
                </c:pt>
                <c:pt idx="9">
                  <c:v>0</c:v>
                </c:pt>
                <c:pt idx="10">
                  <c:v>86</c:v>
                </c:pt>
                <c:pt idx="11">
                  <c:v>65</c:v>
                </c:pt>
                <c:pt idx="12">
                  <c:v>69</c:v>
                </c:pt>
                <c:pt idx="13">
                  <c:v>0</c:v>
                </c:pt>
                <c:pt idx="14">
                  <c:v>78</c:v>
                </c:pt>
                <c:pt idx="15">
                  <c:v>76</c:v>
                </c:pt>
                <c:pt idx="16">
                  <c:v>95</c:v>
                </c:pt>
                <c:pt idx="17">
                  <c:v>94</c:v>
                </c:pt>
                <c:pt idx="18">
                  <c:v>96.111111111111114</c:v>
                </c:pt>
                <c:pt idx="19">
                  <c:v>98.910714285714292</c:v>
                </c:pt>
                <c:pt idx="20">
                  <c:v>100.47826086956522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11-49CA-8A45-5E5FBEEE64D8}"/>
            </c:ext>
          </c:extLst>
        </c:ser>
        <c:ser>
          <c:idx val="1"/>
          <c:order val="1"/>
          <c:tx>
            <c:v>févr-13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'E4 moy '!$B$26:$B$46</c:f>
              <c:numCache>
                <c:formatCode>General</c:formatCode>
                <c:ptCount val="21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</c:numCache>
            </c:numRef>
          </c:xVal>
          <c:yVal>
            <c:numRef>
              <c:f>'E4 moy '!$D$26:$D$46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69</c:v>
                </c:pt>
                <c:pt idx="7">
                  <c:v>0</c:v>
                </c:pt>
                <c:pt idx="8">
                  <c:v>72</c:v>
                </c:pt>
                <c:pt idx="9">
                  <c:v>78</c:v>
                </c:pt>
                <c:pt idx="10">
                  <c:v>73</c:v>
                </c:pt>
                <c:pt idx="11">
                  <c:v>70.75</c:v>
                </c:pt>
                <c:pt idx="12">
                  <c:v>75.857142857142861</c:v>
                </c:pt>
                <c:pt idx="13">
                  <c:v>75.5</c:v>
                </c:pt>
                <c:pt idx="14">
                  <c:v>81.166666666666671</c:v>
                </c:pt>
                <c:pt idx="15">
                  <c:v>72.571428571428569</c:v>
                </c:pt>
                <c:pt idx="16">
                  <c:v>83.272727272727266</c:v>
                </c:pt>
                <c:pt idx="17">
                  <c:v>92.066666666666663</c:v>
                </c:pt>
                <c:pt idx="18">
                  <c:v>91.24</c:v>
                </c:pt>
                <c:pt idx="19">
                  <c:v>94.331210191082803</c:v>
                </c:pt>
                <c:pt idx="20">
                  <c:v>94.75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F11-49CA-8A45-5E5FBEEE6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131856"/>
        <c:axId val="595658560"/>
      </c:scatterChart>
      <c:valAx>
        <c:axId val="417131856"/>
        <c:scaling>
          <c:orientation val="minMax"/>
          <c:max val="22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Grid Production Power Average (kWh)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5658560"/>
        <c:crosses val="autoZero"/>
        <c:crossBetween val="midCat"/>
      </c:valAx>
      <c:valAx>
        <c:axId val="59565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Generator Phase</a:t>
                </a:r>
                <a:r>
                  <a:rPr lang="en-US" baseline="0"/>
                  <a:t> 2</a:t>
                </a:r>
                <a:r>
                  <a:rPr lang="en-US"/>
                  <a:t> Temp Avg (°C)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131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123825</xdr:rowOff>
    </xdr:from>
    <xdr:to>
      <xdr:col>7</xdr:col>
      <xdr:colOff>314325</xdr:colOff>
      <xdr:row>19</xdr:row>
      <xdr:rowOff>133350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400050</xdr:colOff>
      <xdr:row>0</xdr:row>
      <xdr:rowOff>123825</xdr:rowOff>
    </xdr:from>
    <xdr:to>
      <xdr:col>14</xdr:col>
      <xdr:colOff>663575</xdr:colOff>
      <xdr:row>19</xdr:row>
      <xdr:rowOff>133350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</sheetPr>
  <dimension ref="A1:F507"/>
  <sheetViews>
    <sheetView topLeftCell="A471" workbookViewId="0">
      <selection activeCell="D517" sqref="D517"/>
    </sheetView>
  </sheetViews>
  <sheetFormatPr baseColWidth="10" defaultRowHeight="15" x14ac:dyDescent="0.25"/>
  <cols>
    <col min="1" max="1" width="15.7109375" style="14" bestFit="1" customWidth="1"/>
    <col min="2" max="2" width="5.7109375" style="14" bestFit="1" customWidth="1"/>
    <col min="3" max="3" width="11.42578125" style="14"/>
    <col min="4" max="4" width="25.5703125" style="14" bestFit="1" customWidth="1"/>
    <col min="5" max="5" width="26.85546875" style="14" bestFit="1" customWidth="1"/>
    <col min="6" max="6" width="27.42578125" style="14" bestFit="1" customWidth="1"/>
    <col min="7" max="16384" width="11.42578125" style="15"/>
  </cols>
  <sheetData>
    <row r="1" spans="1:6" customFormat="1" x14ac:dyDescent="0.25">
      <c r="A1" s="1" t="s">
        <v>3</v>
      </c>
      <c r="B1" s="1" t="s">
        <v>4</v>
      </c>
      <c r="C1" s="1" t="s">
        <v>5</v>
      </c>
      <c r="D1" s="1" t="s">
        <v>2</v>
      </c>
      <c r="E1" s="1" t="s">
        <v>1</v>
      </c>
      <c r="F1" s="1" t="s">
        <v>0</v>
      </c>
    </row>
    <row r="2" spans="1:6" customFormat="1" x14ac:dyDescent="0.25">
      <c r="A2" s="4">
        <v>41301</v>
      </c>
      <c r="B2" s="2">
        <f t="shared" ref="B2:B18" si="0">MONTH(A2)</f>
        <v>1</v>
      </c>
      <c r="C2" s="2">
        <f t="shared" ref="C2:C18" si="1">YEAR(A2)</f>
        <v>2013</v>
      </c>
      <c r="D2" s="2">
        <v>459.5</v>
      </c>
      <c r="E2" s="2">
        <v>56</v>
      </c>
      <c r="F2" s="2">
        <v>56</v>
      </c>
    </row>
    <row r="3" spans="1:6" customFormat="1" x14ac:dyDescent="0.25">
      <c r="A3" s="5">
        <v>41301.006944444445</v>
      </c>
      <c r="B3" s="2">
        <f t="shared" si="0"/>
        <v>1</v>
      </c>
      <c r="C3" s="2">
        <f t="shared" si="1"/>
        <v>2013</v>
      </c>
      <c r="D3" s="2">
        <v>645.5</v>
      </c>
      <c r="E3" s="2">
        <v>56</v>
      </c>
      <c r="F3" s="2">
        <v>56</v>
      </c>
    </row>
    <row r="4" spans="1:6" customFormat="1" x14ac:dyDescent="0.25">
      <c r="A4" s="5">
        <v>41301.013888888891</v>
      </c>
      <c r="B4" s="2">
        <f t="shared" si="0"/>
        <v>1</v>
      </c>
      <c r="C4" s="2">
        <f t="shared" si="1"/>
        <v>2013</v>
      </c>
      <c r="D4" s="2">
        <v>1119.7</v>
      </c>
      <c r="E4" s="2">
        <v>58</v>
      </c>
      <c r="F4" s="2">
        <v>58</v>
      </c>
    </row>
    <row r="5" spans="1:6" customFormat="1" x14ac:dyDescent="0.25">
      <c r="A5" s="5">
        <v>41301.020833333336</v>
      </c>
      <c r="B5" s="2">
        <f t="shared" si="0"/>
        <v>1</v>
      </c>
      <c r="C5" s="2">
        <f t="shared" si="1"/>
        <v>2013</v>
      </c>
      <c r="D5" s="2">
        <v>587.9</v>
      </c>
      <c r="E5" s="2">
        <v>58</v>
      </c>
      <c r="F5" s="2">
        <v>59</v>
      </c>
    </row>
    <row r="6" spans="1:6" customFormat="1" x14ac:dyDescent="0.25">
      <c r="A6" s="5">
        <v>41301.027777777781</v>
      </c>
      <c r="B6" s="2">
        <f t="shared" si="0"/>
        <v>1</v>
      </c>
      <c r="C6" s="2">
        <f t="shared" si="1"/>
        <v>2013</v>
      </c>
      <c r="D6" s="2">
        <v>630.70000000000005</v>
      </c>
      <c r="E6" s="2">
        <v>58</v>
      </c>
      <c r="F6" s="2">
        <v>58</v>
      </c>
    </row>
    <row r="7" spans="1:6" customFormat="1" x14ac:dyDescent="0.25">
      <c r="A7" s="5">
        <v>41301.034722222219</v>
      </c>
      <c r="B7" s="2">
        <f t="shared" si="0"/>
        <v>1</v>
      </c>
      <c r="C7" s="2">
        <f t="shared" si="1"/>
        <v>2013</v>
      </c>
      <c r="D7" s="2">
        <v>430.6</v>
      </c>
      <c r="E7" s="2">
        <v>57</v>
      </c>
      <c r="F7" s="2">
        <v>58</v>
      </c>
    </row>
    <row r="8" spans="1:6" customFormat="1" x14ac:dyDescent="0.25">
      <c r="A8" s="5">
        <v>41301.041666666664</v>
      </c>
      <c r="B8" s="2">
        <f t="shared" si="0"/>
        <v>1</v>
      </c>
      <c r="C8" s="2">
        <f t="shared" si="1"/>
        <v>2013</v>
      </c>
      <c r="D8" s="2">
        <v>385</v>
      </c>
      <c r="E8" s="2">
        <v>57</v>
      </c>
      <c r="F8" s="2">
        <v>57</v>
      </c>
    </row>
    <row r="9" spans="1:6" customFormat="1" x14ac:dyDescent="0.25">
      <c r="A9" s="5">
        <v>41301.048611111109</v>
      </c>
      <c r="B9" s="2">
        <f t="shared" si="0"/>
        <v>1</v>
      </c>
      <c r="C9" s="2">
        <f t="shared" si="1"/>
        <v>2013</v>
      </c>
      <c r="D9" s="2">
        <v>322.39999999999998</v>
      </c>
      <c r="E9" s="2">
        <v>56</v>
      </c>
      <c r="F9" s="2">
        <v>56</v>
      </c>
    </row>
    <row r="10" spans="1:6" customFormat="1" x14ac:dyDescent="0.25">
      <c r="A10" s="5">
        <v>41301.055555555555</v>
      </c>
      <c r="B10" s="2">
        <f t="shared" si="0"/>
        <v>1</v>
      </c>
      <c r="C10" s="2">
        <f t="shared" si="1"/>
        <v>2013</v>
      </c>
      <c r="D10" s="2">
        <v>281.60000000000002</v>
      </c>
      <c r="E10" s="2">
        <v>55</v>
      </c>
      <c r="F10" s="2">
        <v>56</v>
      </c>
    </row>
    <row r="11" spans="1:6" customFormat="1" x14ac:dyDescent="0.25">
      <c r="A11" s="5">
        <v>41301.0625</v>
      </c>
      <c r="B11" s="2">
        <f t="shared" si="0"/>
        <v>1</v>
      </c>
      <c r="C11" s="2">
        <f t="shared" si="1"/>
        <v>2013</v>
      </c>
      <c r="D11" s="2">
        <v>353.7</v>
      </c>
      <c r="E11" s="2">
        <v>55</v>
      </c>
      <c r="F11" s="2">
        <v>55</v>
      </c>
    </row>
    <row r="12" spans="1:6" customFormat="1" x14ac:dyDescent="0.25">
      <c r="A12" s="5">
        <v>41301.069444444445</v>
      </c>
      <c r="B12" s="2">
        <f t="shared" si="0"/>
        <v>1</v>
      </c>
      <c r="C12" s="2">
        <f t="shared" si="1"/>
        <v>2013</v>
      </c>
      <c r="D12" s="2">
        <v>324.2</v>
      </c>
      <c r="E12" s="2">
        <v>55</v>
      </c>
      <c r="F12" s="2">
        <v>55</v>
      </c>
    </row>
    <row r="13" spans="1:6" customFormat="1" x14ac:dyDescent="0.25">
      <c r="A13" s="5">
        <v>41301.076388888891</v>
      </c>
      <c r="B13" s="2">
        <f t="shared" si="0"/>
        <v>1</v>
      </c>
      <c r="C13" s="2">
        <f t="shared" si="1"/>
        <v>2013</v>
      </c>
      <c r="D13" s="2">
        <v>447.1</v>
      </c>
      <c r="E13" s="2">
        <v>54</v>
      </c>
      <c r="F13" s="2">
        <v>55</v>
      </c>
    </row>
    <row r="14" spans="1:6" customFormat="1" x14ac:dyDescent="0.25">
      <c r="A14" s="5">
        <v>41301.083333333336</v>
      </c>
      <c r="B14" s="2">
        <f t="shared" si="0"/>
        <v>1</v>
      </c>
      <c r="C14" s="2">
        <f t="shared" si="1"/>
        <v>2013</v>
      </c>
      <c r="D14" s="2">
        <v>592.6</v>
      </c>
      <c r="E14" s="2">
        <v>55</v>
      </c>
      <c r="F14" s="2">
        <v>55</v>
      </c>
    </row>
    <row r="15" spans="1:6" customFormat="1" x14ac:dyDescent="0.25">
      <c r="A15" s="5">
        <v>41301.090277777781</v>
      </c>
      <c r="B15" s="2">
        <f t="shared" si="0"/>
        <v>1</v>
      </c>
      <c r="C15" s="2">
        <f t="shared" si="1"/>
        <v>2013</v>
      </c>
      <c r="D15" s="2">
        <v>860.4</v>
      </c>
      <c r="E15" s="2">
        <v>56</v>
      </c>
      <c r="F15" s="2">
        <v>56</v>
      </c>
    </row>
    <row r="16" spans="1:6" customFormat="1" x14ac:dyDescent="0.25">
      <c r="A16" s="5">
        <v>41301.097222222219</v>
      </c>
      <c r="B16" s="2">
        <f t="shared" si="0"/>
        <v>1</v>
      </c>
      <c r="C16" s="2">
        <f t="shared" si="1"/>
        <v>2013</v>
      </c>
      <c r="D16" s="2">
        <v>1480</v>
      </c>
      <c r="E16" s="2">
        <v>59</v>
      </c>
      <c r="F16" s="2">
        <v>59</v>
      </c>
    </row>
    <row r="17" spans="1:6" customFormat="1" x14ac:dyDescent="0.25">
      <c r="A17" s="5">
        <v>41301.104166666664</v>
      </c>
      <c r="B17" s="2">
        <f t="shared" si="0"/>
        <v>1</v>
      </c>
      <c r="C17" s="2">
        <f t="shared" si="1"/>
        <v>2013</v>
      </c>
      <c r="D17" s="2">
        <v>1937.6</v>
      </c>
      <c r="E17" s="2">
        <v>66</v>
      </c>
      <c r="F17" s="2">
        <v>66</v>
      </c>
    </row>
    <row r="18" spans="1:6" customFormat="1" x14ac:dyDescent="0.25">
      <c r="A18" s="5">
        <v>41301.111111111109</v>
      </c>
      <c r="B18" s="2">
        <f t="shared" si="0"/>
        <v>1</v>
      </c>
      <c r="C18" s="2">
        <f t="shared" si="1"/>
        <v>2013</v>
      </c>
      <c r="D18" s="2">
        <v>1577.5</v>
      </c>
      <c r="E18" s="2">
        <v>68</v>
      </c>
      <c r="F18" s="2">
        <v>69</v>
      </c>
    </row>
    <row r="19" spans="1:6" customFormat="1" x14ac:dyDescent="0.25">
      <c r="A19" s="5">
        <v>41301.118055555555</v>
      </c>
      <c r="B19" s="2">
        <f t="shared" ref="B19:B49" si="2">MONTH(A19)</f>
        <v>1</v>
      </c>
      <c r="C19" s="2">
        <f t="shared" ref="C19:C49" si="3">YEAR(A19)</f>
        <v>2013</v>
      </c>
      <c r="D19" s="2">
        <v>1950.8</v>
      </c>
      <c r="E19" s="2">
        <v>71</v>
      </c>
      <c r="F19" s="2">
        <v>71</v>
      </c>
    </row>
    <row r="20" spans="1:6" customFormat="1" x14ac:dyDescent="0.25">
      <c r="A20" s="5">
        <v>41301.125</v>
      </c>
      <c r="B20" s="2">
        <f t="shared" si="2"/>
        <v>1</v>
      </c>
      <c r="C20" s="2">
        <f t="shared" si="3"/>
        <v>2013</v>
      </c>
      <c r="D20" s="2">
        <v>1941.7</v>
      </c>
      <c r="E20" s="2">
        <v>74</v>
      </c>
      <c r="F20" s="2">
        <v>75</v>
      </c>
    </row>
    <row r="21" spans="1:6" customFormat="1" x14ac:dyDescent="0.25">
      <c r="A21" s="5">
        <v>41301.131944444445</v>
      </c>
      <c r="B21" s="2">
        <f t="shared" si="2"/>
        <v>1</v>
      </c>
      <c r="C21" s="2">
        <f t="shared" si="3"/>
        <v>2013</v>
      </c>
      <c r="D21" s="2">
        <v>1215</v>
      </c>
      <c r="E21" s="2">
        <v>74</v>
      </c>
      <c r="F21" s="2">
        <v>75</v>
      </c>
    </row>
    <row r="22" spans="1:6" customFormat="1" x14ac:dyDescent="0.25">
      <c r="A22" s="5">
        <v>41301.138888888891</v>
      </c>
      <c r="B22" s="2">
        <f t="shared" si="2"/>
        <v>1</v>
      </c>
      <c r="C22" s="2">
        <f t="shared" si="3"/>
        <v>2013</v>
      </c>
      <c r="D22" s="2">
        <v>1125.5</v>
      </c>
      <c r="E22" s="2">
        <v>70</v>
      </c>
      <c r="F22" s="2">
        <v>72</v>
      </c>
    </row>
    <row r="23" spans="1:6" customFormat="1" x14ac:dyDescent="0.25">
      <c r="A23" s="5">
        <v>41301.145833333336</v>
      </c>
      <c r="B23" s="2">
        <f t="shared" si="2"/>
        <v>1</v>
      </c>
      <c r="C23" s="2">
        <f t="shared" si="3"/>
        <v>2013</v>
      </c>
      <c r="D23" s="2">
        <v>863.9</v>
      </c>
      <c r="E23" s="2">
        <v>68</v>
      </c>
      <c r="F23" s="2">
        <v>69</v>
      </c>
    </row>
    <row r="24" spans="1:6" customFormat="1" x14ac:dyDescent="0.25">
      <c r="A24" s="5">
        <v>41301.152777777781</v>
      </c>
      <c r="B24" s="2">
        <f t="shared" si="2"/>
        <v>1</v>
      </c>
      <c r="C24" s="2">
        <f t="shared" si="3"/>
        <v>2013</v>
      </c>
      <c r="D24" s="2">
        <v>584.6</v>
      </c>
      <c r="E24" s="2">
        <v>64</v>
      </c>
      <c r="F24" s="2">
        <v>65</v>
      </c>
    </row>
    <row r="25" spans="1:6" customFormat="1" x14ac:dyDescent="0.25">
      <c r="A25" s="5">
        <v>41301.159722222219</v>
      </c>
      <c r="B25" s="2">
        <f t="shared" si="2"/>
        <v>1</v>
      </c>
      <c r="C25" s="2">
        <f t="shared" si="3"/>
        <v>2013</v>
      </c>
      <c r="D25" s="2">
        <v>1273.9000000000001</v>
      </c>
      <c r="E25" s="2">
        <v>63</v>
      </c>
      <c r="F25" s="2">
        <v>63</v>
      </c>
    </row>
    <row r="26" spans="1:6" customFormat="1" x14ac:dyDescent="0.25">
      <c r="A26" s="5">
        <v>41301.166666666664</v>
      </c>
      <c r="B26" s="2">
        <f t="shared" si="2"/>
        <v>1</v>
      </c>
      <c r="C26" s="2">
        <f t="shared" si="3"/>
        <v>2013</v>
      </c>
      <c r="D26" s="2">
        <v>1921.8</v>
      </c>
      <c r="E26" s="2">
        <v>68</v>
      </c>
      <c r="F26" s="2">
        <v>68</v>
      </c>
    </row>
    <row r="27" spans="1:6" customFormat="1" x14ac:dyDescent="0.25">
      <c r="A27" s="5">
        <v>41301.173611111109</v>
      </c>
      <c r="B27" s="2">
        <f t="shared" si="2"/>
        <v>1</v>
      </c>
      <c r="C27" s="2">
        <f t="shared" si="3"/>
        <v>2013</v>
      </c>
      <c r="D27" s="2">
        <v>1969.8</v>
      </c>
      <c r="E27" s="2">
        <v>72</v>
      </c>
      <c r="F27" s="2">
        <v>72</v>
      </c>
    </row>
    <row r="28" spans="1:6" customFormat="1" x14ac:dyDescent="0.25">
      <c r="A28" s="5">
        <v>41301.180555555555</v>
      </c>
      <c r="B28" s="2">
        <f t="shared" si="2"/>
        <v>1</v>
      </c>
      <c r="C28" s="2">
        <f t="shared" si="3"/>
        <v>2013</v>
      </c>
      <c r="D28" s="2">
        <v>1976</v>
      </c>
      <c r="E28" s="2">
        <v>75</v>
      </c>
      <c r="F28" s="2">
        <v>76</v>
      </c>
    </row>
    <row r="29" spans="1:6" customFormat="1" x14ac:dyDescent="0.25">
      <c r="A29" s="5">
        <v>41301.1875</v>
      </c>
      <c r="B29" s="2">
        <f t="shared" si="2"/>
        <v>1</v>
      </c>
      <c r="C29" s="2">
        <f t="shared" si="3"/>
        <v>2013</v>
      </c>
      <c r="D29" s="2">
        <v>1947.2</v>
      </c>
      <c r="E29" s="2">
        <v>78</v>
      </c>
      <c r="F29" s="2">
        <v>79</v>
      </c>
    </row>
    <row r="30" spans="1:6" customFormat="1" x14ac:dyDescent="0.25">
      <c r="A30" s="5">
        <v>41301.194444444445</v>
      </c>
      <c r="B30" s="2">
        <f t="shared" si="2"/>
        <v>1</v>
      </c>
      <c r="C30" s="2">
        <f t="shared" si="3"/>
        <v>2013</v>
      </c>
      <c r="D30" s="2">
        <v>1868.3</v>
      </c>
      <c r="E30" s="2">
        <v>79</v>
      </c>
      <c r="F30" s="2">
        <v>80</v>
      </c>
    </row>
    <row r="31" spans="1:6" customFormat="1" x14ac:dyDescent="0.25">
      <c r="A31" s="5">
        <v>41301.201388888891</v>
      </c>
      <c r="B31" s="2">
        <f t="shared" si="2"/>
        <v>1</v>
      </c>
      <c r="C31" s="2">
        <f t="shared" si="3"/>
        <v>2013</v>
      </c>
      <c r="D31" s="2">
        <v>1970.8</v>
      </c>
      <c r="E31" s="2">
        <v>81</v>
      </c>
      <c r="F31" s="2">
        <v>82</v>
      </c>
    </row>
    <row r="32" spans="1:6" customFormat="1" x14ac:dyDescent="0.25">
      <c r="A32" s="5">
        <v>41301.208333333336</v>
      </c>
      <c r="B32" s="2">
        <f t="shared" si="2"/>
        <v>1</v>
      </c>
      <c r="C32" s="2">
        <f t="shared" si="3"/>
        <v>2013</v>
      </c>
      <c r="D32" s="2">
        <v>2000</v>
      </c>
      <c r="E32" s="2">
        <v>83</v>
      </c>
      <c r="F32" s="2">
        <v>84</v>
      </c>
    </row>
    <row r="33" spans="1:6" customFormat="1" x14ac:dyDescent="0.25">
      <c r="A33" s="5">
        <v>41301.215277777781</v>
      </c>
      <c r="B33" s="2">
        <f t="shared" si="2"/>
        <v>1</v>
      </c>
      <c r="C33" s="2">
        <f t="shared" si="3"/>
        <v>2013</v>
      </c>
      <c r="D33" s="2">
        <v>2000</v>
      </c>
      <c r="E33" s="2">
        <v>85</v>
      </c>
      <c r="F33" s="2">
        <v>86</v>
      </c>
    </row>
    <row r="34" spans="1:6" customFormat="1" x14ac:dyDescent="0.25">
      <c r="A34" s="5">
        <v>41301.222222222219</v>
      </c>
      <c r="B34" s="2">
        <f t="shared" si="2"/>
        <v>1</v>
      </c>
      <c r="C34" s="2">
        <f t="shared" si="3"/>
        <v>2013</v>
      </c>
      <c r="D34" s="2">
        <v>1999.5</v>
      </c>
      <c r="E34" s="2">
        <v>87</v>
      </c>
      <c r="F34" s="2">
        <v>88</v>
      </c>
    </row>
    <row r="35" spans="1:6" customFormat="1" x14ac:dyDescent="0.25">
      <c r="A35" s="5">
        <v>41301.229166666664</v>
      </c>
      <c r="B35" s="2">
        <f t="shared" si="2"/>
        <v>1</v>
      </c>
      <c r="C35" s="2">
        <f t="shared" si="3"/>
        <v>2013</v>
      </c>
      <c r="D35" s="2">
        <v>2000</v>
      </c>
      <c r="E35" s="2">
        <v>88</v>
      </c>
      <c r="F35" s="2">
        <v>89</v>
      </c>
    </row>
    <row r="36" spans="1:6" customFormat="1" x14ac:dyDescent="0.25">
      <c r="A36" s="5">
        <v>41301.236111111109</v>
      </c>
      <c r="B36" s="2">
        <f t="shared" si="2"/>
        <v>1</v>
      </c>
      <c r="C36" s="2">
        <f t="shared" si="3"/>
        <v>2013</v>
      </c>
      <c r="D36" s="2">
        <v>1999.9</v>
      </c>
      <c r="E36" s="2">
        <v>89</v>
      </c>
      <c r="F36" s="2">
        <v>90</v>
      </c>
    </row>
    <row r="37" spans="1:6" customFormat="1" ht="10.5" customHeight="1" x14ac:dyDescent="0.25">
      <c r="A37" s="5">
        <v>41301.243055555555</v>
      </c>
      <c r="B37" s="2">
        <f t="shared" si="2"/>
        <v>1</v>
      </c>
      <c r="C37" s="2">
        <f t="shared" si="3"/>
        <v>2013</v>
      </c>
      <c r="D37" s="2">
        <v>1998.5</v>
      </c>
      <c r="E37" s="2">
        <v>90</v>
      </c>
      <c r="F37" s="2">
        <v>92</v>
      </c>
    </row>
    <row r="38" spans="1:6" customFormat="1" x14ac:dyDescent="0.25">
      <c r="A38" s="5">
        <v>41301.25</v>
      </c>
      <c r="B38" s="2">
        <f t="shared" si="2"/>
        <v>1</v>
      </c>
      <c r="C38" s="2">
        <f t="shared" si="3"/>
        <v>2013</v>
      </c>
      <c r="D38" s="2">
        <v>1999.7</v>
      </c>
      <c r="E38" s="2">
        <v>91</v>
      </c>
      <c r="F38" s="2">
        <v>92</v>
      </c>
    </row>
    <row r="39" spans="1:6" customFormat="1" x14ac:dyDescent="0.25">
      <c r="A39" s="5">
        <v>41301.256944444445</v>
      </c>
      <c r="B39" s="2">
        <f t="shared" si="2"/>
        <v>1</v>
      </c>
      <c r="C39" s="2">
        <f t="shared" si="3"/>
        <v>2013</v>
      </c>
      <c r="D39" s="2">
        <v>1999.6</v>
      </c>
      <c r="E39" s="2">
        <v>92</v>
      </c>
      <c r="F39" s="2">
        <v>93</v>
      </c>
    </row>
    <row r="40" spans="1:6" customFormat="1" x14ac:dyDescent="0.25">
      <c r="A40" s="5">
        <v>41301.263888888891</v>
      </c>
      <c r="B40" s="2">
        <f t="shared" si="2"/>
        <v>1</v>
      </c>
      <c r="C40" s="2">
        <f t="shared" si="3"/>
        <v>2013</v>
      </c>
      <c r="D40" s="2">
        <v>1998.5</v>
      </c>
      <c r="E40" s="2">
        <v>93</v>
      </c>
      <c r="F40" s="2">
        <v>94</v>
      </c>
    </row>
    <row r="41" spans="1:6" customFormat="1" x14ac:dyDescent="0.25">
      <c r="A41" s="5">
        <v>41301.270833333336</v>
      </c>
      <c r="B41" s="2">
        <f t="shared" si="2"/>
        <v>1</v>
      </c>
      <c r="C41" s="2">
        <f t="shared" si="3"/>
        <v>2013</v>
      </c>
      <c r="D41" s="2">
        <v>1992.1</v>
      </c>
      <c r="E41" s="2">
        <v>93</v>
      </c>
      <c r="F41" s="2">
        <v>95</v>
      </c>
    </row>
    <row r="42" spans="1:6" customFormat="1" x14ac:dyDescent="0.25">
      <c r="A42" s="5">
        <v>41301.277777777781</v>
      </c>
      <c r="B42" s="2">
        <f t="shared" si="2"/>
        <v>1</v>
      </c>
      <c r="C42" s="2">
        <f t="shared" si="3"/>
        <v>2013</v>
      </c>
      <c r="D42" s="2">
        <v>1729</v>
      </c>
      <c r="E42" s="2">
        <v>93</v>
      </c>
      <c r="F42" s="2">
        <v>94</v>
      </c>
    </row>
    <row r="43" spans="1:6" customFormat="1" x14ac:dyDescent="0.25">
      <c r="A43" s="5">
        <v>41301.284722222219</v>
      </c>
      <c r="B43" s="2">
        <f t="shared" si="2"/>
        <v>1</v>
      </c>
      <c r="C43" s="2">
        <f t="shared" si="3"/>
        <v>2013</v>
      </c>
      <c r="D43" s="2">
        <v>1699.4</v>
      </c>
      <c r="E43" s="2">
        <v>90</v>
      </c>
      <c r="F43" s="2">
        <v>92</v>
      </c>
    </row>
    <row r="44" spans="1:6" customFormat="1" x14ac:dyDescent="0.25">
      <c r="A44" s="5">
        <v>41301.291666666664</v>
      </c>
      <c r="B44" s="2">
        <f t="shared" si="2"/>
        <v>1</v>
      </c>
      <c r="C44" s="2">
        <f t="shared" si="3"/>
        <v>2013</v>
      </c>
      <c r="D44" s="2">
        <v>1994.4</v>
      </c>
      <c r="E44" s="2">
        <v>91</v>
      </c>
      <c r="F44" s="2">
        <v>92</v>
      </c>
    </row>
    <row r="45" spans="1:6" customFormat="1" x14ac:dyDescent="0.25">
      <c r="A45" s="5">
        <v>41301.298611111109</v>
      </c>
      <c r="B45" s="2">
        <f t="shared" si="2"/>
        <v>1</v>
      </c>
      <c r="C45" s="2">
        <f t="shared" si="3"/>
        <v>2013</v>
      </c>
      <c r="D45" s="2">
        <v>1957.9</v>
      </c>
      <c r="E45" s="2">
        <v>92</v>
      </c>
      <c r="F45" s="2">
        <v>93</v>
      </c>
    </row>
    <row r="46" spans="1:6" customFormat="1" x14ac:dyDescent="0.25">
      <c r="A46" s="5">
        <v>41301.305555555555</v>
      </c>
      <c r="B46" s="2">
        <f t="shared" si="2"/>
        <v>1</v>
      </c>
      <c r="C46" s="2">
        <f t="shared" si="3"/>
        <v>2013</v>
      </c>
      <c r="D46" s="2">
        <v>1428.7</v>
      </c>
      <c r="E46" s="2">
        <v>90</v>
      </c>
      <c r="F46" s="2">
        <v>91</v>
      </c>
    </row>
    <row r="47" spans="1:6" customFormat="1" x14ac:dyDescent="0.25">
      <c r="A47" s="5">
        <v>41301.3125</v>
      </c>
      <c r="B47" s="2">
        <f t="shared" si="2"/>
        <v>1</v>
      </c>
      <c r="C47" s="2">
        <f t="shared" si="3"/>
        <v>2013</v>
      </c>
      <c r="D47" s="2">
        <v>1083.0999999999999</v>
      </c>
      <c r="E47" s="2">
        <v>85</v>
      </c>
      <c r="F47" s="2">
        <v>86</v>
      </c>
    </row>
    <row r="48" spans="1:6" customFormat="1" x14ac:dyDescent="0.25">
      <c r="A48" s="5">
        <v>41301.319444444445</v>
      </c>
      <c r="B48" s="2">
        <f t="shared" si="2"/>
        <v>1</v>
      </c>
      <c r="C48" s="2">
        <f t="shared" si="3"/>
        <v>2013</v>
      </c>
      <c r="D48" s="2">
        <v>1446.3</v>
      </c>
      <c r="E48" s="2">
        <v>83</v>
      </c>
      <c r="F48" s="2">
        <v>84</v>
      </c>
    </row>
    <row r="49" spans="1:6" customFormat="1" x14ac:dyDescent="0.25">
      <c r="A49" s="5">
        <v>41301.326388888891</v>
      </c>
      <c r="B49" s="2">
        <f t="shared" si="2"/>
        <v>1</v>
      </c>
      <c r="C49" s="2">
        <f t="shared" si="3"/>
        <v>2013</v>
      </c>
      <c r="D49" s="2">
        <v>1544.9</v>
      </c>
      <c r="E49" s="2">
        <v>82</v>
      </c>
      <c r="F49" s="2">
        <v>83</v>
      </c>
    </row>
    <row r="50" spans="1:6" customFormat="1" x14ac:dyDescent="0.25">
      <c r="A50" s="5">
        <v>41303.444444444445</v>
      </c>
      <c r="B50" s="2">
        <f t="shared" ref="B50:B98" si="4">MONTH(A50)</f>
        <v>1</v>
      </c>
      <c r="C50" s="2">
        <f t="shared" ref="C50:C98" si="5">YEAR(A50)</f>
        <v>2013</v>
      </c>
      <c r="D50" s="2">
        <v>2000</v>
      </c>
      <c r="E50" s="2">
        <v>99</v>
      </c>
      <c r="F50" s="2">
        <v>100</v>
      </c>
    </row>
    <row r="51" spans="1:6" customFormat="1" x14ac:dyDescent="0.25">
      <c r="A51" s="5">
        <v>41303.451388888891</v>
      </c>
      <c r="B51" s="2">
        <f t="shared" si="4"/>
        <v>1</v>
      </c>
      <c r="C51" s="2">
        <f t="shared" si="5"/>
        <v>2013</v>
      </c>
      <c r="D51" s="2">
        <v>1999.9</v>
      </c>
      <c r="E51" s="2">
        <v>99</v>
      </c>
      <c r="F51" s="2">
        <v>100</v>
      </c>
    </row>
    <row r="52" spans="1:6" customFormat="1" x14ac:dyDescent="0.25">
      <c r="A52" s="5">
        <v>41303.458333333336</v>
      </c>
      <c r="B52" s="2">
        <f t="shared" si="4"/>
        <v>1</v>
      </c>
      <c r="C52" s="2">
        <f t="shared" si="5"/>
        <v>2013</v>
      </c>
      <c r="D52" s="2">
        <v>2000</v>
      </c>
      <c r="E52" s="2">
        <v>99</v>
      </c>
      <c r="F52" s="2">
        <v>100</v>
      </c>
    </row>
    <row r="53" spans="1:6" customFormat="1" x14ac:dyDescent="0.25">
      <c r="A53" s="5">
        <v>41303.465277777781</v>
      </c>
      <c r="B53" s="2">
        <f t="shared" si="4"/>
        <v>1</v>
      </c>
      <c r="C53" s="2">
        <f t="shared" si="5"/>
        <v>2013</v>
      </c>
      <c r="D53" s="2">
        <v>2000</v>
      </c>
      <c r="E53" s="2">
        <v>99</v>
      </c>
      <c r="F53" s="2">
        <v>100</v>
      </c>
    </row>
    <row r="54" spans="1:6" customFormat="1" x14ac:dyDescent="0.25">
      <c r="A54" s="5">
        <v>41303.472222222219</v>
      </c>
      <c r="B54" s="2">
        <f t="shared" si="4"/>
        <v>1</v>
      </c>
      <c r="C54" s="2">
        <f t="shared" si="5"/>
        <v>2013</v>
      </c>
      <c r="D54" s="2">
        <v>2000</v>
      </c>
      <c r="E54" s="2">
        <v>99</v>
      </c>
      <c r="F54" s="2">
        <v>100</v>
      </c>
    </row>
    <row r="55" spans="1:6" customFormat="1" x14ac:dyDescent="0.25">
      <c r="A55" s="5">
        <v>41303.479166666664</v>
      </c>
      <c r="B55" s="2">
        <f t="shared" si="4"/>
        <v>1</v>
      </c>
      <c r="C55" s="2">
        <f t="shared" si="5"/>
        <v>2013</v>
      </c>
      <c r="D55" s="2">
        <v>2000.1</v>
      </c>
      <c r="E55" s="2">
        <v>99</v>
      </c>
      <c r="F55" s="2">
        <v>100</v>
      </c>
    </row>
    <row r="56" spans="1:6" customFormat="1" x14ac:dyDescent="0.25">
      <c r="A56" s="5">
        <v>41303.486111111109</v>
      </c>
      <c r="B56" s="2">
        <f t="shared" si="4"/>
        <v>1</v>
      </c>
      <c r="C56" s="2">
        <f t="shared" si="5"/>
        <v>2013</v>
      </c>
      <c r="D56" s="2">
        <v>1999.8</v>
      </c>
      <c r="E56" s="2">
        <v>99</v>
      </c>
      <c r="F56" s="2">
        <v>100</v>
      </c>
    </row>
    <row r="57" spans="1:6" customFormat="1" x14ac:dyDescent="0.25">
      <c r="A57" s="5">
        <v>41303.493055555555</v>
      </c>
      <c r="B57" s="2">
        <f t="shared" si="4"/>
        <v>1</v>
      </c>
      <c r="C57" s="2">
        <f t="shared" si="5"/>
        <v>2013</v>
      </c>
      <c r="D57" s="2">
        <v>2000.1</v>
      </c>
      <c r="E57" s="2">
        <v>99</v>
      </c>
      <c r="F57" s="2">
        <v>100</v>
      </c>
    </row>
    <row r="58" spans="1:6" customFormat="1" x14ac:dyDescent="0.25">
      <c r="A58" s="5">
        <v>41303.5</v>
      </c>
      <c r="B58" s="2">
        <f t="shared" si="4"/>
        <v>1</v>
      </c>
      <c r="C58" s="2">
        <f t="shared" si="5"/>
        <v>2013</v>
      </c>
      <c r="D58" s="2">
        <v>2000.1</v>
      </c>
      <c r="E58" s="2">
        <v>99</v>
      </c>
      <c r="F58" s="2">
        <v>100</v>
      </c>
    </row>
    <row r="59" spans="1:6" customFormat="1" x14ac:dyDescent="0.25">
      <c r="A59" s="5">
        <v>41303.506944444445</v>
      </c>
      <c r="B59" s="2">
        <f t="shared" si="4"/>
        <v>1</v>
      </c>
      <c r="C59" s="2">
        <f t="shared" si="5"/>
        <v>2013</v>
      </c>
      <c r="D59" s="2">
        <v>2000</v>
      </c>
      <c r="E59" s="2">
        <v>99</v>
      </c>
      <c r="F59" s="2">
        <v>100</v>
      </c>
    </row>
    <row r="60" spans="1:6" customFormat="1" x14ac:dyDescent="0.25">
      <c r="A60" s="5">
        <v>41303.513888888891</v>
      </c>
      <c r="B60" s="2">
        <f t="shared" si="4"/>
        <v>1</v>
      </c>
      <c r="C60" s="2">
        <f t="shared" si="5"/>
        <v>2013</v>
      </c>
      <c r="D60" s="2">
        <v>1999.9</v>
      </c>
      <c r="E60" s="2">
        <v>99</v>
      </c>
      <c r="F60" s="2">
        <v>100</v>
      </c>
    </row>
    <row r="61" spans="1:6" customFormat="1" x14ac:dyDescent="0.25">
      <c r="A61" s="5">
        <v>41303.520833333336</v>
      </c>
      <c r="B61" s="2">
        <f t="shared" si="4"/>
        <v>1</v>
      </c>
      <c r="C61" s="2">
        <f t="shared" si="5"/>
        <v>2013</v>
      </c>
      <c r="D61" s="2">
        <v>2000.1</v>
      </c>
      <c r="E61" s="2">
        <v>99</v>
      </c>
      <c r="F61" s="2">
        <v>100</v>
      </c>
    </row>
    <row r="62" spans="1:6" customFormat="1" x14ac:dyDescent="0.25">
      <c r="A62" s="5">
        <v>41303.527777777781</v>
      </c>
      <c r="B62" s="2">
        <f t="shared" si="4"/>
        <v>1</v>
      </c>
      <c r="C62" s="2">
        <f t="shared" si="5"/>
        <v>2013</v>
      </c>
      <c r="D62" s="2">
        <v>2000</v>
      </c>
      <c r="E62" s="2">
        <v>99</v>
      </c>
      <c r="F62" s="2">
        <v>100</v>
      </c>
    </row>
    <row r="63" spans="1:6" customFormat="1" x14ac:dyDescent="0.25">
      <c r="A63" s="5">
        <v>41303.534722222219</v>
      </c>
      <c r="B63" s="2">
        <f t="shared" si="4"/>
        <v>1</v>
      </c>
      <c r="C63" s="2">
        <f t="shared" si="5"/>
        <v>2013</v>
      </c>
      <c r="D63" s="2">
        <v>2000.1</v>
      </c>
      <c r="E63" s="2">
        <v>99</v>
      </c>
      <c r="F63" s="2">
        <v>100</v>
      </c>
    </row>
    <row r="64" spans="1:6" customFormat="1" x14ac:dyDescent="0.25">
      <c r="A64" s="5">
        <v>41303.541666666664</v>
      </c>
      <c r="B64" s="2">
        <f t="shared" si="4"/>
        <v>1</v>
      </c>
      <c r="C64" s="2">
        <f t="shared" si="5"/>
        <v>2013</v>
      </c>
      <c r="D64" s="2">
        <v>1999.9</v>
      </c>
      <c r="E64" s="2">
        <v>98</v>
      </c>
      <c r="F64" s="2">
        <v>100</v>
      </c>
    </row>
    <row r="65" spans="1:6" customFormat="1" x14ac:dyDescent="0.25">
      <c r="A65" s="5">
        <v>41303.548611111109</v>
      </c>
      <c r="B65" s="2">
        <f t="shared" si="4"/>
        <v>1</v>
      </c>
      <c r="C65" s="2">
        <f t="shared" si="5"/>
        <v>2013</v>
      </c>
      <c r="D65" s="2">
        <v>2000</v>
      </c>
      <c r="E65" s="2">
        <v>98</v>
      </c>
      <c r="F65" s="2">
        <v>99</v>
      </c>
    </row>
    <row r="66" spans="1:6" customFormat="1" x14ac:dyDescent="0.25">
      <c r="A66" s="5">
        <v>41303.555555555555</v>
      </c>
      <c r="B66" s="2">
        <f t="shared" si="4"/>
        <v>1</v>
      </c>
      <c r="C66" s="2">
        <f t="shared" si="5"/>
        <v>2013</v>
      </c>
      <c r="D66" s="2">
        <v>2000.1</v>
      </c>
      <c r="E66" s="2">
        <v>98</v>
      </c>
      <c r="F66" s="2">
        <v>99</v>
      </c>
    </row>
    <row r="67" spans="1:6" customFormat="1" x14ac:dyDescent="0.25">
      <c r="A67" s="5">
        <v>41303.5625</v>
      </c>
      <c r="B67" s="2">
        <f t="shared" si="4"/>
        <v>1</v>
      </c>
      <c r="C67" s="2">
        <f t="shared" si="5"/>
        <v>2013</v>
      </c>
      <c r="D67" s="2">
        <v>2000.2</v>
      </c>
      <c r="E67" s="2">
        <v>98</v>
      </c>
      <c r="F67" s="2">
        <v>99</v>
      </c>
    </row>
    <row r="68" spans="1:6" customFormat="1" x14ac:dyDescent="0.25">
      <c r="A68" s="5">
        <v>41303.569444444445</v>
      </c>
      <c r="B68" s="2">
        <f t="shared" si="4"/>
        <v>1</v>
      </c>
      <c r="C68" s="2">
        <f t="shared" si="5"/>
        <v>2013</v>
      </c>
      <c r="D68" s="2">
        <v>1999.8</v>
      </c>
      <c r="E68" s="2">
        <v>98</v>
      </c>
      <c r="F68" s="2">
        <v>100</v>
      </c>
    </row>
    <row r="69" spans="1:6" customFormat="1" x14ac:dyDescent="0.25">
      <c r="A69" s="5">
        <v>41303.576388888891</v>
      </c>
      <c r="B69" s="2">
        <f t="shared" si="4"/>
        <v>1</v>
      </c>
      <c r="C69" s="2">
        <f t="shared" si="5"/>
        <v>2013</v>
      </c>
      <c r="D69" s="2">
        <v>2000</v>
      </c>
      <c r="E69" s="2">
        <v>98</v>
      </c>
      <c r="F69" s="2">
        <v>100</v>
      </c>
    </row>
    <row r="70" spans="1:6" customFormat="1" x14ac:dyDescent="0.25">
      <c r="A70" s="5">
        <v>41303.583333333336</v>
      </c>
      <c r="B70" s="2">
        <f t="shared" si="4"/>
        <v>1</v>
      </c>
      <c r="C70" s="2">
        <f t="shared" si="5"/>
        <v>2013</v>
      </c>
      <c r="D70" s="2">
        <v>2000.1</v>
      </c>
      <c r="E70" s="2">
        <v>98</v>
      </c>
      <c r="F70" s="2">
        <v>100</v>
      </c>
    </row>
    <row r="71" spans="1:6" customFormat="1" x14ac:dyDescent="0.25">
      <c r="A71" s="5">
        <v>41303.590277777781</v>
      </c>
      <c r="B71" s="2">
        <f t="shared" si="4"/>
        <v>1</v>
      </c>
      <c r="C71" s="2">
        <f t="shared" si="5"/>
        <v>2013</v>
      </c>
      <c r="D71" s="2">
        <v>2000</v>
      </c>
      <c r="E71" s="2">
        <v>98</v>
      </c>
      <c r="F71" s="2">
        <v>100</v>
      </c>
    </row>
    <row r="72" spans="1:6" customFormat="1" x14ac:dyDescent="0.25">
      <c r="A72" s="5">
        <v>41303.597222222219</v>
      </c>
      <c r="B72" s="2">
        <f t="shared" si="4"/>
        <v>1</v>
      </c>
      <c r="C72" s="2">
        <f t="shared" si="5"/>
        <v>2013</v>
      </c>
      <c r="D72" s="2">
        <v>2000.2</v>
      </c>
      <c r="E72" s="2">
        <v>98</v>
      </c>
      <c r="F72" s="2">
        <v>100</v>
      </c>
    </row>
    <row r="73" spans="1:6" customFormat="1" x14ac:dyDescent="0.25">
      <c r="A73" s="5">
        <v>41303.604166666664</v>
      </c>
      <c r="B73" s="2">
        <f t="shared" si="4"/>
        <v>1</v>
      </c>
      <c r="C73" s="2">
        <f t="shared" si="5"/>
        <v>2013</v>
      </c>
      <c r="D73" s="2">
        <v>2000.1</v>
      </c>
      <c r="E73" s="2">
        <v>99</v>
      </c>
      <c r="F73" s="2">
        <v>100</v>
      </c>
    </row>
    <row r="74" spans="1:6" customFormat="1" x14ac:dyDescent="0.25">
      <c r="A74" s="5">
        <v>41303.611111111109</v>
      </c>
      <c r="B74" s="2">
        <f t="shared" si="4"/>
        <v>1</v>
      </c>
      <c r="C74" s="2">
        <f t="shared" si="5"/>
        <v>2013</v>
      </c>
      <c r="D74" s="2">
        <v>2000</v>
      </c>
      <c r="E74" s="2">
        <v>98</v>
      </c>
      <c r="F74" s="2">
        <v>99</v>
      </c>
    </row>
    <row r="75" spans="1:6" customFormat="1" x14ac:dyDescent="0.25">
      <c r="A75" s="5">
        <v>41303.618055555555</v>
      </c>
      <c r="B75" s="2">
        <f t="shared" si="4"/>
        <v>1</v>
      </c>
      <c r="C75" s="2">
        <f t="shared" si="5"/>
        <v>2013</v>
      </c>
      <c r="D75" s="2">
        <v>1999.9</v>
      </c>
      <c r="E75" s="2">
        <v>98</v>
      </c>
      <c r="F75" s="2">
        <v>99</v>
      </c>
    </row>
    <row r="76" spans="1:6" customFormat="1" x14ac:dyDescent="0.25">
      <c r="A76" s="5">
        <v>41303.625</v>
      </c>
      <c r="B76" s="2">
        <f t="shared" si="4"/>
        <v>1</v>
      </c>
      <c r="C76" s="2">
        <f t="shared" si="5"/>
        <v>2013</v>
      </c>
      <c r="D76" s="2">
        <v>2000</v>
      </c>
      <c r="E76" s="2">
        <v>98</v>
      </c>
      <c r="F76" s="2">
        <v>99</v>
      </c>
    </row>
    <row r="77" spans="1:6" customFormat="1" x14ac:dyDescent="0.25">
      <c r="A77" s="5">
        <v>41303.631944444445</v>
      </c>
      <c r="B77" s="2">
        <f t="shared" si="4"/>
        <v>1</v>
      </c>
      <c r="C77" s="2">
        <f t="shared" si="5"/>
        <v>2013</v>
      </c>
      <c r="D77" s="2">
        <v>2000.2</v>
      </c>
      <c r="E77" s="2">
        <v>98</v>
      </c>
      <c r="F77" s="2">
        <v>100</v>
      </c>
    </row>
    <row r="78" spans="1:6" customFormat="1" x14ac:dyDescent="0.25">
      <c r="A78" s="5">
        <v>41303.638888888891</v>
      </c>
      <c r="B78" s="2">
        <f t="shared" si="4"/>
        <v>1</v>
      </c>
      <c r="C78" s="2">
        <f t="shared" si="5"/>
        <v>2013</v>
      </c>
      <c r="D78" s="2">
        <v>2000</v>
      </c>
      <c r="E78" s="2">
        <v>98</v>
      </c>
      <c r="F78" s="2">
        <v>100</v>
      </c>
    </row>
    <row r="79" spans="1:6" customFormat="1" x14ac:dyDescent="0.25">
      <c r="A79" s="5">
        <v>41303.645833333336</v>
      </c>
      <c r="B79" s="2">
        <f t="shared" si="4"/>
        <v>1</v>
      </c>
      <c r="C79" s="2">
        <f t="shared" si="5"/>
        <v>2013</v>
      </c>
      <c r="D79" s="2">
        <v>2000</v>
      </c>
      <c r="E79" s="2">
        <v>99</v>
      </c>
      <c r="F79" s="2">
        <v>100</v>
      </c>
    </row>
    <row r="80" spans="1:6" customFormat="1" x14ac:dyDescent="0.25">
      <c r="A80" s="5">
        <v>41303.652777777781</v>
      </c>
      <c r="B80" s="2">
        <f t="shared" si="4"/>
        <v>1</v>
      </c>
      <c r="C80" s="2">
        <f t="shared" si="5"/>
        <v>2013</v>
      </c>
      <c r="D80" s="2">
        <v>2000</v>
      </c>
      <c r="E80" s="2">
        <v>99</v>
      </c>
      <c r="F80" s="2">
        <v>100</v>
      </c>
    </row>
    <row r="81" spans="1:6" customFormat="1" x14ac:dyDescent="0.25">
      <c r="A81" s="5">
        <v>41303.659722222219</v>
      </c>
      <c r="B81" s="2">
        <f t="shared" si="4"/>
        <v>1</v>
      </c>
      <c r="C81" s="2">
        <f t="shared" si="5"/>
        <v>2013</v>
      </c>
      <c r="D81" s="2">
        <v>1999.7</v>
      </c>
      <c r="E81" s="2">
        <v>99</v>
      </c>
      <c r="F81" s="2">
        <v>100</v>
      </c>
    </row>
    <row r="82" spans="1:6" customFormat="1" x14ac:dyDescent="0.25">
      <c r="A82" s="5">
        <v>41303.666666666664</v>
      </c>
      <c r="B82" s="2">
        <f t="shared" si="4"/>
        <v>1</v>
      </c>
      <c r="C82" s="2">
        <f t="shared" si="5"/>
        <v>2013</v>
      </c>
      <c r="D82" s="2">
        <v>2000</v>
      </c>
      <c r="E82" s="2">
        <v>99</v>
      </c>
      <c r="F82" s="2">
        <v>100</v>
      </c>
    </row>
    <row r="83" spans="1:6" customFormat="1" x14ac:dyDescent="0.25">
      <c r="A83" s="5">
        <v>41303.673611111109</v>
      </c>
      <c r="B83" s="2">
        <f t="shared" si="4"/>
        <v>1</v>
      </c>
      <c r="C83" s="2">
        <f t="shared" si="5"/>
        <v>2013</v>
      </c>
      <c r="D83" s="2">
        <v>1999.3</v>
      </c>
      <c r="E83" s="2">
        <v>99</v>
      </c>
      <c r="F83" s="2">
        <v>100</v>
      </c>
    </row>
    <row r="84" spans="1:6" customFormat="1" x14ac:dyDescent="0.25">
      <c r="A84" s="5">
        <v>41303.680555555555</v>
      </c>
      <c r="B84" s="2">
        <f t="shared" si="4"/>
        <v>1</v>
      </c>
      <c r="C84" s="2">
        <f t="shared" si="5"/>
        <v>2013</v>
      </c>
      <c r="D84" s="2">
        <v>2000.1</v>
      </c>
      <c r="E84" s="2">
        <v>99</v>
      </c>
      <c r="F84" s="2">
        <v>100</v>
      </c>
    </row>
    <row r="85" spans="1:6" customFormat="1" x14ac:dyDescent="0.25">
      <c r="A85" s="5">
        <v>41303.6875</v>
      </c>
      <c r="B85" s="2">
        <f t="shared" si="4"/>
        <v>1</v>
      </c>
      <c r="C85" s="2">
        <f t="shared" si="5"/>
        <v>2013</v>
      </c>
      <c r="D85" s="2">
        <v>2000.1</v>
      </c>
      <c r="E85" s="2">
        <v>99</v>
      </c>
      <c r="F85" s="2">
        <v>100</v>
      </c>
    </row>
    <row r="86" spans="1:6" customFormat="1" x14ac:dyDescent="0.25">
      <c r="A86" s="5">
        <v>41303.694444444445</v>
      </c>
      <c r="B86" s="2">
        <f t="shared" si="4"/>
        <v>1</v>
      </c>
      <c r="C86" s="2">
        <f t="shared" si="5"/>
        <v>2013</v>
      </c>
      <c r="D86" s="2">
        <v>2000</v>
      </c>
      <c r="E86" s="2">
        <v>99</v>
      </c>
      <c r="F86" s="2">
        <v>100</v>
      </c>
    </row>
    <row r="87" spans="1:6" customFormat="1" x14ac:dyDescent="0.25">
      <c r="A87" s="5">
        <v>41303.701388888891</v>
      </c>
      <c r="B87" s="2">
        <f t="shared" si="4"/>
        <v>1</v>
      </c>
      <c r="C87" s="2">
        <f t="shared" si="5"/>
        <v>2013</v>
      </c>
      <c r="D87" s="2">
        <v>2000</v>
      </c>
      <c r="E87" s="2">
        <v>99</v>
      </c>
      <c r="F87" s="2">
        <v>100</v>
      </c>
    </row>
    <row r="88" spans="1:6" customFormat="1" x14ac:dyDescent="0.25">
      <c r="A88" s="5">
        <v>41303.708333333336</v>
      </c>
      <c r="B88" s="2">
        <f t="shared" si="4"/>
        <v>1</v>
      </c>
      <c r="C88" s="2">
        <f t="shared" si="5"/>
        <v>2013</v>
      </c>
      <c r="D88" s="2">
        <v>1999.2</v>
      </c>
      <c r="E88" s="2">
        <v>99</v>
      </c>
      <c r="F88" s="2">
        <v>101</v>
      </c>
    </row>
    <row r="89" spans="1:6" customFormat="1" x14ac:dyDescent="0.25">
      <c r="A89" s="5">
        <v>41303.715277777781</v>
      </c>
      <c r="B89" s="2">
        <f t="shared" si="4"/>
        <v>1</v>
      </c>
      <c r="C89" s="2">
        <f t="shared" si="5"/>
        <v>2013</v>
      </c>
      <c r="D89" s="2">
        <v>2000.1</v>
      </c>
      <c r="E89" s="2">
        <v>99</v>
      </c>
      <c r="F89" s="2">
        <v>101</v>
      </c>
    </row>
    <row r="90" spans="1:6" customFormat="1" x14ac:dyDescent="0.25">
      <c r="A90" s="5">
        <v>41303.722222222219</v>
      </c>
      <c r="B90" s="2">
        <f t="shared" si="4"/>
        <v>1</v>
      </c>
      <c r="C90" s="2">
        <f t="shared" si="5"/>
        <v>2013</v>
      </c>
      <c r="D90" s="2">
        <v>2000</v>
      </c>
      <c r="E90" s="2">
        <v>100</v>
      </c>
      <c r="F90" s="2">
        <v>101</v>
      </c>
    </row>
    <row r="91" spans="1:6" customFormat="1" x14ac:dyDescent="0.25">
      <c r="A91" s="5">
        <v>41303.729166666664</v>
      </c>
      <c r="B91" s="2">
        <f t="shared" si="4"/>
        <v>1</v>
      </c>
      <c r="C91" s="2">
        <f t="shared" si="5"/>
        <v>2013</v>
      </c>
      <c r="D91" s="2">
        <v>2000</v>
      </c>
      <c r="E91" s="2">
        <v>100</v>
      </c>
      <c r="F91" s="2">
        <v>101</v>
      </c>
    </row>
    <row r="92" spans="1:6" customFormat="1" x14ac:dyDescent="0.25">
      <c r="A92" s="5">
        <v>41303.736111111109</v>
      </c>
      <c r="B92" s="2">
        <f t="shared" si="4"/>
        <v>1</v>
      </c>
      <c r="C92" s="2">
        <f t="shared" si="5"/>
        <v>2013</v>
      </c>
      <c r="D92" s="2">
        <v>1993.4</v>
      </c>
      <c r="E92" s="2">
        <v>100</v>
      </c>
      <c r="F92" s="2">
        <v>101</v>
      </c>
    </row>
    <row r="93" spans="1:6" customFormat="1" x14ac:dyDescent="0.25">
      <c r="A93" s="5">
        <v>41303.743055555555</v>
      </c>
      <c r="B93" s="2">
        <f t="shared" si="4"/>
        <v>1</v>
      </c>
      <c r="C93" s="2">
        <f t="shared" si="5"/>
        <v>2013</v>
      </c>
      <c r="D93" s="2">
        <v>1991.2</v>
      </c>
      <c r="E93" s="2">
        <v>100</v>
      </c>
      <c r="F93" s="2">
        <v>101</v>
      </c>
    </row>
    <row r="94" spans="1:6" customFormat="1" x14ac:dyDescent="0.25">
      <c r="A94" s="5">
        <v>41303.75</v>
      </c>
      <c r="B94" s="2">
        <f t="shared" si="4"/>
        <v>1</v>
      </c>
      <c r="C94" s="2">
        <f t="shared" si="5"/>
        <v>2013</v>
      </c>
      <c r="D94" s="2">
        <v>1999.4</v>
      </c>
      <c r="E94" s="2">
        <v>100</v>
      </c>
      <c r="F94" s="2">
        <v>101</v>
      </c>
    </row>
    <row r="95" spans="1:6" customFormat="1" x14ac:dyDescent="0.25">
      <c r="A95" s="5">
        <v>41303.756944444445</v>
      </c>
      <c r="B95" s="2">
        <f t="shared" si="4"/>
        <v>1</v>
      </c>
      <c r="C95" s="2">
        <f t="shared" si="5"/>
        <v>2013</v>
      </c>
      <c r="D95" s="2">
        <v>2000</v>
      </c>
      <c r="E95" s="2">
        <v>100</v>
      </c>
      <c r="F95" s="2">
        <v>101</v>
      </c>
    </row>
    <row r="96" spans="1:6" customFormat="1" x14ac:dyDescent="0.25">
      <c r="A96" s="5">
        <v>41303.763888888891</v>
      </c>
      <c r="B96" s="2">
        <f t="shared" si="4"/>
        <v>1</v>
      </c>
      <c r="C96" s="2">
        <f t="shared" si="5"/>
        <v>2013</v>
      </c>
      <c r="D96" s="2">
        <v>2000</v>
      </c>
      <c r="E96" s="2">
        <v>100</v>
      </c>
      <c r="F96" s="2">
        <v>101</v>
      </c>
    </row>
    <row r="97" spans="1:6" customFormat="1" x14ac:dyDescent="0.25">
      <c r="A97" s="5">
        <v>41303.770833333336</v>
      </c>
      <c r="B97" s="2">
        <f t="shared" si="4"/>
        <v>1</v>
      </c>
      <c r="C97" s="2">
        <f t="shared" si="5"/>
        <v>2013</v>
      </c>
      <c r="D97" s="2">
        <v>1999.6</v>
      </c>
      <c r="E97" s="2">
        <v>100</v>
      </c>
      <c r="F97" s="2">
        <v>101</v>
      </c>
    </row>
    <row r="98" spans="1:6" customFormat="1" x14ac:dyDescent="0.25">
      <c r="A98" s="5">
        <v>41303.777777777781</v>
      </c>
      <c r="B98" s="2">
        <f t="shared" si="4"/>
        <v>1</v>
      </c>
      <c r="C98" s="2">
        <f t="shared" si="5"/>
        <v>2013</v>
      </c>
      <c r="D98" s="2">
        <v>2000.1</v>
      </c>
      <c r="E98" s="2">
        <v>100</v>
      </c>
      <c r="F98" s="2">
        <v>101</v>
      </c>
    </row>
    <row r="99" spans="1:6" customFormat="1" x14ac:dyDescent="0.25">
      <c r="A99" s="5">
        <v>41303.784722222219</v>
      </c>
      <c r="B99" s="2">
        <f t="shared" ref="B99:B162" si="6">MONTH(A99)</f>
        <v>1</v>
      </c>
      <c r="C99" s="2">
        <f t="shared" ref="C99:C162" si="7">YEAR(A99)</f>
        <v>2013</v>
      </c>
      <c r="D99" s="2">
        <v>2000</v>
      </c>
      <c r="E99" s="2">
        <v>100</v>
      </c>
      <c r="F99" s="2">
        <v>101</v>
      </c>
    </row>
    <row r="100" spans="1:6" customFormat="1" x14ac:dyDescent="0.25">
      <c r="A100" s="5">
        <v>41303.791666666664</v>
      </c>
      <c r="B100" s="2">
        <f t="shared" si="6"/>
        <v>1</v>
      </c>
      <c r="C100" s="2">
        <f t="shared" si="7"/>
        <v>2013</v>
      </c>
      <c r="D100" s="2">
        <v>2000.1</v>
      </c>
      <c r="E100" s="2">
        <v>100</v>
      </c>
      <c r="F100" s="2">
        <v>101</v>
      </c>
    </row>
    <row r="101" spans="1:6" customFormat="1" x14ac:dyDescent="0.25">
      <c r="A101" s="5">
        <v>41303.798611111109</v>
      </c>
      <c r="B101" s="2">
        <f t="shared" si="6"/>
        <v>1</v>
      </c>
      <c r="C101" s="2">
        <f t="shared" si="7"/>
        <v>2013</v>
      </c>
      <c r="D101" s="2">
        <v>1999.5</v>
      </c>
      <c r="E101" s="2">
        <v>100</v>
      </c>
      <c r="F101" s="2">
        <v>101</v>
      </c>
    </row>
    <row r="102" spans="1:6" customFormat="1" x14ac:dyDescent="0.25">
      <c r="A102" s="5">
        <v>41303.805555555555</v>
      </c>
      <c r="B102" s="2">
        <f t="shared" si="6"/>
        <v>1</v>
      </c>
      <c r="C102" s="2">
        <f t="shared" si="7"/>
        <v>2013</v>
      </c>
      <c r="D102" s="2">
        <v>1999.8</v>
      </c>
      <c r="E102" s="2">
        <v>100</v>
      </c>
      <c r="F102" s="2">
        <v>101</v>
      </c>
    </row>
    <row r="103" spans="1:6" customFormat="1" x14ac:dyDescent="0.25">
      <c r="A103" s="5">
        <v>41303.8125</v>
      </c>
      <c r="B103" s="2">
        <f t="shared" si="6"/>
        <v>1</v>
      </c>
      <c r="C103" s="2">
        <f t="shared" si="7"/>
        <v>2013</v>
      </c>
      <c r="D103" s="2">
        <v>1997.4</v>
      </c>
      <c r="E103" s="2">
        <v>100</v>
      </c>
      <c r="F103" s="2">
        <v>101</v>
      </c>
    </row>
    <row r="104" spans="1:6" customFormat="1" x14ac:dyDescent="0.25">
      <c r="A104" s="5">
        <v>41303.819444444445</v>
      </c>
      <c r="B104" s="2">
        <f t="shared" si="6"/>
        <v>1</v>
      </c>
      <c r="C104" s="2">
        <f t="shared" si="7"/>
        <v>2013</v>
      </c>
      <c r="D104" s="2">
        <v>2000</v>
      </c>
      <c r="E104" s="2">
        <v>100</v>
      </c>
      <c r="F104" s="2">
        <v>101</v>
      </c>
    </row>
    <row r="105" spans="1:6" customFormat="1" x14ac:dyDescent="0.25">
      <c r="A105" s="5">
        <v>41303.826388888891</v>
      </c>
      <c r="B105" s="2">
        <f t="shared" si="6"/>
        <v>1</v>
      </c>
      <c r="C105" s="2">
        <f t="shared" si="7"/>
        <v>2013</v>
      </c>
      <c r="D105" s="2">
        <v>1996.8</v>
      </c>
      <c r="E105" s="2">
        <v>100</v>
      </c>
      <c r="F105" s="2">
        <v>101</v>
      </c>
    </row>
    <row r="106" spans="1:6" customFormat="1" x14ac:dyDescent="0.25">
      <c r="A106" s="5">
        <v>41303.833333333336</v>
      </c>
      <c r="B106" s="2">
        <f t="shared" si="6"/>
        <v>1</v>
      </c>
      <c r="C106" s="2">
        <f t="shared" si="7"/>
        <v>2013</v>
      </c>
      <c r="D106" s="2">
        <v>2000.2</v>
      </c>
      <c r="E106" s="2">
        <v>100</v>
      </c>
      <c r="F106" s="2">
        <v>101</v>
      </c>
    </row>
    <row r="107" spans="1:6" customFormat="1" x14ac:dyDescent="0.25">
      <c r="A107" s="5">
        <v>41303.840277777781</v>
      </c>
      <c r="B107" s="2">
        <f t="shared" si="6"/>
        <v>1</v>
      </c>
      <c r="C107" s="2">
        <f t="shared" si="7"/>
        <v>2013</v>
      </c>
      <c r="D107" s="2">
        <v>1999.7</v>
      </c>
      <c r="E107" s="2">
        <v>100</v>
      </c>
      <c r="F107" s="2">
        <v>102</v>
      </c>
    </row>
    <row r="108" spans="1:6" customFormat="1" x14ac:dyDescent="0.25">
      <c r="A108" s="5">
        <v>41303.847222222219</v>
      </c>
      <c r="B108" s="2">
        <f t="shared" si="6"/>
        <v>1</v>
      </c>
      <c r="C108" s="2">
        <f t="shared" si="7"/>
        <v>2013</v>
      </c>
      <c r="D108" s="2">
        <v>1947</v>
      </c>
      <c r="E108" s="2">
        <v>100</v>
      </c>
      <c r="F108" s="2">
        <v>101</v>
      </c>
    </row>
    <row r="109" spans="1:6" customFormat="1" x14ac:dyDescent="0.25">
      <c r="A109" s="5">
        <v>41303.854166666664</v>
      </c>
      <c r="B109" s="2">
        <f t="shared" si="6"/>
        <v>1</v>
      </c>
      <c r="C109" s="2">
        <f t="shared" si="7"/>
        <v>2013</v>
      </c>
      <c r="D109" s="2">
        <v>1954.6</v>
      </c>
      <c r="E109" s="2">
        <v>100</v>
      </c>
      <c r="F109" s="2">
        <v>101</v>
      </c>
    </row>
    <row r="110" spans="1:6" customFormat="1" x14ac:dyDescent="0.25">
      <c r="A110" s="5">
        <v>41303.861111111109</v>
      </c>
      <c r="B110" s="2">
        <f t="shared" si="6"/>
        <v>1</v>
      </c>
      <c r="C110" s="2">
        <f t="shared" si="7"/>
        <v>2013</v>
      </c>
      <c r="D110" s="2">
        <v>1956.2</v>
      </c>
      <c r="E110" s="2">
        <v>99</v>
      </c>
      <c r="F110" s="2">
        <v>101</v>
      </c>
    </row>
    <row r="111" spans="1:6" customFormat="1" x14ac:dyDescent="0.25">
      <c r="A111" s="5">
        <v>41303.868055555555</v>
      </c>
      <c r="B111" s="2">
        <f t="shared" si="6"/>
        <v>1</v>
      </c>
      <c r="C111" s="2">
        <f t="shared" si="7"/>
        <v>2013</v>
      </c>
      <c r="D111" s="2">
        <v>1998.2</v>
      </c>
      <c r="E111" s="2">
        <v>100</v>
      </c>
      <c r="F111" s="2">
        <v>101</v>
      </c>
    </row>
    <row r="112" spans="1:6" customFormat="1" x14ac:dyDescent="0.25">
      <c r="A112" s="5">
        <v>41303.875</v>
      </c>
      <c r="B112" s="2">
        <f t="shared" si="6"/>
        <v>1</v>
      </c>
      <c r="C112" s="2">
        <f t="shared" si="7"/>
        <v>2013</v>
      </c>
      <c r="D112" s="2">
        <v>2000.1</v>
      </c>
      <c r="E112" s="2">
        <v>100</v>
      </c>
      <c r="F112" s="2">
        <v>101</v>
      </c>
    </row>
    <row r="113" spans="1:6" customFormat="1" x14ac:dyDescent="0.25">
      <c r="A113" s="5">
        <v>41303.881944444445</v>
      </c>
      <c r="B113" s="2">
        <f t="shared" si="6"/>
        <v>1</v>
      </c>
      <c r="C113" s="2">
        <f t="shared" si="7"/>
        <v>2013</v>
      </c>
      <c r="D113" s="2">
        <v>1994.3</v>
      </c>
      <c r="E113" s="2">
        <v>100</v>
      </c>
      <c r="F113" s="2">
        <v>101</v>
      </c>
    </row>
    <row r="114" spans="1:6" customFormat="1" x14ac:dyDescent="0.25">
      <c r="A114" s="5">
        <v>41303.888888888891</v>
      </c>
      <c r="B114" s="2">
        <f t="shared" si="6"/>
        <v>1</v>
      </c>
      <c r="C114" s="2">
        <f t="shared" si="7"/>
        <v>2013</v>
      </c>
      <c r="D114" s="2">
        <v>1994.7</v>
      </c>
      <c r="E114" s="2">
        <v>100</v>
      </c>
      <c r="F114" s="2">
        <v>101</v>
      </c>
    </row>
    <row r="115" spans="1:6" customFormat="1" x14ac:dyDescent="0.25">
      <c r="A115" s="5">
        <v>41303.895833333336</v>
      </c>
      <c r="B115" s="2">
        <f t="shared" si="6"/>
        <v>1</v>
      </c>
      <c r="C115" s="2">
        <f t="shared" si="7"/>
        <v>2013</v>
      </c>
      <c r="D115" s="2">
        <v>1999.3</v>
      </c>
      <c r="E115" s="2">
        <v>100</v>
      </c>
      <c r="F115" s="2">
        <v>101</v>
      </c>
    </row>
    <row r="116" spans="1:6" customFormat="1" x14ac:dyDescent="0.25">
      <c r="A116" s="5">
        <v>41303.902777777781</v>
      </c>
      <c r="B116" s="2">
        <f t="shared" si="6"/>
        <v>1</v>
      </c>
      <c r="C116" s="2">
        <f t="shared" si="7"/>
        <v>2013</v>
      </c>
      <c r="D116" s="2">
        <v>1997.2</v>
      </c>
      <c r="E116" s="2">
        <v>100</v>
      </c>
      <c r="F116" s="2">
        <v>101</v>
      </c>
    </row>
    <row r="117" spans="1:6" customFormat="1" x14ac:dyDescent="0.25">
      <c r="A117" s="5">
        <v>41303.909722222219</v>
      </c>
      <c r="B117" s="2">
        <f t="shared" si="6"/>
        <v>1</v>
      </c>
      <c r="C117" s="2">
        <f t="shared" si="7"/>
        <v>2013</v>
      </c>
      <c r="D117" s="2">
        <v>1993.9</v>
      </c>
      <c r="E117" s="2">
        <v>100</v>
      </c>
      <c r="F117" s="2">
        <v>101</v>
      </c>
    </row>
    <row r="118" spans="1:6" customFormat="1" x14ac:dyDescent="0.25">
      <c r="A118" s="5">
        <v>41303.916666666664</v>
      </c>
      <c r="B118" s="2">
        <f t="shared" si="6"/>
        <v>1</v>
      </c>
      <c r="C118" s="2">
        <f t="shared" si="7"/>
        <v>2013</v>
      </c>
      <c r="D118" s="2">
        <v>1997.4</v>
      </c>
      <c r="E118" s="2">
        <v>100</v>
      </c>
      <c r="F118" s="2">
        <v>101</v>
      </c>
    </row>
    <row r="119" spans="1:6" customFormat="1" x14ac:dyDescent="0.25">
      <c r="A119" s="5">
        <v>41303.923611111109</v>
      </c>
      <c r="B119" s="2">
        <f t="shared" si="6"/>
        <v>1</v>
      </c>
      <c r="C119" s="2">
        <f t="shared" si="7"/>
        <v>2013</v>
      </c>
      <c r="D119" s="2">
        <v>1921.8</v>
      </c>
      <c r="E119" s="2">
        <v>100</v>
      </c>
      <c r="F119" s="2">
        <v>101</v>
      </c>
    </row>
    <row r="120" spans="1:6" customFormat="1" x14ac:dyDescent="0.25">
      <c r="A120" s="5">
        <v>41303.930555555555</v>
      </c>
      <c r="B120" s="2">
        <f t="shared" si="6"/>
        <v>1</v>
      </c>
      <c r="C120" s="2">
        <f t="shared" si="7"/>
        <v>2013</v>
      </c>
      <c r="D120" s="2">
        <v>1859.2</v>
      </c>
      <c r="E120" s="2">
        <v>99</v>
      </c>
      <c r="F120" s="2">
        <v>100</v>
      </c>
    </row>
    <row r="121" spans="1:6" customFormat="1" x14ac:dyDescent="0.25">
      <c r="A121" s="5">
        <v>41303.9375</v>
      </c>
      <c r="B121" s="2">
        <f t="shared" si="6"/>
        <v>1</v>
      </c>
      <c r="C121" s="2">
        <f t="shared" si="7"/>
        <v>2013</v>
      </c>
      <c r="D121" s="2">
        <v>1866.4</v>
      </c>
      <c r="E121" s="2">
        <v>98</v>
      </c>
      <c r="F121" s="2">
        <v>100</v>
      </c>
    </row>
    <row r="122" spans="1:6" customFormat="1" x14ac:dyDescent="0.25">
      <c r="A122" s="5">
        <v>41303.944444444445</v>
      </c>
      <c r="B122" s="2">
        <f t="shared" si="6"/>
        <v>1</v>
      </c>
      <c r="C122" s="2">
        <f t="shared" si="7"/>
        <v>2013</v>
      </c>
      <c r="D122" s="2">
        <v>1988.6</v>
      </c>
      <c r="E122" s="2">
        <v>99</v>
      </c>
      <c r="F122" s="2">
        <v>100</v>
      </c>
    </row>
    <row r="123" spans="1:6" customFormat="1" x14ac:dyDescent="0.25">
      <c r="A123" s="5">
        <v>41303.951388888891</v>
      </c>
      <c r="B123" s="2">
        <f t="shared" si="6"/>
        <v>1</v>
      </c>
      <c r="C123" s="2">
        <f t="shared" si="7"/>
        <v>2013</v>
      </c>
      <c r="D123" s="2">
        <v>1998.4</v>
      </c>
      <c r="E123" s="2">
        <v>99</v>
      </c>
      <c r="F123" s="2">
        <v>100</v>
      </c>
    </row>
    <row r="124" spans="1:6" customFormat="1" x14ac:dyDescent="0.25">
      <c r="A124" s="5">
        <v>41303.958333333336</v>
      </c>
      <c r="B124" s="2">
        <f t="shared" si="6"/>
        <v>1</v>
      </c>
      <c r="C124" s="2">
        <f t="shared" si="7"/>
        <v>2013</v>
      </c>
      <c r="D124" s="2">
        <v>1994.8</v>
      </c>
      <c r="E124" s="2">
        <v>99</v>
      </c>
      <c r="F124" s="2">
        <v>101</v>
      </c>
    </row>
    <row r="125" spans="1:6" customFormat="1" x14ac:dyDescent="0.25">
      <c r="A125" s="5">
        <v>41303.965277777781</v>
      </c>
      <c r="B125" s="2">
        <f t="shared" si="6"/>
        <v>1</v>
      </c>
      <c r="C125" s="2">
        <f t="shared" si="7"/>
        <v>2013</v>
      </c>
      <c r="D125" s="2">
        <v>1996.4</v>
      </c>
      <c r="E125" s="2">
        <v>100</v>
      </c>
      <c r="F125" s="2">
        <v>101</v>
      </c>
    </row>
    <row r="126" spans="1:6" customFormat="1" x14ac:dyDescent="0.25">
      <c r="A126" s="5">
        <v>41303.972222222219</v>
      </c>
      <c r="B126" s="2">
        <f t="shared" si="6"/>
        <v>1</v>
      </c>
      <c r="C126" s="2">
        <f t="shared" si="7"/>
        <v>2013</v>
      </c>
      <c r="D126" s="2">
        <v>1992.2</v>
      </c>
      <c r="E126" s="2">
        <v>100</v>
      </c>
      <c r="F126" s="2">
        <v>101</v>
      </c>
    </row>
    <row r="127" spans="1:6" customFormat="1" x14ac:dyDescent="0.25">
      <c r="A127" s="5">
        <v>41303.979166666664</v>
      </c>
      <c r="B127" s="2">
        <f t="shared" si="6"/>
        <v>1</v>
      </c>
      <c r="C127" s="2">
        <f t="shared" si="7"/>
        <v>2013</v>
      </c>
      <c r="D127" s="2">
        <v>1999</v>
      </c>
      <c r="E127" s="2">
        <v>100</v>
      </c>
      <c r="F127" s="2">
        <v>101</v>
      </c>
    </row>
    <row r="128" spans="1:6" customFormat="1" x14ac:dyDescent="0.25">
      <c r="A128" s="5">
        <v>41303.986111111109</v>
      </c>
      <c r="B128" s="2">
        <f t="shared" si="6"/>
        <v>1</v>
      </c>
      <c r="C128" s="2">
        <f t="shared" si="7"/>
        <v>2013</v>
      </c>
      <c r="D128" s="2">
        <v>1999.3</v>
      </c>
      <c r="E128" s="2">
        <v>100</v>
      </c>
      <c r="F128" s="2">
        <v>101</v>
      </c>
    </row>
    <row r="129" spans="1:6" customFormat="1" x14ac:dyDescent="0.25">
      <c r="A129" s="5">
        <v>41303.993055555555</v>
      </c>
      <c r="B129" s="2">
        <f t="shared" si="6"/>
        <v>1</v>
      </c>
      <c r="C129" s="2">
        <f t="shared" si="7"/>
        <v>2013</v>
      </c>
      <c r="D129" s="2">
        <v>1999.6</v>
      </c>
      <c r="E129" s="2">
        <v>100</v>
      </c>
      <c r="F129" s="2">
        <v>101</v>
      </c>
    </row>
    <row r="130" spans="1:6" customFormat="1" x14ac:dyDescent="0.25">
      <c r="A130" s="4">
        <v>41304</v>
      </c>
      <c r="B130" s="2">
        <f t="shared" si="6"/>
        <v>1</v>
      </c>
      <c r="C130" s="2">
        <f t="shared" si="7"/>
        <v>2013</v>
      </c>
      <c r="D130" s="2">
        <v>1991.4</v>
      </c>
      <c r="E130" s="2">
        <v>100</v>
      </c>
      <c r="F130" s="2">
        <v>101</v>
      </c>
    </row>
    <row r="131" spans="1:6" customFormat="1" x14ac:dyDescent="0.25">
      <c r="A131" s="5">
        <v>41304.006944444445</v>
      </c>
      <c r="B131" s="2">
        <f t="shared" si="6"/>
        <v>1</v>
      </c>
      <c r="C131" s="2">
        <f t="shared" si="7"/>
        <v>2013</v>
      </c>
      <c r="D131" s="2">
        <v>1971</v>
      </c>
      <c r="E131" s="2">
        <v>100</v>
      </c>
      <c r="F131" s="2">
        <v>101</v>
      </c>
    </row>
    <row r="132" spans="1:6" customFormat="1" x14ac:dyDescent="0.25">
      <c r="A132" s="5">
        <v>41304.013888888891</v>
      </c>
      <c r="B132" s="2">
        <f t="shared" si="6"/>
        <v>1</v>
      </c>
      <c r="C132" s="2">
        <f t="shared" si="7"/>
        <v>2013</v>
      </c>
      <c r="D132" s="2">
        <v>1960</v>
      </c>
      <c r="E132" s="2">
        <v>100</v>
      </c>
      <c r="F132" s="2">
        <v>101</v>
      </c>
    </row>
    <row r="133" spans="1:6" customFormat="1" x14ac:dyDescent="0.25">
      <c r="A133" s="5">
        <v>41304.020833333336</v>
      </c>
      <c r="B133" s="2">
        <f t="shared" si="6"/>
        <v>1</v>
      </c>
      <c r="C133" s="2">
        <f t="shared" si="7"/>
        <v>2013</v>
      </c>
      <c r="D133" s="2">
        <v>1983.4</v>
      </c>
      <c r="E133" s="2">
        <v>100</v>
      </c>
      <c r="F133" s="2">
        <v>101</v>
      </c>
    </row>
    <row r="134" spans="1:6" customFormat="1" x14ac:dyDescent="0.25">
      <c r="A134" s="5">
        <v>41304.027777777781</v>
      </c>
      <c r="B134" s="2">
        <f t="shared" si="6"/>
        <v>1</v>
      </c>
      <c r="C134" s="2">
        <f t="shared" si="7"/>
        <v>2013</v>
      </c>
      <c r="D134" s="2">
        <v>1925.4</v>
      </c>
      <c r="E134" s="2">
        <v>100</v>
      </c>
      <c r="F134" s="2">
        <v>101</v>
      </c>
    </row>
    <row r="135" spans="1:6" customFormat="1" x14ac:dyDescent="0.25">
      <c r="A135" s="5">
        <v>41304.034722222219</v>
      </c>
      <c r="B135" s="2">
        <f t="shared" si="6"/>
        <v>1</v>
      </c>
      <c r="C135" s="2">
        <f t="shared" si="7"/>
        <v>2013</v>
      </c>
      <c r="D135" s="2">
        <v>1828.1</v>
      </c>
      <c r="E135" s="2">
        <v>98</v>
      </c>
      <c r="F135" s="2">
        <v>99</v>
      </c>
    </row>
    <row r="136" spans="1:6" customFormat="1" x14ac:dyDescent="0.25">
      <c r="A136" s="5">
        <v>41304.041666666664</v>
      </c>
      <c r="B136" s="2">
        <f t="shared" si="6"/>
        <v>1</v>
      </c>
      <c r="C136" s="2">
        <f t="shared" si="7"/>
        <v>2013</v>
      </c>
      <c r="D136" s="2">
        <v>1975.9</v>
      </c>
      <c r="E136" s="2">
        <v>98</v>
      </c>
      <c r="F136" s="2">
        <v>100</v>
      </c>
    </row>
    <row r="137" spans="1:6" customFormat="1" x14ac:dyDescent="0.25">
      <c r="A137" s="5">
        <v>41304.048611111109</v>
      </c>
      <c r="B137" s="2">
        <f t="shared" si="6"/>
        <v>1</v>
      </c>
      <c r="C137" s="2">
        <f t="shared" si="7"/>
        <v>2013</v>
      </c>
      <c r="D137" s="2">
        <v>1993.4</v>
      </c>
      <c r="E137" s="2">
        <v>99</v>
      </c>
      <c r="F137" s="2">
        <v>100</v>
      </c>
    </row>
    <row r="138" spans="1:6" customFormat="1" x14ac:dyDescent="0.25">
      <c r="A138" s="5">
        <v>41304.055555555555</v>
      </c>
      <c r="B138" s="2">
        <f t="shared" si="6"/>
        <v>1</v>
      </c>
      <c r="C138" s="2">
        <f t="shared" si="7"/>
        <v>2013</v>
      </c>
      <c r="D138" s="2">
        <v>1982.5</v>
      </c>
      <c r="E138" s="2">
        <v>99</v>
      </c>
      <c r="F138" s="2">
        <v>101</v>
      </c>
    </row>
    <row r="139" spans="1:6" customFormat="1" x14ac:dyDescent="0.25">
      <c r="A139" s="5">
        <v>41304.0625</v>
      </c>
      <c r="B139" s="2">
        <f t="shared" si="6"/>
        <v>1</v>
      </c>
      <c r="C139" s="2">
        <f t="shared" si="7"/>
        <v>2013</v>
      </c>
      <c r="D139" s="2">
        <v>1971.3</v>
      </c>
      <c r="E139" s="2">
        <v>100</v>
      </c>
      <c r="F139" s="2">
        <v>101</v>
      </c>
    </row>
    <row r="140" spans="1:6" customFormat="1" x14ac:dyDescent="0.25">
      <c r="A140" s="5">
        <v>41304.069444444445</v>
      </c>
      <c r="B140" s="2">
        <f t="shared" si="6"/>
        <v>1</v>
      </c>
      <c r="C140" s="2">
        <f t="shared" si="7"/>
        <v>2013</v>
      </c>
      <c r="D140" s="2">
        <v>1974.8</v>
      </c>
      <c r="E140" s="2">
        <v>100</v>
      </c>
      <c r="F140" s="2">
        <v>101</v>
      </c>
    </row>
    <row r="141" spans="1:6" customFormat="1" x14ac:dyDescent="0.25">
      <c r="A141" s="5">
        <v>41304.076388888891</v>
      </c>
      <c r="B141" s="2">
        <f t="shared" si="6"/>
        <v>1</v>
      </c>
      <c r="C141" s="2">
        <f t="shared" si="7"/>
        <v>2013</v>
      </c>
      <c r="D141" s="2">
        <v>1997.5</v>
      </c>
      <c r="E141" s="2">
        <v>100</v>
      </c>
      <c r="F141" s="2">
        <v>101</v>
      </c>
    </row>
    <row r="142" spans="1:6" customFormat="1" x14ac:dyDescent="0.25">
      <c r="A142" s="5">
        <v>41304.083333333336</v>
      </c>
      <c r="B142" s="2">
        <f t="shared" si="6"/>
        <v>1</v>
      </c>
      <c r="C142" s="2">
        <f t="shared" si="7"/>
        <v>2013</v>
      </c>
      <c r="D142" s="2">
        <v>1999.1</v>
      </c>
      <c r="E142" s="2">
        <v>101</v>
      </c>
      <c r="F142" s="2">
        <v>102</v>
      </c>
    </row>
    <row r="143" spans="1:6" customFormat="1" x14ac:dyDescent="0.25">
      <c r="A143" s="5">
        <v>41304.090277777781</v>
      </c>
      <c r="B143" s="2">
        <f t="shared" si="6"/>
        <v>1</v>
      </c>
      <c r="C143" s="2">
        <f t="shared" si="7"/>
        <v>2013</v>
      </c>
      <c r="D143" s="2">
        <v>1998</v>
      </c>
      <c r="E143" s="2">
        <v>101</v>
      </c>
      <c r="F143" s="2">
        <v>102</v>
      </c>
    </row>
    <row r="144" spans="1:6" customFormat="1" x14ac:dyDescent="0.25">
      <c r="A144" s="5">
        <v>41304.097222222219</v>
      </c>
      <c r="B144" s="2">
        <f t="shared" si="6"/>
        <v>1</v>
      </c>
      <c r="C144" s="2">
        <f t="shared" si="7"/>
        <v>2013</v>
      </c>
      <c r="D144" s="2">
        <v>1996.5</v>
      </c>
      <c r="E144" s="2">
        <v>101</v>
      </c>
      <c r="F144" s="2">
        <v>102</v>
      </c>
    </row>
    <row r="145" spans="1:6" customFormat="1" x14ac:dyDescent="0.25">
      <c r="A145" s="5">
        <v>41304.104166666664</v>
      </c>
      <c r="B145" s="2">
        <f t="shared" si="6"/>
        <v>1</v>
      </c>
      <c r="C145" s="2">
        <f t="shared" si="7"/>
        <v>2013</v>
      </c>
      <c r="D145" s="2">
        <v>1983.2</v>
      </c>
      <c r="E145" s="2">
        <v>100</v>
      </c>
      <c r="F145" s="2">
        <v>102</v>
      </c>
    </row>
    <row r="146" spans="1:6" customFormat="1" x14ac:dyDescent="0.25">
      <c r="A146" s="5">
        <v>41304.111111111109</v>
      </c>
      <c r="B146" s="2">
        <f t="shared" si="6"/>
        <v>1</v>
      </c>
      <c r="C146" s="2">
        <f t="shared" si="7"/>
        <v>2013</v>
      </c>
      <c r="D146" s="2">
        <v>1917.1</v>
      </c>
      <c r="E146" s="2">
        <v>100</v>
      </c>
      <c r="F146" s="2">
        <v>101</v>
      </c>
    </row>
    <row r="147" spans="1:6" customFormat="1" x14ac:dyDescent="0.25">
      <c r="A147" s="5">
        <v>41304.118055555555</v>
      </c>
      <c r="B147" s="2">
        <f t="shared" si="6"/>
        <v>1</v>
      </c>
      <c r="C147" s="2">
        <f t="shared" si="7"/>
        <v>2013</v>
      </c>
      <c r="D147" s="2">
        <v>1918.3</v>
      </c>
      <c r="E147" s="2">
        <v>99</v>
      </c>
      <c r="F147" s="2">
        <v>100</v>
      </c>
    </row>
    <row r="148" spans="1:6" customFormat="1" x14ac:dyDescent="0.25">
      <c r="A148" s="5">
        <v>41304.125</v>
      </c>
      <c r="B148" s="2">
        <f t="shared" si="6"/>
        <v>1</v>
      </c>
      <c r="C148" s="2">
        <f t="shared" si="7"/>
        <v>2013</v>
      </c>
      <c r="D148" s="2">
        <v>1986.1</v>
      </c>
      <c r="E148" s="2">
        <v>99</v>
      </c>
      <c r="F148" s="2">
        <v>100</v>
      </c>
    </row>
    <row r="149" spans="1:6" customFormat="1" x14ac:dyDescent="0.25">
      <c r="A149" s="5">
        <v>41304.131944444445</v>
      </c>
      <c r="B149" s="2">
        <f t="shared" si="6"/>
        <v>1</v>
      </c>
      <c r="C149" s="2">
        <f t="shared" si="7"/>
        <v>2013</v>
      </c>
      <c r="D149" s="2">
        <v>1998.8</v>
      </c>
      <c r="E149" s="2">
        <v>99</v>
      </c>
      <c r="F149" s="2">
        <v>101</v>
      </c>
    </row>
    <row r="150" spans="1:6" customFormat="1" x14ac:dyDescent="0.25">
      <c r="A150" s="5">
        <v>41304.138888888891</v>
      </c>
      <c r="B150" s="2">
        <f t="shared" si="6"/>
        <v>1</v>
      </c>
      <c r="C150" s="2">
        <f t="shared" si="7"/>
        <v>2013</v>
      </c>
      <c r="D150" s="2">
        <v>1996</v>
      </c>
      <c r="E150" s="2">
        <v>100</v>
      </c>
      <c r="F150" s="2">
        <v>101</v>
      </c>
    </row>
    <row r="151" spans="1:6" customFormat="1" x14ac:dyDescent="0.25">
      <c r="A151" s="5">
        <v>41304.145833333336</v>
      </c>
      <c r="B151" s="2">
        <f t="shared" si="6"/>
        <v>1</v>
      </c>
      <c r="C151" s="2">
        <f t="shared" si="7"/>
        <v>2013</v>
      </c>
      <c r="D151" s="2">
        <v>1999.9</v>
      </c>
      <c r="E151" s="2">
        <v>100</v>
      </c>
      <c r="F151" s="2">
        <v>101</v>
      </c>
    </row>
    <row r="152" spans="1:6" customFormat="1" x14ac:dyDescent="0.25">
      <c r="A152" s="5">
        <v>41304.152777777781</v>
      </c>
      <c r="B152" s="2">
        <f t="shared" si="6"/>
        <v>1</v>
      </c>
      <c r="C152" s="2">
        <f t="shared" si="7"/>
        <v>2013</v>
      </c>
      <c r="D152" s="2">
        <v>1999.8</v>
      </c>
      <c r="E152" s="2">
        <v>100</v>
      </c>
      <c r="F152" s="2">
        <v>101</v>
      </c>
    </row>
    <row r="153" spans="1:6" customFormat="1" x14ac:dyDescent="0.25">
      <c r="A153" s="5">
        <v>41304.159722222219</v>
      </c>
      <c r="B153" s="2">
        <f t="shared" si="6"/>
        <v>1</v>
      </c>
      <c r="C153" s="2">
        <f t="shared" si="7"/>
        <v>2013</v>
      </c>
      <c r="D153" s="2">
        <v>1999.8</v>
      </c>
      <c r="E153" s="2">
        <v>100</v>
      </c>
      <c r="F153" s="2">
        <v>101</v>
      </c>
    </row>
    <row r="154" spans="1:6" customFormat="1" x14ac:dyDescent="0.25">
      <c r="A154" s="5">
        <v>41304.166666666664</v>
      </c>
      <c r="B154" s="2">
        <f t="shared" si="6"/>
        <v>1</v>
      </c>
      <c r="C154" s="2">
        <f t="shared" si="7"/>
        <v>2013</v>
      </c>
      <c r="D154" s="2">
        <v>1999.6</v>
      </c>
      <c r="E154" s="2">
        <v>100</v>
      </c>
      <c r="F154" s="2">
        <v>101</v>
      </c>
    </row>
    <row r="155" spans="1:6" customFormat="1" x14ac:dyDescent="0.25">
      <c r="A155" s="5">
        <v>41304.173611111109</v>
      </c>
      <c r="B155" s="2">
        <f t="shared" si="6"/>
        <v>1</v>
      </c>
      <c r="C155" s="2">
        <f t="shared" si="7"/>
        <v>2013</v>
      </c>
      <c r="D155" s="2">
        <v>1999.5</v>
      </c>
      <c r="E155" s="2">
        <v>100</v>
      </c>
      <c r="F155" s="2">
        <v>101</v>
      </c>
    </row>
    <row r="156" spans="1:6" customFormat="1" x14ac:dyDescent="0.25">
      <c r="A156" s="5">
        <v>41304.180555555555</v>
      </c>
      <c r="B156" s="2">
        <f t="shared" si="6"/>
        <v>1</v>
      </c>
      <c r="C156" s="2">
        <f t="shared" si="7"/>
        <v>2013</v>
      </c>
      <c r="D156" s="2">
        <v>2000.1</v>
      </c>
      <c r="E156" s="2">
        <v>100</v>
      </c>
      <c r="F156" s="2">
        <v>101</v>
      </c>
    </row>
    <row r="157" spans="1:6" customFormat="1" x14ac:dyDescent="0.25">
      <c r="A157" s="5">
        <v>41304.1875</v>
      </c>
      <c r="B157" s="2">
        <f t="shared" si="6"/>
        <v>1</v>
      </c>
      <c r="C157" s="2">
        <f t="shared" si="7"/>
        <v>2013</v>
      </c>
      <c r="D157" s="2">
        <v>1999.9</v>
      </c>
      <c r="E157" s="2">
        <v>100</v>
      </c>
      <c r="F157" s="2">
        <v>101</v>
      </c>
    </row>
    <row r="158" spans="1:6" customFormat="1" x14ac:dyDescent="0.25">
      <c r="A158" s="5">
        <v>41304.194444444445</v>
      </c>
      <c r="B158" s="2">
        <f t="shared" si="6"/>
        <v>1</v>
      </c>
      <c r="C158" s="2">
        <f t="shared" si="7"/>
        <v>2013</v>
      </c>
      <c r="D158" s="2">
        <v>1999.5</v>
      </c>
      <c r="E158" s="2">
        <v>100</v>
      </c>
      <c r="F158" s="2">
        <v>101</v>
      </c>
    </row>
    <row r="159" spans="1:6" customFormat="1" x14ac:dyDescent="0.25">
      <c r="A159" s="5">
        <v>41304.201388888891</v>
      </c>
      <c r="B159" s="2">
        <f t="shared" si="6"/>
        <v>1</v>
      </c>
      <c r="C159" s="2">
        <f t="shared" si="7"/>
        <v>2013</v>
      </c>
      <c r="D159" s="2">
        <v>1998.4</v>
      </c>
      <c r="E159" s="2">
        <v>100</v>
      </c>
      <c r="F159" s="2">
        <v>101</v>
      </c>
    </row>
    <row r="160" spans="1:6" customFormat="1" x14ac:dyDescent="0.25">
      <c r="A160" s="5">
        <v>41304.208333333336</v>
      </c>
      <c r="B160" s="2">
        <f t="shared" si="6"/>
        <v>1</v>
      </c>
      <c r="C160" s="2">
        <f t="shared" si="7"/>
        <v>2013</v>
      </c>
      <c r="D160" s="2">
        <v>1993.1</v>
      </c>
      <c r="E160" s="2">
        <v>100</v>
      </c>
      <c r="F160" s="2">
        <v>101</v>
      </c>
    </row>
    <row r="161" spans="1:6" customFormat="1" x14ac:dyDescent="0.25">
      <c r="A161" s="5">
        <v>41304.215277777781</v>
      </c>
      <c r="B161" s="2">
        <f t="shared" si="6"/>
        <v>1</v>
      </c>
      <c r="C161" s="2">
        <f t="shared" si="7"/>
        <v>2013</v>
      </c>
      <c r="D161" s="2">
        <v>1966.4</v>
      </c>
      <c r="E161" s="2">
        <v>100</v>
      </c>
      <c r="F161" s="2">
        <v>101</v>
      </c>
    </row>
    <row r="162" spans="1:6" customFormat="1" x14ac:dyDescent="0.25">
      <c r="A162" s="5">
        <v>41304.222222222219</v>
      </c>
      <c r="B162" s="2">
        <f t="shared" si="6"/>
        <v>1</v>
      </c>
      <c r="C162" s="2">
        <f t="shared" si="7"/>
        <v>2013</v>
      </c>
      <c r="D162" s="2">
        <v>1992.9</v>
      </c>
      <c r="E162" s="2">
        <v>100</v>
      </c>
      <c r="F162" s="2">
        <v>101</v>
      </c>
    </row>
    <row r="163" spans="1:6" customFormat="1" x14ac:dyDescent="0.25">
      <c r="A163" s="5">
        <v>41304.229166666664</v>
      </c>
      <c r="B163" s="2">
        <f t="shared" ref="B163:B226" si="8">MONTH(A163)</f>
        <v>1</v>
      </c>
      <c r="C163" s="2">
        <f t="shared" ref="C163:C226" si="9">YEAR(A163)</f>
        <v>2013</v>
      </c>
      <c r="D163" s="2">
        <v>1980.6</v>
      </c>
      <c r="E163" s="2">
        <v>100</v>
      </c>
      <c r="F163" s="2">
        <v>101</v>
      </c>
    </row>
    <row r="164" spans="1:6" customFormat="1" x14ac:dyDescent="0.25">
      <c r="A164" s="5">
        <v>41304.236111111109</v>
      </c>
      <c r="B164" s="2">
        <f t="shared" si="8"/>
        <v>1</v>
      </c>
      <c r="C164" s="2">
        <f t="shared" si="9"/>
        <v>2013</v>
      </c>
      <c r="D164" s="2">
        <v>1996.3</v>
      </c>
      <c r="E164" s="2">
        <v>100</v>
      </c>
      <c r="F164" s="2">
        <v>101</v>
      </c>
    </row>
    <row r="165" spans="1:6" customFormat="1" x14ac:dyDescent="0.25">
      <c r="A165" s="5">
        <v>41304.243055555555</v>
      </c>
      <c r="B165" s="2">
        <f t="shared" si="8"/>
        <v>1</v>
      </c>
      <c r="C165" s="2">
        <f t="shared" si="9"/>
        <v>2013</v>
      </c>
      <c r="D165" s="2">
        <v>1978.4</v>
      </c>
      <c r="E165" s="2">
        <v>100</v>
      </c>
      <c r="F165" s="2">
        <v>101</v>
      </c>
    </row>
    <row r="166" spans="1:6" customFormat="1" x14ac:dyDescent="0.25">
      <c r="A166" s="5">
        <v>41304.25</v>
      </c>
      <c r="B166" s="2">
        <f t="shared" si="8"/>
        <v>1</v>
      </c>
      <c r="C166" s="2">
        <f t="shared" si="9"/>
        <v>2013</v>
      </c>
      <c r="D166" s="2">
        <v>1927.7</v>
      </c>
      <c r="E166" s="2">
        <v>100</v>
      </c>
      <c r="F166" s="2">
        <v>101</v>
      </c>
    </row>
    <row r="167" spans="1:6" customFormat="1" x14ac:dyDescent="0.25">
      <c r="A167" s="5">
        <v>41304.256944444445</v>
      </c>
      <c r="B167" s="2">
        <f t="shared" si="8"/>
        <v>1</v>
      </c>
      <c r="C167" s="2">
        <f t="shared" si="9"/>
        <v>2013</v>
      </c>
      <c r="D167" s="2">
        <v>1936</v>
      </c>
      <c r="E167" s="2">
        <v>99</v>
      </c>
      <c r="F167" s="2">
        <v>101</v>
      </c>
    </row>
    <row r="168" spans="1:6" customFormat="1" x14ac:dyDescent="0.25">
      <c r="A168" s="5">
        <v>41304.263888888891</v>
      </c>
      <c r="B168" s="2">
        <f t="shared" si="8"/>
        <v>1</v>
      </c>
      <c r="C168" s="2">
        <f t="shared" si="9"/>
        <v>2013</v>
      </c>
      <c r="D168" s="2">
        <v>1995.1</v>
      </c>
      <c r="E168" s="2">
        <v>100</v>
      </c>
      <c r="F168" s="2">
        <v>101</v>
      </c>
    </row>
    <row r="169" spans="1:6" customFormat="1" x14ac:dyDescent="0.25">
      <c r="A169" s="5">
        <v>41304.270833333336</v>
      </c>
      <c r="B169" s="2">
        <f t="shared" si="8"/>
        <v>1</v>
      </c>
      <c r="C169" s="2">
        <f t="shared" si="9"/>
        <v>2013</v>
      </c>
      <c r="D169" s="2">
        <v>1988.1</v>
      </c>
      <c r="E169" s="2">
        <v>100</v>
      </c>
      <c r="F169" s="2">
        <v>101</v>
      </c>
    </row>
    <row r="170" spans="1:6" customFormat="1" x14ac:dyDescent="0.25">
      <c r="A170" s="5">
        <v>41304.277777777781</v>
      </c>
      <c r="B170" s="2">
        <f t="shared" si="8"/>
        <v>1</v>
      </c>
      <c r="C170" s="2">
        <f t="shared" si="9"/>
        <v>2013</v>
      </c>
      <c r="D170" s="2">
        <v>1994.5</v>
      </c>
      <c r="E170" s="2">
        <v>100</v>
      </c>
      <c r="F170" s="2">
        <v>101</v>
      </c>
    </row>
    <row r="171" spans="1:6" customFormat="1" x14ac:dyDescent="0.25">
      <c r="A171" s="5">
        <v>41304.284722222219</v>
      </c>
      <c r="B171" s="2">
        <f t="shared" si="8"/>
        <v>1</v>
      </c>
      <c r="C171" s="2">
        <f t="shared" si="9"/>
        <v>2013</v>
      </c>
      <c r="D171" s="2">
        <v>1998.5</v>
      </c>
      <c r="E171" s="2">
        <v>100</v>
      </c>
      <c r="F171" s="2">
        <v>101</v>
      </c>
    </row>
    <row r="172" spans="1:6" customFormat="1" x14ac:dyDescent="0.25">
      <c r="A172" s="5">
        <v>41304.291666666664</v>
      </c>
      <c r="B172" s="2">
        <f t="shared" si="8"/>
        <v>1</v>
      </c>
      <c r="C172" s="2">
        <f t="shared" si="9"/>
        <v>2013</v>
      </c>
      <c r="D172" s="2">
        <v>1991.8</v>
      </c>
      <c r="E172" s="2">
        <v>100</v>
      </c>
      <c r="F172" s="2">
        <v>101</v>
      </c>
    </row>
    <row r="173" spans="1:6" customFormat="1" x14ac:dyDescent="0.25">
      <c r="A173" s="5">
        <v>41304.298611111109</v>
      </c>
      <c r="B173" s="2">
        <f t="shared" si="8"/>
        <v>1</v>
      </c>
      <c r="C173" s="2">
        <f t="shared" si="9"/>
        <v>2013</v>
      </c>
      <c r="D173" s="2">
        <v>1999.4</v>
      </c>
      <c r="E173" s="2">
        <v>100</v>
      </c>
      <c r="F173" s="2">
        <v>101</v>
      </c>
    </row>
    <row r="174" spans="1:6" customFormat="1" x14ac:dyDescent="0.25">
      <c r="A174" s="5">
        <v>41304.305555555555</v>
      </c>
      <c r="B174" s="2">
        <f t="shared" si="8"/>
        <v>1</v>
      </c>
      <c r="C174" s="2">
        <f t="shared" si="9"/>
        <v>2013</v>
      </c>
      <c r="D174" s="2">
        <v>1983.4</v>
      </c>
      <c r="E174" s="2">
        <v>100</v>
      </c>
      <c r="F174" s="2">
        <v>102</v>
      </c>
    </row>
    <row r="175" spans="1:6" customFormat="1" x14ac:dyDescent="0.25">
      <c r="A175" s="5">
        <v>41304.3125</v>
      </c>
      <c r="B175" s="2">
        <f t="shared" si="8"/>
        <v>1</v>
      </c>
      <c r="C175" s="2">
        <f t="shared" si="9"/>
        <v>2013</v>
      </c>
      <c r="D175" s="2">
        <v>1994.3</v>
      </c>
      <c r="E175" s="2">
        <v>100</v>
      </c>
      <c r="F175" s="2">
        <v>102</v>
      </c>
    </row>
    <row r="176" spans="1:6" customFormat="1" x14ac:dyDescent="0.25">
      <c r="A176" s="5">
        <v>41304.319444444445</v>
      </c>
      <c r="B176" s="2">
        <f t="shared" si="8"/>
        <v>1</v>
      </c>
      <c r="C176" s="2">
        <f t="shared" si="9"/>
        <v>2013</v>
      </c>
      <c r="D176" s="2">
        <v>1987.2</v>
      </c>
      <c r="E176" s="2">
        <v>101</v>
      </c>
      <c r="F176" s="2">
        <v>102</v>
      </c>
    </row>
    <row r="177" spans="1:6" customFormat="1" x14ac:dyDescent="0.25">
      <c r="A177" s="5">
        <v>41304.326388888891</v>
      </c>
      <c r="B177" s="2">
        <f t="shared" si="8"/>
        <v>1</v>
      </c>
      <c r="C177" s="2">
        <f t="shared" si="9"/>
        <v>2013</v>
      </c>
      <c r="D177" s="2">
        <v>1989.8</v>
      </c>
      <c r="E177" s="2">
        <v>101</v>
      </c>
      <c r="F177" s="2">
        <v>102</v>
      </c>
    </row>
    <row r="178" spans="1:6" customFormat="1" x14ac:dyDescent="0.25">
      <c r="A178" s="5">
        <v>41304.333333333336</v>
      </c>
      <c r="B178" s="2">
        <f t="shared" si="8"/>
        <v>1</v>
      </c>
      <c r="C178" s="2">
        <f t="shared" si="9"/>
        <v>2013</v>
      </c>
      <c r="D178" s="2">
        <v>1992.2</v>
      </c>
      <c r="E178" s="2">
        <v>101</v>
      </c>
      <c r="F178" s="2">
        <v>102</v>
      </c>
    </row>
    <row r="179" spans="1:6" customFormat="1" x14ac:dyDescent="0.25">
      <c r="A179" s="5">
        <v>41304.340277777781</v>
      </c>
      <c r="B179" s="2">
        <f t="shared" si="8"/>
        <v>1</v>
      </c>
      <c r="C179" s="2">
        <f t="shared" si="9"/>
        <v>2013</v>
      </c>
      <c r="D179" s="2">
        <v>1997.6</v>
      </c>
      <c r="E179" s="2">
        <v>101</v>
      </c>
      <c r="F179" s="2">
        <v>102</v>
      </c>
    </row>
    <row r="180" spans="1:6" customFormat="1" x14ac:dyDescent="0.25">
      <c r="A180" s="5">
        <v>41304.347222222219</v>
      </c>
      <c r="B180" s="2">
        <f t="shared" si="8"/>
        <v>1</v>
      </c>
      <c r="C180" s="2">
        <f t="shared" si="9"/>
        <v>2013</v>
      </c>
      <c r="D180" s="2">
        <v>2000.1</v>
      </c>
      <c r="E180" s="2">
        <v>101</v>
      </c>
      <c r="F180" s="2">
        <v>102</v>
      </c>
    </row>
    <row r="181" spans="1:6" customFormat="1" x14ac:dyDescent="0.25">
      <c r="A181" s="5">
        <v>41304.354166666664</v>
      </c>
      <c r="B181" s="2">
        <f t="shared" si="8"/>
        <v>1</v>
      </c>
      <c r="C181" s="2">
        <f t="shared" si="9"/>
        <v>2013</v>
      </c>
      <c r="D181" s="2">
        <v>1996.7</v>
      </c>
      <c r="E181" s="2">
        <v>101</v>
      </c>
      <c r="F181" s="2">
        <v>102</v>
      </c>
    </row>
    <row r="182" spans="1:6" customFormat="1" x14ac:dyDescent="0.25">
      <c r="A182" s="5">
        <v>41304.361111111109</v>
      </c>
      <c r="B182" s="2">
        <f t="shared" si="8"/>
        <v>1</v>
      </c>
      <c r="C182" s="2">
        <f t="shared" si="9"/>
        <v>2013</v>
      </c>
      <c r="D182" s="2">
        <v>1998.7</v>
      </c>
      <c r="E182" s="2">
        <v>101</v>
      </c>
      <c r="F182" s="2">
        <v>102</v>
      </c>
    </row>
    <row r="183" spans="1:6" customFormat="1" x14ac:dyDescent="0.25">
      <c r="A183" s="5">
        <v>41304.368055555555</v>
      </c>
      <c r="B183" s="2">
        <f t="shared" si="8"/>
        <v>1</v>
      </c>
      <c r="C183" s="2">
        <f t="shared" si="9"/>
        <v>2013</v>
      </c>
      <c r="D183" s="2">
        <v>1996.7</v>
      </c>
      <c r="E183" s="2">
        <v>101</v>
      </c>
      <c r="F183" s="2">
        <v>102</v>
      </c>
    </row>
    <row r="184" spans="1:6" customFormat="1" x14ac:dyDescent="0.25">
      <c r="A184" s="5">
        <v>41304.375</v>
      </c>
      <c r="B184" s="2">
        <f t="shared" si="8"/>
        <v>1</v>
      </c>
      <c r="C184" s="2">
        <f t="shared" si="9"/>
        <v>2013</v>
      </c>
      <c r="D184" s="2">
        <v>1998.1</v>
      </c>
      <c r="E184" s="2">
        <v>101</v>
      </c>
      <c r="F184" s="2">
        <v>102</v>
      </c>
    </row>
    <row r="185" spans="1:6" customFormat="1" x14ac:dyDescent="0.25">
      <c r="A185" s="5">
        <v>41304.381944444445</v>
      </c>
      <c r="B185" s="2">
        <f t="shared" si="8"/>
        <v>1</v>
      </c>
      <c r="C185" s="2">
        <f t="shared" si="9"/>
        <v>2013</v>
      </c>
      <c r="D185" s="2">
        <v>1998.6</v>
      </c>
      <c r="E185" s="2">
        <v>100</v>
      </c>
      <c r="F185" s="2">
        <v>102</v>
      </c>
    </row>
    <row r="186" spans="1:6" customFormat="1" x14ac:dyDescent="0.25">
      <c r="A186" s="5">
        <v>41304.388888888891</v>
      </c>
      <c r="B186" s="2">
        <f t="shared" si="8"/>
        <v>1</v>
      </c>
      <c r="C186" s="2">
        <f t="shared" si="9"/>
        <v>2013</v>
      </c>
      <c r="D186" s="2">
        <v>1999.3</v>
      </c>
      <c r="E186" s="2">
        <v>100</v>
      </c>
      <c r="F186" s="2">
        <v>102</v>
      </c>
    </row>
    <row r="187" spans="1:6" customFormat="1" x14ac:dyDescent="0.25">
      <c r="A187" s="5">
        <v>41304.395833333336</v>
      </c>
      <c r="B187" s="2">
        <f t="shared" si="8"/>
        <v>1</v>
      </c>
      <c r="C187" s="2">
        <f t="shared" si="9"/>
        <v>2013</v>
      </c>
      <c r="D187" s="2">
        <v>1999.9</v>
      </c>
      <c r="E187" s="2">
        <v>100</v>
      </c>
      <c r="F187" s="2">
        <v>101</v>
      </c>
    </row>
    <row r="188" spans="1:6" customFormat="1" x14ac:dyDescent="0.25">
      <c r="A188" s="5">
        <v>41304.402777777781</v>
      </c>
      <c r="B188" s="2">
        <f t="shared" si="8"/>
        <v>1</v>
      </c>
      <c r="C188" s="2">
        <f t="shared" si="9"/>
        <v>2013</v>
      </c>
      <c r="D188" s="2">
        <v>1999.6</v>
      </c>
      <c r="E188" s="2">
        <v>100</v>
      </c>
      <c r="F188" s="2">
        <v>101</v>
      </c>
    </row>
    <row r="189" spans="1:6" customFormat="1" x14ac:dyDescent="0.25">
      <c r="A189" s="5">
        <v>41304.409722222219</v>
      </c>
      <c r="B189" s="2">
        <f t="shared" si="8"/>
        <v>1</v>
      </c>
      <c r="C189" s="2">
        <f t="shared" si="9"/>
        <v>2013</v>
      </c>
      <c r="D189" s="2">
        <v>1999.9</v>
      </c>
      <c r="E189" s="2">
        <v>100</v>
      </c>
      <c r="F189" s="2">
        <v>101</v>
      </c>
    </row>
    <row r="190" spans="1:6" customFormat="1" x14ac:dyDescent="0.25">
      <c r="A190" s="5">
        <v>41304.416666666664</v>
      </c>
      <c r="B190" s="2">
        <f t="shared" si="8"/>
        <v>1</v>
      </c>
      <c r="C190" s="2">
        <f t="shared" si="9"/>
        <v>2013</v>
      </c>
      <c r="D190" s="2">
        <v>1999</v>
      </c>
      <c r="E190" s="2">
        <v>100</v>
      </c>
      <c r="F190" s="2">
        <v>101</v>
      </c>
    </row>
    <row r="191" spans="1:6" customFormat="1" x14ac:dyDescent="0.25">
      <c r="A191" s="5">
        <v>41304.423611111109</v>
      </c>
      <c r="B191" s="2">
        <f t="shared" si="8"/>
        <v>1</v>
      </c>
      <c r="C191" s="2">
        <f t="shared" si="9"/>
        <v>2013</v>
      </c>
      <c r="D191" s="2">
        <v>1994.4</v>
      </c>
      <c r="E191" s="2">
        <v>100</v>
      </c>
      <c r="F191" s="2">
        <v>101</v>
      </c>
    </row>
    <row r="192" spans="1:6" customFormat="1" x14ac:dyDescent="0.25">
      <c r="A192" s="5">
        <v>41304.430555555555</v>
      </c>
      <c r="B192" s="2">
        <f t="shared" si="8"/>
        <v>1</v>
      </c>
      <c r="C192" s="2">
        <f t="shared" si="9"/>
        <v>2013</v>
      </c>
      <c r="D192" s="2">
        <v>1997.6</v>
      </c>
      <c r="E192" s="2">
        <v>100</v>
      </c>
      <c r="F192" s="2">
        <v>101</v>
      </c>
    </row>
    <row r="193" spans="1:6" customFormat="1" x14ac:dyDescent="0.25">
      <c r="A193" s="5">
        <v>41304.4375</v>
      </c>
      <c r="B193" s="2">
        <f t="shared" si="8"/>
        <v>1</v>
      </c>
      <c r="C193" s="2">
        <f t="shared" si="9"/>
        <v>2013</v>
      </c>
      <c r="D193" s="2">
        <v>1997.9</v>
      </c>
      <c r="E193" s="2">
        <v>100</v>
      </c>
      <c r="F193" s="2">
        <v>101</v>
      </c>
    </row>
    <row r="194" spans="1:6" customFormat="1" x14ac:dyDescent="0.25">
      <c r="A194" s="5">
        <v>41304.444444444445</v>
      </c>
      <c r="B194" s="2">
        <f t="shared" si="8"/>
        <v>1</v>
      </c>
      <c r="C194" s="2">
        <f t="shared" si="9"/>
        <v>2013</v>
      </c>
      <c r="D194" s="2">
        <v>1999.4</v>
      </c>
      <c r="E194" s="2">
        <v>100</v>
      </c>
      <c r="F194" s="2">
        <v>101</v>
      </c>
    </row>
    <row r="195" spans="1:6" customFormat="1" x14ac:dyDescent="0.25">
      <c r="A195" s="5">
        <v>41304.451388888891</v>
      </c>
      <c r="B195" s="2">
        <f t="shared" si="8"/>
        <v>1</v>
      </c>
      <c r="C195" s="2">
        <f t="shared" si="9"/>
        <v>2013</v>
      </c>
      <c r="D195" s="2">
        <v>2000</v>
      </c>
      <c r="E195" s="2">
        <v>100</v>
      </c>
      <c r="F195" s="2">
        <v>101</v>
      </c>
    </row>
    <row r="196" spans="1:6" customFormat="1" x14ac:dyDescent="0.25">
      <c r="A196" s="5">
        <v>41304.458333333336</v>
      </c>
      <c r="B196" s="2">
        <f t="shared" si="8"/>
        <v>1</v>
      </c>
      <c r="C196" s="2">
        <f t="shared" si="9"/>
        <v>2013</v>
      </c>
      <c r="D196" s="2">
        <v>1999.6</v>
      </c>
      <c r="E196" s="2">
        <v>100</v>
      </c>
      <c r="F196" s="2">
        <v>101</v>
      </c>
    </row>
    <row r="197" spans="1:6" customFormat="1" x14ac:dyDescent="0.25">
      <c r="A197" s="5">
        <v>41304.465277777781</v>
      </c>
      <c r="B197" s="2">
        <f t="shared" si="8"/>
        <v>1</v>
      </c>
      <c r="C197" s="2">
        <f t="shared" si="9"/>
        <v>2013</v>
      </c>
      <c r="D197" s="2">
        <v>2000</v>
      </c>
      <c r="E197" s="2">
        <v>100</v>
      </c>
      <c r="F197" s="2">
        <v>101</v>
      </c>
    </row>
    <row r="198" spans="1:6" customFormat="1" x14ac:dyDescent="0.25">
      <c r="A198" s="5">
        <v>41304.472222222219</v>
      </c>
      <c r="B198" s="2">
        <f t="shared" si="8"/>
        <v>1</v>
      </c>
      <c r="C198" s="2">
        <f t="shared" si="9"/>
        <v>2013</v>
      </c>
      <c r="D198" s="2">
        <v>2000</v>
      </c>
      <c r="E198" s="2">
        <v>100</v>
      </c>
      <c r="F198" s="2">
        <v>101</v>
      </c>
    </row>
    <row r="199" spans="1:6" customFormat="1" x14ac:dyDescent="0.25">
      <c r="A199" s="5">
        <v>41304.479166666664</v>
      </c>
      <c r="B199" s="2">
        <f t="shared" si="8"/>
        <v>1</v>
      </c>
      <c r="C199" s="2">
        <f t="shared" si="9"/>
        <v>2013</v>
      </c>
      <c r="D199" s="2">
        <v>2000.1</v>
      </c>
      <c r="E199" s="2">
        <v>100</v>
      </c>
      <c r="F199" s="2">
        <v>101</v>
      </c>
    </row>
    <row r="200" spans="1:6" customFormat="1" x14ac:dyDescent="0.25">
      <c r="A200" s="5">
        <v>41304.486111111109</v>
      </c>
      <c r="B200" s="2">
        <f t="shared" si="8"/>
        <v>1</v>
      </c>
      <c r="C200" s="2">
        <f t="shared" si="9"/>
        <v>2013</v>
      </c>
      <c r="D200" s="2">
        <v>1999.7</v>
      </c>
      <c r="E200" s="2">
        <v>100</v>
      </c>
      <c r="F200" s="2">
        <v>101</v>
      </c>
    </row>
    <row r="201" spans="1:6" customFormat="1" x14ac:dyDescent="0.25">
      <c r="A201" s="5">
        <v>41304.493055555555</v>
      </c>
      <c r="B201" s="2">
        <f t="shared" si="8"/>
        <v>1</v>
      </c>
      <c r="C201" s="2">
        <f t="shared" si="9"/>
        <v>2013</v>
      </c>
      <c r="D201" s="2">
        <v>1999.9</v>
      </c>
      <c r="E201" s="2">
        <v>100</v>
      </c>
      <c r="F201" s="2">
        <v>101</v>
      </c>
    </row>
    <row r="202" spans="1:6" customFormat="1" x14ac:dyDescent="0.25">
      <c r="A202" s="5">
        <v>41304.5</v>
      </c>
      <c r="B202" s="2">
        <f t="shared" si="8"/>
        <v>1</v>
      </c>
      <c r="C202" s="2">
        <f t="shared" si="9"/>
        <v>2013</v>
      </c>
      <c r="D202" s="2">
        <v>1999.5</v>
      </c>
      <c r="E202" s="2">
        <v>100</v>
      </c>
      <c r="F202" s="2">
        <v>101</v>
      </c>
    </row>
    <row r="203" spans="1:6" customFormat="1" x14ac:dyDescent="0.25">
      <c r="A203" s="5">
        <v>41304.506944444445</v>
      </c>
      <c r="B203" s="2">
        <f t="shared" si="8"/>
        <v>1</v>
      </c>
      <c r="C203" s="2">
        <f t="shared" si="9"/>
        <v>2013</v>
      </c>
      <c r="D203" s="2">
        <v>2000</v>
      </c>
      <c r="E203" s="2">
        <v>100</v>
      </c>
      <c r="F203" s="2">
        <v>101</v>
      </c>
    </row>
    <row r="204" spans="1:6" customFormat="1" x14ac:dyDescent="0.25">
      <c r="A204" s="5">
        <v>41304.513888888891</v>
      </c>
      <c r="B204" s="2">
        <f t="shared" si="8"/>
        <v>1</v>
      </c>
      <c r="C204" s="2">
        <f t="shared" si="9"/>
        <v>2013</v>
      </c>
      <c r="D204" s="2">
        <v>2000</v>
      </c>
      <c r="E204" s="2">
        <v>100</v>
      </c>
      <c r="F204" s="2">
        <v>102</v>
      </c>
    </row>
    <row r="205" spans="1:6" customFormat="1" x14ac:dyDescent="0.25">
      <c r="A205" s="5">
        <v>41304.520833333336</v>
      </c>
      <c r="B205" s="2">
        <f t="shared" si="8"/>
        <v>1</v>
      </c>
      <c r="C205" s="2">
        <f t="shared" si="9"/>
        <v>2013</v>
      </c>
      <c r="D205" s="2">
        <v>2000.1</v>
      </c>
      <c r="E205" s="2">
        <v>100</v>
      </c>
      <c r="F205" s="2">
        <v>102</v>
      </c>
    </row>
    <row r="206" spans="1:6" customFormat="1" x14ac:dyDescent="0.25">
      <c r="A206" s="5">
        <v>41304.527777777781</v>
      </c>
      <c r="B206" s="2">
        <f t="shared" si="8"/>
        <v>1</v>
      </c>
      <c r="C206" s="2">
        <f t="shared" si="9"/>
        <v>2013</v>
      </c>
      <c r="D206" s="2">
        <v>2000</v>
      </c>
      <c r="E206" s="2">
        <v>100</v>
      </c>
      <c r="F206" s="2">
        <v>102</v>
      </c>
    </row>
    <row r="207" spans="1:6" customFormat="1" x14ac:dyDescent="0.25">
      <c r="A207" s="5">
        <v>41304.534722222219</v>
      </c>
      <c r="B207" s="2">
        <f t="shared" si="8"/>
        <v>1</v>
      </c>
      <c r="C207" s="2">
        <f t="shared" si="9"/>
        <v>2013</v>
      </c>
      <c r="D207" s="2">
        <v>2000</v>
      </c>
      <c r="E207" s="2">
        <v>101</v>
      </c>
      <c r="F207" s="2">
        <v>102</v>
      </c>
    </row>
    <row r="208" spans="1:6" customFormat="1" x14ac:dyDescent="0.25">
      <c r="A208" s="5">
        <v>41304.541666666664</v>
      </c>
      <c r="B208" s="2">
        <f t="shared" si="8"/>
        <v>1</v>
      </c>
      <c r="C208" s="2">
        <f t="shared" si="9"/>
        <v>2013</v>
      </c>
      <c r="D208" s="2">
        <v>2000</v>
      </c>
      <c r="E208" s="2">
        <v>101</v>
      </c>
      <c r="F208" s="2">
        <v>102</v>
      </c>
    </row>
    <row r="209" spans="1:6" customFormat="1" x14ac:dyDescent="0.25">
      <c r="A209" s="5">
        <v>41304.548611111109</v>
      </c>
      <c r="B209" s="2">
        <f t="shared" si="8"/>
        <v>1</v>
      </c>
      <c r="C209" s="2">
        <f t="shared" si="9"/>
        <v>2013</v>
      </c>
      <c r="D209" s="2">
        <v>1999.4</v>
      </c>
      <c r="E209" s="2">
        <v>100</v>
      </c>
      <c r="F209" s="2">
        <v>102</v>
      </c>
    </row>
    <row r="210" spans="1:6" customFormat="1" x14ac:dyDescent="0.25">
      <c r="A210" s="5">
        <v>41304.555555555555</v>
      </c>
      <c r="B210" s="2">
        <f t="shared" si="8"/>
        <v>1</v>
      </c>
      <c r="C210" s="2">
        <f t="shared" si="9"/>
        <v>2013</v>
      </c>
      <c r="D210" s="2">
        <v>1999.8</v>
      </c>
      <c r="E210" s="2">
        <v>101</v>
      </c>
      <c r="F210" s="2">
        <v>102</v>
      </c>
    </row>
    <row r="211" spans="1:6" customFormat="1" x14ac:dyDescent="0.25">
      <c r="A211" s="5">
        <v>41304.5625</v>
      </c>
      <c r="B211" s="2">
        <f t="shared" si="8"/>
        <v>1</v>
      </c>
      <c r="C211" s="2">
        <f t="shared" si="9"/>
        <v>2013</v>
      </c>
      <c r="D211" s="2">
        <v>2000</v>
      </c>
      <c r="E211" s="2">
        <v>100</v>
      </c>
      <c r="F211" s="2">
        <v>102</v>
      </c>
    </row>
    <row r="212" spans="1:6" customFormat="1" x14ac:dyDescent="0.25">
      <c r="A212" s="5">
        <v>41304.569444444445</v>
      </c>
      <c r="B212" s="2">
        <f t="shared" si="8"/>
        <v>1</v>
      </c>
      <c r="C212" s="2">
        <f t="shared" si="9"/>
        <v>2013</v>
      </c>
      <c r="D212" s="2">
        <v>1993.6</v>
      </c>
      <c r="E212" s="2">
        <v>100</v>
      </c>
      <c r="F212" s="2">
        <v>101</v>
      </c>
    </row>
    <row r="213" spans="1:6" customFormat="1" x14ac:dyDescent="0.25">
      <c r="A213" s="5">
        <v>41304.576388888891</v>
      </c>
      <c r="B213" s="2">
        <f t="shared" si="8"/>
        <v>1</v>
      </c>
      <c r="C213" s="2">
        <f t="shared" si="9"/>
        <v>2013</v>
      </c>
      <c r="D213" s="2">
        <v>1970</v>
      </c>
      <c r="E213" s="2">
        <v>100</v>
      </c>
      <c r="F213" s="2">
        <v>101</v>
      </c>
    </row>
    <row r="214" spans="1:6" customFormat="1" x14ac:dyDescent="0.25">
      <c r="A214" s="5">
        <v>41304.583333333336</v>
      </c>
      <c r="B214" s="2">
        <f t="shared" si="8"/>
        <v>1</v>
      </c>
      <c r="C214" s="2">
        <f t="shared" si="9"/>
        <v>2013</v>
      </c>
      <c r="D214" s="2">
        <v>1998.7</v>
      </c>
      <c r="E214" s="2">
        <v>100</v>
      </c>
      <c r="F214" s="2">
        <v>101</v>
      </c>
    </row>
    <row r="215" spans="1:6" customFormat="1" x14ac:dyDescent="0.25">
      <c r="A215" s="5">
        <v>41304.590277777781</v>
      </c>
      <c r="B215" s="2">
        <f t="shared" si="8"/>
        <v>1</v>
      </c>
      <c r="C215" s="2">
        <f t="shared" si="9"/>
        <v>2013</v>
      </c>
      <c r="D215" s="2">
        <v>1998.3</v>
      </c>
      <c r="E215" s="2">
        <v>100</v>
      </c>
      <c r="F215" s="2">
        <v>101</v>
      </c>
    </row>
    <row r="216" spans="1:6" customFormat="1" x14ac:dyDescent="0.25">
      <c r="A216" s="5">
        <v>41304.597222222219</v>
      </c>
      <c r="B216" s="2">
        <f t="shared" si="8"/>
        <v>1</v>
      </c>
      <c r="C216" s="2">
        <f t="shared" si="9"/>
        <v>2013</v>
      </c>
      <c r="D216" s="2">
        <v>1999.5</v>
      </c>
      <c r="E216" s="2">
        <v>100</v>
      </c>
      <c r="F216" s="2">
        <v>101</v>
      </c>
    </row>
    <row r="217" spans="1:6" customFormat="1" x14ac:dyDescent="0.25">
      <c r="A217" s="5">
        <v>41304.604166666664</v>
      </c>
      <c r="B217" s="2">
        <f t="shared" si="8"/>
        <v>1</v>
      </c>
      <c r="C217" s="2">
        <f t="shared" si="9"/>
        <v>2013</v>
      </c>
      <c r="D217" s="2">
        <v>1994.5</v>
      </c>
      <c r="E217" s="2">
        <v>100</v>
      </c>
      <c r="F217" s="2">
        <v>101</v>
      </c>
    </row>
    <row r="218" spans="1:6" customFormat="1" x14ac:dyDescent="0.25">
      <c r="A218" s="5">
        <v>41304.611111111109</v>
      </c>
      <c r="B218" s="2">
        <f t="shared" si="8"/>
        <v>1</v>
      </c>
      <c r="C218" s="2">
        <f t="shared" si="9"/>
        <v>2013</v>
      </c>
      <c r="D218" s="2">
        <v>2000</v>
      </c>
      <c r="E218" s="2">
        <v>100</v>
      </c>
      <c r="F218" s="2">
        <v>102</v>
      </c>
    </row>
    <row r="219" spans="1:6" customFormat="1" x14ac:dyDescent="0.25">
      <c r="A219" s="5">
        <v>41304.618055555555</v>
      </c>
      <c r="B219" s="2">
        <f t="shared" si="8"/>
        <v>1</v>
      </c>
      <c r="C219" s="2">
        <f t="shared" si="9"/>
        <v>2013</v>
      </c>
      <c r="D219" s="2">
        <v>2000.1</v>
      </c>
      <c r="E219" s="2">
        <v>100</v>
      </c>
      <c r="F219" s="2">
        <v>102</v>
      </c>
    </row>
    <row r="220" spans="1:6" customFormat="1" x14ac:dyDescent="0.25">
      <c r="A220" s="5">
        <v>41304.625</v>
      </c>
      <c r="B220" s="2">
        <f t="shared" si="8"/>
        <v>1</v>
      </c>
      <c r="C220" s="2">
        <f t="shared" si="9"/>
        <v>2013</v>
      </c>
      <c r="D220" s="2">
        <v>1987.5</v>
      </c>
      <c r="E220" s="2">
        <v>101</v>
      </c>
      <c r="F220" s="2">
        <v>102</v>
      </c>
    </row>
    <row r="221" spans="1:6" customFormat="1" x14ac:dyDescent="0.25">
      <c r="A221" s="5">
        <v>41304.631944444445</v>
      </c>
      <c r="B221" s="2">
        <f t="shared" si="8"/>
        <v>1</v>
      </c>
      <c r="C221" s="2">
        <f t="shared" si="9"/>
        <v>2013</v>
      </c>
      <c r="D221" s="2">
        <v>1992.7</v>
      </c>
      <c r="E221" s="2">
        <v>100</v>
      </c>
      <c r="F221" s="2">
        <v>102</v>
      </c>
    </row>
    <row r="222" spans="1:6" customFormat="1" x14ac:dyDescent="0.25">
      <c r="A222" s="5">
        <v>41304.638888888891</v>
      </c>
      <c r="B222" s="2">
        <f t="shared" si="8"/>
        <v>1</v>
      </c>
      <c r="C222" s="2">
        <f t="shared" si="9"/>
        <v>2013</v>
      </c>
      <c r="D222" s="2">
        <v>1977.3</v>
      </c>
      <c r="E222" s="2">
        <v>100</v>
      </c>
      <c r="F222" s="2">
        <v>101</v>
      </c>
    </row>
    <row r="223" spans="1:6" customFormat="1" x14ac:dyDescent="0.25">
      <c r="A223" s="5">
        <v>41304.645833333336</v>
      </c>
      <c r="B223" s="2">
        <f t="shared" si="8"/>
        <v>1</v>
      </c>
      <c r="C223" s="2">
        <f t="shared" si="9"/>
        <v>2013</v>
      </c>
      <c r="D223" s="2">
        <v>1946.9</v>
      </c>
      <c r="E223" s="2">
        <v>100</v>
      </c>
      <c r="F223" s="2">
        <v>101</v>
      </c>
    </row>
    <row r="224" spans="1:6" customFormat="1" x14ac:dyDescent="0.25">
      <c r="A224" s="5">
        <v>41304.652777777781</v>
      </c>
      <c r="B224" s="2">
        <f t="shared" si="8"/>
        <v>1</v>
      </c>
      <c r="C224" s="2">
        <f t="shared" si="9"/>
        <v>2013</v>
      </c>
      <c r="D224" s="2">
        <v>1856.3</v>
      </c>
      <c r="E224" s="2">
        <v>99</v>
      </c>
      <c r="F224" s="2">
        <v>100</v>
      </c>
    </row>
    <row r="225" spans="1:6" customFormat="1" x14ac:dyDescent="0.25">
      <c r="A225" s="5">
        <v>41304.659722222219</v>
      </c>
      <c r="B225" s="2">
        <f t="shared" si="8"/>
        <v>1</v>
      </c>
      <c r="C225" s="2">
        <f t="shared" si="9"/>
        <v>2013</v>
      </c>
      <c r="D225" s="2">
        <v>1812.5</v>
      </c>
      <c r="E225" s="2">
        <v>98</v>
      </c>
      <c r="F225" s="2">
        <v>99</v>
      </c>
    </row>
    <row r="226" spans="1:6" customFormat="1" x14ac:dyDescent="0.25">
      <c r="A226" s="5">
        <v>41304.666666666664</v>
      </c>
      <c r="B226" s="2">
        <f t="shared" si="8"/>
        <v>1</v>
      </c>
      <c r="C226" s="2">
        <f t="shared" si="9"/>
        <v>2013</v>
      </c>
      <c r="D226" s="2">
        <v>1693.1</v>
      </c>
      <c r="E226" s="2">
        <v>96</v>
      </c>
      <c r="F226" s="2">
        <v>97</v>
      </c>
    </row>
    <row r="227" spans="1:6" customFormat="1" x14ac:dyDescent="0.25">
      <c r="A227" s="5">
        <v>41304.673611111109</v>
      </c>
      <c r="B227" s="2">
        <f t="shared" ref="B227:B230" si="10">MONTH(A227)</f>
        <v>1</v>
      </c>
      <c r="C227" s="2">
        <f t="shared" ref="C227:C230" si="11">YEAR(A227)</f>
        <v>2013</v>
      </c>
      <c r="D227" s="2">
        <v>1895.8</v>
      </c>
      <c r="E227" s="2">
        <v>96</v>
      </c>
      <c r="F227" s="2">
        <v>97</v>
      </c>
    </row>
    <row r="228" spans="1:6" customFormat="1" x14ac:dyDescent="0.25">
      <c r="A228" s="5">
        <v>41304.680555555555</v>
      </c>
      <c r="B228" s="2">
        <f t="shared" si="10"/>
        <v>1</v>
      </c>
      <c r="C228" s="2">
        <f t="shared" si="11"/>
        <v>2013</v>
      </c>
      <c r="D228" s="2">
        <v>1624</v>
      </c>
      <c r="E228" s="2">
        <v>95</v>
      </c>
      <c r="F228" s="2">
        <v>96</v>
      </c>
    </row>
    <row r="229" spans="1:6" customFormat="1" x14ac:dyDescent="0.25">
      <c r="A229" s="5">
        <v>41304.6875</v>
      </c>
      <c r="B229" s="2">
        <f t="shared" si="10"/>
        <v>1</v>
      </c>
      <c r="C229" s="2">
        <f t="shared" si="11"/>
        <v>2013</v>
      </c>
      <c r="D229" s="2">
        <v>1825.8</v>
      </c>
      <c r="E229" s="2">
        <v>94</v>
      </c>
      <c r="F229" s="2">
        <v>95</v>
      </c>
    </row>
    <row r="230" spans="1:6" customFormat="1" x14ac:dyDescent="0.25">
      <c r="A230" s="5">
        <v>41304.694444444445</v>
      </c>
      <c r="B230" s="2">
        <f t="shared" si="10"/>
        <v>1</v>
      </c>
      <c r="C230" s="2">
        <f t="shared" si="11"/>
        <v>2013</v>
      </c>
      <c r="D230" s="2">
        <v>1878.4</v>
      </c>
      <c r="E230" s="2">
        <v>94</v>
      </c>
      <c r="F230" s="2">
        <v>95</v>
      </c>
    </row>
    <row r="231" spans="1:6" customFormat="1" x14ac:dyDescent="0.25">
      <c r="A231" s="5">
        <v>41308.743055555555</v>
      </c>
      <c r="B231" s="2">
        <f t="shared" ref="B231:B284" si="12">MONTH(A231)</f>
        <v>2</v>
      </c>
      <c r="C231" s="2">
        <f t="shared" ref="C231:C284" si="13">YEAR(A231)</f>
        <v>2013</v>
      </c>
      <c r="D231" s="2">
        <v>1916.2</v>
      </c>
      <c r="E231" s="2">
        <v>86</v>
      </c>
      <c r="F231" s="2">
        <v>87</v>
      </c>
    </row>
    <row r="232" spans="1:6" customFormat="1" x14ac:dyDescent="0.25">
      <c r="A232" s="5">
        <v>41308.75</v>
      </c>
      <c r="B232" s="2">
        <f t="shared" si="12"/>
        <v>2</v>
      </c>
      <c r="C232" s="2">
        <f t="shared" si="13"/>
        <v>2013</v>
      </c>
      <c r="D232" s="2">
        <v>1755.4</v>
      </c>
      <c r="E232" s="2">
        <v>86</v>
      </c>
      <c r="F232" s="2">
        <v>87</v>
      </c>
    </row>
    <row r="233" spans="1:6" customFormat="1" x14ac:dyDescent="0.25">
      <c r="A233" s="5">
        <v>41308.756944444445</v>
      </c>
      <c r="B233" s="2">
        <f t="shared" si="12"/>
        <v>2</v>
      </c>
      <c r="C233" s="2">
        <f t="shared" si="13"/>
        <v>2013</v>
      </c>
      <c r="D233" s="2">
        <v>1910.1</v>
      </c>
      <c r="E233" s="2">
        <v>86</v>
      </c>
      <c r="F233" s="2">
        <v>87</v>
      </c>
    </row>
    <row r="234" spans="1:6" customFormat="1" x14ac:dyDescent="0.25">
      <c r="A234" s="5">
        <v>41308.763888888891</v>
      </c>
      <c r="B234" s="2">
        <f t="shared" si="12"/>
        <v>2</v>
      </c>
      <c r="C234" s="2">
        <f t="shared" si="13"/>
        <v>2013</v>
      </c>
      <c r="D234" s="2">
        <v>1937.5</v>
      </c>
      <c r="E234" s="2">
        <v>87</v>
      </c>
      <c r="F234" s="2">
        <v>88</v>
      </c>
    </row>
    <row r="235" spans="1:6" customFormat="1" x14ac:dyDescent="0.25">
      <c r="A235" s="5">
        <v>41308.770833333336</v>
      </c>
      <c r="B235" s="2">
        <f t="shared" si="12"/>
        <v>2</v>
      </c>
      <c r="C235" s="2">
        <f t="shared" si="13"/>
        <v>2013</v>
      </c>
      <c r="D235" s="2">
        <v>1988.3</v>
      </c>
      <c r="E235" s="2">
        <v>88</v>
      </c>
      <c r="F235" s="2">
        <v>89</v>
      </c>
    </row>
    <row r="236" spans="1:6" customFormat="1" x14ac:dyDescent="0.25">
      <c r="A236" s="5">
        <v>41308.777777777781</v>
      </c>
      <c r="B236" s="2">
        <f t="shared" si="12"/>
        <v>2</v>
      </c>
      <c r="C236" s="2">
        <f t="shared" si="13"/>
        <v>2013</v>
      </c>
      <c r="D236" s="2">
        <v>1985.5</v>
      </c>
      <c r="E236" s="2">
        <v>89</v>
      </c>
      <c r="F236" s="2">
        <v>90</v>
      </c>
    </row>
    <row r="237" spans="1:6" customFormat="1" x14ac:dyDescent="0.25">
      <c r="A237" s="5">
        <v>41308.784722222219</v>
      </c>
      <c r="B237" s="2">
        <f t="shared" si="12"/>
        <v>2</v>
      </c>
      <c r="C237" s="2">
        <f t="shared" si="13"/>
        <v>2013</v>
      </c>
      <c r="D237" s="2">
        <v>1998.1</v>
      </c>
      <c r="E237" s="2">
        <v>90</v>
      </c>
      <c r="F237" s="2">
        <v>91</v>
      </c>
    </row>
    <row r="238" spans="1:6" customFormat="1" x14ac:dyDescent="0.25">
      <c r="A238" s="5">
        <v>41308.791666666664</v>
      </c>
      <c r="B238" s="2">
        <f t="shared" si="12"/>
        <v>2</v>
      </c>
      <c r="C238" s="2">
        <f t="shared" si="13"/>
        <v>2013</v>
      </c>
      <c r="D238" s="2">
        <v>2000</v>
      </c>
      <c r="E238" s="2">
        <v>91</v>
      </c>
      <c r="F238" s="2">
        <v>92</v>
      </c>
    </row>
    <row r="239" spans="1:6" customFormat="1" x14ac:dyDescent="0.25">
      <c r="A239" s="5">
        <v>41308.798611111109</v>
      </c>
      <c r="B239" s="2">
        <f t="shared" si="12"/>
        <v>2</v>
      </c>
      <c r="C239" s="2">
        <f t="shared" si="13"/>
        <v>2013</v>
      </c>
      <c r="D239" s="2">
        <v>1999.8</v>
      </c>
      <c r="E239" s="2">
        <v>91</v>
      </c>
      <c r="F239" s="2">
        <v>92</v>
      </c>
    </row>
    <row r="240" spans="1:6" customFormat="1" x14ac:dyDescent="0.25">
      <c r="A240" s="5">
        <v>41308.805555555555</v>
      </c>
      <c r="B240" s="2">
        <f t="shared" si="12"/>
        <v>2</v>
      </c>
      <c r="C240" s="2">
        <f t="shared" si="13"/>
        <v>2013</v>
      </c>
      <c r="D240" s="2">
        <v>2000.2</v>
      </c>
      <c r="E240" s="2">
        <v>91</v>
      </c>
      <c r="F240" s="2">
        <v>93</v>
      </c>
    </row>
    <row r="241" spans="1:6" customFormat="1" x14ac:dyDescent="0.25">
      <c r="A241" s="5">
        <v>41308.8125</v>
      </c>
      <c r="B241" s="2">
        <f t="shared" si="12"/>
        <v>2</v>
      </c>
      <c r="C241" s="2">
        <f t="shared" si="13"/>
        <v>2013</v>
      </c>
      <c r="D241" s="2">
        <v>2000.1</v>
      </c>
      <c r="E241" s="2">
        <v>92</v>
      </c>
      <c r="F241" s="2">
        <v>93</v>
      </c>
    </row>
    <row r="242" spans="1:6" customFormat="1" x14ac:dyDescent="0.25">
      <c r="A242" s="5">
        <v>41308.819444444445</v>
      </c>
      <c r="B242" s="2">
        <f t="shared" si="12"/>
        <v>2</v>
      </c>
      <c r="C242" s="2">
        <f t="shared" si="13"/>
        <v>2013</v>
      </c>
      <c r="D242" s="2">
        <v>2000</v>
      </c>
      <c r="E242" s="2">
        <v>92</v>
      </c>
      <c r="F242" s="2">
        <v>93</v>
      </c>
    </row>
    <row r="243" spans="1:6" customFormat="1" x14ac:dyDescent="0.25">
      <c r="A243" s="5">
        <v>41308.826388888891</v>
      </c>
      <c r="B243" s="2">
        <f t="shared" si="12"/>
        <v>2</v>
      </c>
      <c r="C243" s="2">
        <f t="shared" si="13"/>
        <v>2013</v>
      </c>
      <c r="D243" s="2">
        <v>1999.9</v>
      </c>
      <c r="E243" s="2">
        <v>92</v>
      </c>
      <c r="F243" s="2">
        <v>93</v>
      </c>
    </row>
    <row r="244" spans="1:6" customFormat="1" x14ac:dyDescent="0.25">
      <c r="A244" s="5">
        <v>41308.833333333336</v>
      </c>
      <c r="B244" s="2">
        <f t="shared" si="12"/>
        <v>2</v>
      </c>
      <c r="C244" s="2">
        <f t="shared" si="13"/>
        <v>2013</v>
      </c>
      <c r="D244" s="2">
        <v>2000.1</v>
      </c>
      <c r="E244" s="2">
        <v>92</v>
      </c>
      <c r="F244" s="2">
        <v>93</v>
      </c>
    </row>
    <row r="245" spans="1:6" customFormat="1" x14ac:dyDescent="0.25">
      <c r="A245" s="5">
        <v>41308.840277777781</v>
      </c>
      <c r="B245" s="2">
        <f t="shared" si="12"/>
        <v>2</v>
      </c>
      <c r="C245" s="2">
        <f t="shared" si="13"/>
        <v>2013</v>
      </c>
      <c r="D245" s="2">
        <v>2000</v>
      </c>
      <c r="E245" s="2">
        <v>92</v>
      </c>
      <c r="F245" s="2">
        <v>93</v>
      </c>
    </row>
    <row r="246" spans="1:6" customFormat="1" x14ac:dyDescent="0.25">
      <c r="A246" s="5">
        <v>41308.847222222219</v>
      </c>
      <c r="B246" s="2">
        <f t="shared" si="12"/>
        <v>2</v>
      </c>
      <c r="C246" s="2">
        <f t="shared" si="13"/>
        <v>2013</v>
      </c>
      <c r="D246" s="2">
        <v>2000</v>
      </c>
      <c r="E246" s="2">
        <v>92</v>
      </c>
      <c r="F246" s="2">
        <v>93</v>
      </c>
    </row>
    <row r="247" spans="1:6" customFormat="1" x14ac:dyDescent="0.25">
      <c r="A247" s="5">
        <v>41308.854166666664</v>
      </c>
      <c r="B247" s="2">
        <f t="shared" si="12"/>
        <v>2</v>
      </c>
      <c r="C247" s="2">
        <f t="shared" si="13"/>
        <v>2013</v>
      </c>
      <c r="D247" s="2">
        <v>2000</v>
      </c>
      <c r="E247" s="2">
        <v>92</v>
      </c>
      <c r="F247" s="2">
        <v>93</v>
      </c>
    </row>
    <row r="248" spans="1:6" customFormat="1" x14ac:dyDescent="0.25">
      <c r="A248" s="5">
        <v>41308.861111111109</v>
      </c>
      <c r="B248" s="2">
        <f t="shared" si="12"/>
        <v>2</v>
      </c>
      <c r="C248" s="2">
        <f t="shared" si="13"/>
        <v>2013</v>
      </c>
      <c r="D248" s="2">
        <v>2000</v>
      </c>
      <c r="E248" s="2">
        <v>92</v>
      </c>
      <c r="F248" s="2">
        <v>93</v>
      </c>
    </row>
    <row r="249" spans="1:6" customFormat="1" x14ac:dyDescent="0.25">
      <c r="A249" s="5">
        <v>41308.868055555555</v>
      </c>
      <c r="B249" s="2">
        <f t="shared" si="12"/>
        <v>2</v>
      </c>
      <c r="C249" s="2">
        <f t="shared" si="13"/>
        <v>2013</v>
      </c>
      <c r="D249" s="2">
        <v>2000</v>
      </c>
      <c r="E249" s="2">
        <v>92</v>
      </c>
      <c r="F249" s="2">
        <v>93</v>
      </c>
    </row>
    <row r="250" spans="1:6" customFormat="1" x14ac:dyDescent="0.25">
      <c r="A250" s="5">
        <v>41308.875</v>
      </c>
      <c r="B250" s="2">
        <f t="shared" si="12"/>
        <v>2</v>
      </c>
      <c r="C250" s="2">
        <f t="shared" si="13"/>
        <v>2013</v>
      </c>
      <c r="D250" s="2">
        <v>2000.1</v>
      </c>
      <c r="E250" s="2">
        <v>92</v>
      </c>
      <c r="F250" s="2">
        <v>94</v>
      </c>
    </row>
    <row r="251" spans="1:6" customFormat="1" x14ac:dyDescent="0.25">
      <c r="A251" s="5">
        <v>41308.881944444445</v>
      </c>
      <c r="B251" s="2">
        <f t="shared" si="12"/>
        <v>2</v>
      </c>
      <c r="C251" s="2">
        <f t="shared" si="13"/>
        <v>2013</v>
      </c>
      <c r="D251" s="2">
        <v>2000</v>
      </c>
      <c r="E251" s="2">
        <v>93</v>
      </c>
      <c r="F251" s="2">
        <v>94</v>
      </c>
    </row>
    <row r="252" spans="1:6" customFormat="1" x14ac:dyDescent="0.25">
      <c r="A252" s="5">
        <v>41308.888888888891</v>
      </c>
      <c r="B252" s="2">
        <f t="shared" si="12"/>
        <v>2</v>
      </c>
      <c r="C252" s="2">
        <f t="shared" si="13"/>
        <v>2013</v>
      </c>
      <c r="D252" s="2">
        <v>2000.1</v>
      </c>
      <c r="E252" s="2">
        <v>93</v>
      </c>
      <c r="F252" s="2">
        <v>94</v>
      </c>
    </row>
    <row r="253" spans="1:6" customFormat="1" x14ac:dyDescent="0.25">
      <c r="A253" s="5">
        <v>41308.895833333336</v>
      </c>
      <c r="B253" s="2">
        <f t="shared" si="12"/>
        <v>2</v>
      </c>
      <c r="C253" s="2">
        <f t="shared" si="13"/>
        <v>2013</v>
      </c>
      <c r="D253" s="2">
        <v>2000</v>
      </c>
      <c r="E253" s="2">
        <v>93</v>
      </c>
      <c r="F253" s="2">
        <v>94</v>
      </c>
    </row>
    <row r="254" spans="1:6" customFormat="1" x14ac:dyDescent="0.25">
      <c r="A254" s="5">
        <v>41308.902777777781</v>
      </c>
      <c r="B254" s="2">
        <f t="shared" si="12"/>
        <v>2</v>
      </c>
      <c r="C254" s="2">
        <f t="shared" si="13"/>
        <v>2013</v>
      </c>
      <c r="D254" s="2">
        <v>2000</v>
      </c>
      <c r="E254" s="2">
        <v>93</v>
      </c>
      <c r="F254" s="2">
        <v>94</v>
      </c>
    </row>
    <row r="255" spans="1:6" customFormat="1" x14ac:dyDescent="0.25">
      <c r="A255" s="5">
        <v>41308.909722222219</v>
      </c>
      <c r="B255" s="2">
        <f t="shared" si="12"/>
        <v>2</v>
      </c>
      <c r="C255" s="2">
        <f t="shared" si="13"/>
        <v>2013</v>
      </c>
      <c r="D255" s="2">
        <v>2000.1</v>
      </c>
      <c r="E255" s="2">
        <v>93</v>
      </c>
      <c r="F255" s="2">
        <v>94</v>
      </c>
    </row>
    <row r="256" spans="1:6" customFormat="1" x14ac:dyDescent="0.25">
      <c r="A256" s="5">
        <v>41308.916666666664</v>
      </c>
      <c r="B256" s="2">
        <f t="shared" si="12"/>
        <v>2</v>
      </c>
      <c r="C256" s="2">
        <f t="shared" si="13"/>
        <v>2013</v>
      </c>
      <c r="D256" s="2">
        <v>2000.1</v>
      </c>
      <c r="E256" s="2">
        <v>93</v>
      </c>
      <c r="F256" s="2">
        <v>94</v>
      </c>
    </row>
    <row r="257" spans="1:6" customFormat="1" x14ac:dyDescent="0.25">
      <c r="A257" s="5">
        <v>41308.923611111109</v>
      </c>
      <c r="B257" s="2">
        <f t="shared" si="12"/>
        <v>2</v>
      </c>
      <c r="C257" s="2">
        <f t="shared" si="13"/>
        <v>2013</v>
      </c>
      <c r="D257" s="2">
        <v>2000</v>
      </c>
      <c r="E257" s="2">
        <v>92</v>
      </c>
      <c r="F257" s="2">
        <v>94</v>
      </c>
    </row>
    <row r="258" spans="1:6" customFormat="1" x14ac:dyDescent="0.25">
      <c r="A258" s="5">
        <v>41308.930555555555</v>
      </c>
      <c r="B258" s="2">
        <f t="shared" si="12"/>
        <v>2</v>
      </c>
      <c r="C258" s="2">
        <f t="shared" si="13"/>
        <v>2013</v>
      </c>
      <c r="D258" s="2">
        <v>2000</v>
      </c>
      <c r="E258" s="2">
        <v>92</v>
      </c>
      <c r="F258" s="2">
        <v>93</v>
      </c>
    </row>
    <row r="259" spans="1:6" customFormat="1" x14ac:dyDescent="0.25">
      <c r="A259" s="5">
        <v>41308.9375</v>
      </c>
      <c r="B259" s="2">
        <f t="shared" si="12"/>
        <v>2</v>
      </c>
      <c r="C259" s="2">
        <f t="shared" si="13"/>
        <v>2013</v>
      </c>
      <c r="D259" s="2">
        <v>2000.1</v>
      </c>
      <c r="E259" s="2">
        <v>92</v>
      </c>
      <c r="F259" s="2">
        <v>93</v>
      </c>
    </row>
    <row r="260" spans="1:6" customFormat="1" x14ac:dyDescent="0.25">
      <c r="A260" s="5">
        <v>41308.944444444445</v>
      </c>
      <c r="B260" s="2">
        <f t="shared" si="12"/>
        <v>2</v>
      </c>
      <c r="C260" s="2">
        <f t="shared" si="13"/>
        <v>2013</v>
      </c>
      <c r="D260" s="2">
        <v>2000</v>
      </c>
      <c r="E260" s="2">
        <v>92</v>
      </c>
      <c r="F260" s="2">
        <v>93</v>
      </c>
    </row>
    <row r="261" spans="1:6" customFormat="1" x14ac:dyDescent="0.25">
      <c r="A261" s="5">
        <v>41308.951388888891</v>
      </c>
      <c r="B261" s="2">
        <f t="shared" si="12"/>
        <v>2</v>
      </c>
      <c r="C261" s="2">
        <f t="shared" si="13"/>
        <v>2013</v>
      </c>
      <c r="D261" s="2">
        <v>2000.2</v>
      </c>
      <c r="E261" s="2">
        <v>92</v>
      </c>
      <c r="F261" s="2">
        <v>93</v>
      </c>
    </row>
    <row r="262" spans="1:6" customFormat="1" x14ac:dyDescent="0.25">
      <c r="A262" s="5">
        <v>41308.958333333336</v>
      </c>
      <c r="B262" s="2">
        <f t="shared" si="12"/>
        <v>2</v>
      </c>
      <c r="C262" s="2">
        <f t="shared" si="13"/>
        <v>2013</v>
      </c>
      <c r="D262" s="2">
        <v>2000.1</v>
      </c>
      <c r="E262" s="2">
        <v>92</v>
      </c>
      <c r="F262" s="2">
        <v>93</v>
      </c>
    </row>
    <row r="263" spans="1:6" customFormat="1" x14ac:dyDescent="0.25">
      <c r="A263" s="5">
        <v>41308.965277777781</v>
      </c>
      <c r="B263" s="2">
        <f t="shared" si="12"/>
        <v>2</v>
      </c>
      <c r="C263" s="2">
        <f t="shared" si="13"/>
        <v>2013</v>
      </c>
      <c r="D263" s="2">
        <v>2000.1</v>
      </c>
      <c r="E263" s="2">
        <v>92</v>
      </c>
      <c r="F263" s="2">
        <v>93</v>
      </c>
    </row>
    <row r="264" spans="1:6" customFormat="1" x14ac:dyDescent="0.25">
      <c r="A264" s="5">
        <v>41308.972222222219</v>
      </c>
      <c r="B264" s="2">
        <f t="shared" si="12"/>
        <v>2</v>
      </c>
      <c r="C264" s="2">
        <f t="shared" si="13"/>
        <v>2013</v>
      </c>
      <c r="D264" s="2">
        <v>2000</v>
      </c>
      <c r="E264" s="2">
        <v>92</v>
      </c>
      <c r="F264" s="2">
        <v>94</v>
      </c>
    </row>
    <row r="265" spans="1:6" customFormat="1" x14ac:dyDescent="0.25">
      <c r="A265" s="5">
        <v>41308.979166666664</v>
      </c>
      <c r="B265" s="2">
        <f t="shared" si="12"/>
        <v>2</v>
      </c>
      <c r="C265" s="2">
        <f t="shared" si="13"/>
        <v>2013</v>
      </c>
      <c r="D265" s="2">
        <v>2000</v>
      </c>
      <c r="E265" s="2">
        <v>93</v>
      </c>
      <c r="F265" s="2">
        <v>94</v>
      </c>
    </row>
    <row r="266" spans="1:6" customFormat="1" x14ac:dyDescent="0.25">
      <c r="A266" s="5">
        <v>41308.986111111109</v>
      </c>
      <c r="B266" s="2">
        <f t="shared" si="12"/>
        <v>2</v>
      </c>
      <c r="C266" s="2">
        <f t="shared" si="13"/>
        <v>2013</v>
      </c>
      <c r="D266" s="2">
        <v>1999.9</v>
      </c>
      <c r="E266" s="2">
        <v>93</v>
      </c>
      <c r="F266" s="2">
        <v>94</v>
      </c>
    </row>
    <row r="267" spans="1:6" customFormat="1" x14ac:dyDescent="0.25">
      <c r="A267" s="5">
        <v>41308.993055555555</v>
      </c>
      <c r="B267" s="2">
        <f t="shared" si="12"/>
        <v>2</v>
      </c>
      <c r="C267" s="2">
        <f t="shared" si="13"/>
        <v>2013</v>
      </c>
      <c r="D267" s="2">
        <v>2000.2</v>
      </c>
      <c r="E267" s="2">
        <v>93</v>
      </c>
      <c r="F267" s="2">
        <v>94</v>
      </c>
    </row>
    <row r="268" spans="1:6" customFormat="1" x14ac:dyDescent="0.25">
      <c r="A268" s="4">
        <v>41309</v>
      </c>
      <c r="B268" s="2">
        <f t="shared" si="12"/>
        <v>2</v>
      </c>
      <c r="C268" s="2">
        <f t="shared" si="13"/>
        <v>2013</v>
      </c>
      <c r="D268" s="2">
        <v>2000.2</v>
      </c>
      <c r="E268" s="2">
        <v>93</v>
      </c>
      <c r="F268" s="2">
        <v>94</v>
      </c>
    </row>
    <row r="269" spans="1:6" customFormat="1" x14ac:dyDescent="0.25">
      <c r="A269" s="5">
        <v>41309.006944444445</v>
      </c>
      <c r="B269" s="2">
        <f t="shared" si="12"/>
        <v>2</v>
      </c>
      <c r="C269" s="2">
        <f t="shared" si="13"/>
        <v>2013</v>
      </c>
      <c r="D269" s="2">
        <v>2000</v>
      </c>
      <c r="E269" s="2">
        <v>93</v>
      </c>
      <c r="F269" s="2">
        <v>94</v>
      </c>
    </row>
    <row r="270" spans="1:6" customFormat="1" x14ac:dyDescent="0.25">
      <c r="A270" s="5">
        <v>41309.013888888891</v>
      </c>
      <c r="B270" s="2">
        <f t="shared" si="12"/>
        <v>2</v>
      </c>
      <c r="C270" s="2">
        <f t="shared" si="13"/>
        <v>2013</v>
      </c>
      <c r="D270" s="2">
        <v>2000</v>
      </c>
      <c r="E270" s="2">
        <v>93</v>
      </c>
      <c r="F270" s="2">
        <v>95</v>
      </c>
    </row>
    <row r="271" spans="1:6" customFormat="1" x14ac:dyDescent="0.25">
      <c r="A271" s="5">
        <v>41309.020833333336</v>
      </c>
      <c r="B271" s="2">
        <f t="shared" si="12"/>
        <v>2</v>
      </c>
      <c r="C271" s="2">
        <f t="shared" si="13"/>
        <v>2013</v>
      </c>
      <c r="D271" s="2">
        <v>2000</v>
      </c>
      <c r="E271" s="2">
        <v>94</v>
      </c>
      <c r="F271" s="2">
        <v>95</v>
      </c>
    </row>
    <row r="272" spans="1:6" customFormat="1" x14ac:dyDescent="0.25">
      <c r="A272" s="5">
        <v>41309.027777777781</v>
      </c>
      <c r="B272" s="2">
        <f t="shared" si="12"/>
        <v>2</v>
      </c>
      <c r="C272" s="2">
        <f t="shared" si="13"/>
        <v>2013</v>
      </c>
      <c r="D272" s="2">
        <v>1999.8</v>
      </c>
      <c r="E272" s="2">
        <v>94</v>
      </c>
      <c r="F272" s="2">
        <v>95</v>
      </c>
    </row>
    <row r="273" spans="1:6" customFormat="1" x14ac:dyDescent="0.25">
      <c r="A273" s="5">
        <v>41309.034722222219</v>
      </c>
      <c r="B273" s="2">
        <f t="shared" si="12"/>
        <v>2</v>
      </c>
      <c r="C273" s="2">
        <f t="shared" si="13"/>
        <v>2013</v>
      </c>
      <c r="D273" s="2">
        <v>2000</v>
      </c>
      <c r="E273" s="2">
        <v>95</v>
      </c>
      <c r="F273" s="2">
        <v>96</v>
      </c>
    </row>
    <row r="274" spans="1:6" customFormat="1" x14ac:dyDescent="0.25">
      <c r="A274" s="5">
        <v>41309.041666666664</v>
      </c>
      <c r="B274" s="2">
        <f t="shared" si="12"/>
        <v>2</v>
      </c>
      <c r="C274" s="2">
        <f t="shared" si="13"/>
        <v>2013</v>
      </c>
      <c r="D274" s="2">
        <v>1999.9</v>
      </c>
      <c r="E274" s="2">
        <v>95</v>
      </c>
      <c r="F274" s="2">
        <v>96</v>
      </c>
    </row>
    <row r="275" spans="1:6" customFormat="1" x14ac:dyDescent="0.25">
      <c r="A275" s="5">
        <v>41309.048611111109</v>
      </c>
      <c r="B275" s="2">
        <f t="shared" si="12"/>
        <v>2</v>
      </c>
      <c r="C275" s="2">
        <f t="shared" si="13"/>
        <v>2013</v>
      </c>
      <c r="D275" s="2">
        <v>1999.8</v>
      </c>
      <c r="E275" s="2">
        <v>95</v>
      </c>
      <c r="F275" s="2">
        <v>96</v>
      </c>
    </row>
    <row r="276" spans="1:6" customFormat="1" x14ac:dyDescent="0.25">
      <c r="A276" s="5">
        <v>41309.055555555555</v>
      </c>
      <c r="B276" s="2">
        <f t="shared" si="12"/>
        <v>2</v>
      </c>
      <c r="C276" s="2">
        <f t="shared" si="13"/>
        <v>2013</v>
      </c>
      <c r="D276" s="2">
        <v>1998.6</v>
      </c>
      <c r="E276" s="2">
        <v>95</v>
      </c>
      <c r="F276" s="2">
        <v>96</v>
      </c>
    </row>
    <row r="277" spans="1:6" customFormat="1" x14ac:dyDescent="0.25">
      <c r="A277" s="5">
        <v>41309.0625</v>
      </c>
      <c r="B277" s="2">
        <f t="shared" si="12"/>
        <v>2</v>
      </c>
      <c r="C277" s="2">
        <f t="shared" si="13"/>
        <v>2013</v>
      </c>
      <c r="D277" s="2">
        <v>2000.2</v>
      </c>
      <c r="E277" s="2">
        <v>95</v>
      </c>
      <c r="F277" s="2">
        <v>97</v>
      </c>
    </row>
    <row r="278" spans="1:6" customFormat="1" x14ac:dyDescent="0.25">
      <c r="A278" s="5">
        <v>41309.069444444445</v>
      </c>
      <c r="B278" s="2">
        <f t="shared" si="12"/>
        <v>2</v>
      </c>
      <c r="C278" s="2">
        <f t="shared" si="13"/>
        <v>2013</v>
      </c>
      <c r="D278" s="2">
        <v>2000</v>
      </c>
      <c r="E278" s="2">
        <v>95</v>
      </c>
      <c r="F278" s="2">
        <v>97</v>
      </c>
    </row>
    <row r="279" spans="1:6" customFormat="1" x14ac:dyDescent="0.25">
      <c r="A279" s="5">
        <v>41309.076388888891</v>
      </c>
      <c r="B279" s="2">
        <f t="shared" si="12"/>
        <v>2</v>
      </c>
      <c r="C279" s="2">
        <f t="shared" si="13"/>
        <v>2013</v>
      </c>
      <c r="D279" s="2">
        <v>1999.7</v>
      </c>
      <c r="E279" s="2">
        <v>96</v>
      </c>
      <c r="F279" s="2">
        <v>97</v>
      </c>
    </row>
    <row r="280" spans="1:6" customFormat="1" x14ac:dyDescent="0.25">
      <c r="A280" s="5">
        <v>41309.083333333336</v>
      </c>
      <c r="B280" s="2">
        <f t="shared" si="12"/>
        <v>2</v>
      </c>
      <c r="C280" s="2">
        <f t="shared" si="13"/>
        <v>2013</v>
      </c>
      <c r="D280" s="2">
        <v>1996.8</v>
      </c>
      <c r="E280" s="2">
        <v>96</v>
      </c>
      <c r="F280" s="2">
        <v>97</v>
      </c>
    </row>
    <row r="281" spans="1:6" customFormat="1" x14ac:dyDescent="0.25">
      <c r="A281" s="5">
        <v>41309.090277777781</v>
      </c>
      <c r="B281" s="2">
        <f t="shared" si="12"/>
        <v>2</v>
      </c>
      <c r="C281" s="2">
        <f t="shared" si="13"/>
        <v>2013</v>
      </c>
      <c r="D281" s="2">
        <v>1999.2</v>
      </c>
      <c r="E281" s="2">
        <v>96</v>
      </c>
      <c r="F281" s="2">
        <v>97</v>
      </c>
    </row>
    <row r="282" spans="1:6" customFormat="1" x14ac:dyDescent="0.25">
      <c r="A282" s="5">
        <v>41309.097222222219</v>
      </c>
      <c r="B282" s="2">
        <f t="shared" si="12"/>
        <v>2</v>
      </c>
      <c r="C282" s="2">
        <f t="shared" si="13"/>
        <v>2013</v>
      </c>
      <c r="D282" s="2">
        <v>1998.3</v>
      </c>
      <c r="E282" s="2">
        <v>96</v>
      </c>
      <c r="F282" s="2">
        <v>97</v>
      </c>
    </row>
    <row r="283" spans="1:6" customFormat="1" x14ac:dyDescent="0.25">
      <c r="A283" s="5">
        <v>41309.104166666664</v>
      </c>
      <c r="B283" s="2">
        <f t="shared" si="12"/>
        <v>2</v>
      </c>
      <c r="C283" s="2">
        <f t="shared" si="13"/>
        <v>2013</v>
      </c>
      <c r="D283" s="2">
        <v>1985</v>
      </c>
      <c r="E283" s="2">
        <v>96</v>
      </c>
      <c r="F283" s="2">
        <v>98</v>
      </c>
    </row>
    <row r="284" spans="1:6" customFormat="1" x14ac:dyDescent="0.25">
      <c r="A284" s="5">
        <v>41309.111111111109</v>
      </c>
      <c r="B284" s="2">
        <f t="shared" si="12"/>
        <v>2</v>
      </c>
      <c r="C284" s="2">
        <f t="shared" si="13"/>
        <v>2013</v>
      </c>
      <c r="D284" s="2">
        <v>1952.5</v>
      </c>
      <c r="E284" s="2">
        <v>96</v>
      </c>
      <c r="F284" s="2">
        <v>97</v>
      </c>
    </row>
    <row r="285" spans="1:6" customFormat="1" x14ac:dyDescent="0.25">
      <c r="A285" s="5">
        <v>41309.118055555555</v>
      </c>
      <c r="B285" s="2">
        <f t="shared" ref="B285:B348" si="14">MONTH(A285)</f>
        <v>2</v>
      </c>
      <c r="C285" s="2">
        <f t="shared" ref="C285:C348" si="15">YEAR(A285)</f>
        <v>2013</v>
      </c>
      <c r="D285" s="2">
        <v>1975</v>
      </c>
      <c r="E285" s="2">
        <v>96</v>
      </c>
      <c r="F285" s="2">
        <v>98</v>
      </c>
    </row>
    <row r="286" spans="1:6" customFormat="1" x14ac:dyDescent="0.25">
      <c r="A286" s="5">
        <v>41309.125</v>
      </c>
      <c r="B286" s="2">
        <f t="shared" si="14"/>
        <v>2</v>
      </c>
      <c r="C286" s="2">
        <f t="shared" si="15"/>
        <v>2013</v>
      </c>
      <c r="D286" s="2">
        <v>1825.9</v>
      </c>
      <c r="E286" s="2">
        <v>96</v>
      </c>
      <c r="F286" s="2">
        <v>97</v>
      </c>
    </row>
    <row r="287" spans="1:6" customFormat="1" x14ac:dyDescent="0.25">
      <c r="A287" s="5">
        <v>41309.131944444445</v>
      </c>
      <c r="B287" s="2">
        <f t="shared" si="14"/>
        <v>2</v>
      </c>
      <c r="C287" s="2">
        <f t="shared" si="15"/>
        <v>2013</v>
      </c>
      <c r="D287" s="2">
        <v>1859.1</v>
      </c>
      <c r="E287" s="2">
        <v>95</v>
      </c>
      <c r="F287" s="2">
        <v>96</v>
      </c>
    </row>
    <row r="288" spans="1:6" customFormat="1" x14ac:dyDescent="0.25">
      <c r="A288" s="5">
        <v>41309.138888888891</v>
      </c>
      <c r="B288" s="2">
        <f t="shared" si="14"/>
        <v>2</v>
      </c>
      <c r="C288" s="2">
        <f t="shared" si="15"/>
        <v>2013</v>
      </c>
      <c r="D288" s="2">
        <v>1813.3</v>
      </c>
      <c r="E288" s="2">
        <v>94</v>
      </c>
      <c r="F288" s="2">
        <v>95</v>
      </c>
    </row>
    <row r="289" spans="1:6" customFormat="1" x14ac:dyDescent="0.25">
      <c r="A289" s="5">
        <v>41309.145833333336</v>
      </c>
      <c r="B289" s="2">
        <f t="shared" si="14"/>
        <v>2</v>
      </c>
      <c r="C289" s="2">
        <f t="shared" si="15"/>
        <v>2013</v>
      </c>
      <c r="D289" s="2">
        <v>1465.4</v>
      </c>
      <c r="E289" s="2">
        <v>91</v>
      </c>
      <c r="F289" s="2">
        <v>93</v>
      </c>
    </row>
    <row r="290" spans="1:6" customFormat="1" x14ac:dyDescent="0.25">
      <c r="A290" s="5">
        <v>41309.152777777781</v>
      </c>
      <c r="B290" s="2">
        <f t="shared" si="14"/>
        <v>2</v>
      </c>
      <c r="C290" s="2">
        <f t="shared" si="15"/>
        <v>2013</v>
      </c>
      <c r="D290" s="2">
        <v>1674.7</v>
      </c>
      <c r="E290" s="2">
        <v>89</v>
      </c>
      <c r="F290" s="2">
        <v>90</v>
      </c>
    </row>
    <row r="291" spans="1:6" customFormat="1" x14ac:dyDescent="0.25">
      <c r="A291" s="5">
        <v>41309.159722222219</v>
      </c>
      <c r="B291" s="2">
        <f t="shared" si="14"/>
        <v>2</v>
      </c>
      <c r="C291" s="2">
        <f t="shared" si="15"/>
        <v>2013</v>
      </c>
      <c r="D291" s="2">
        <v>1904.4</v>
      </c>
      <c r="E291" s="2">
        <v>89</v>
      </c>
      <c r="F291" s="2">
        <v>91</v>
      </c>
    </row>
    <row r="292" spans="1:6" customFormat="1" x14ac:dyDescent="0.25">
      <c r="A292" s="5">
        <v>41309.166666666664</v>
      </c>
      <c r="B292" s="2">
        <f t="shared" si="14"/>
        <v>2</v>
      </c>
      <c r="C292" s="2">
        <f t="shared" si="15"/>
        <v>2013</v>
      </c>
      <c r="D292" s="2">
        <v>1978.4</v>
      </c>
      <c r="E292" s="2">
        <v>91</v>
      </c>
      <c r="F292" s="2">
        <v>92</v>
      </c>
    </row>
    <row r="293" spans="1:6" customFormat="1" x14ac:dyDescent="0.25">
      <c r="A293" s="5">
        <v>41309.173611111109</v>
      </c>
      <c r="B293" s="2">
        <f t="shared" si="14"/>
        <v>2</v>
      </c>
      <c r="C293" s="2">
        <f t="shared" si="15"/>
        <v>2013</v>
      </c>
      <c r="D293" s="2">
        <v>1992.4</v>
      </c>
      <c r="E293" s="2">
        <v>92</v>
      </c>
      <c r="F293" s="2">
        <v>93</v>
      </c>
    </row>
    <row r="294" spans="1:6" customFormat="1" x14ac:dyDescent="0.25">
      <c r="A294" s="5">
        <v>41309.180555555555</v>
      </c>
      <c r="B294" s="2">
        <f t="shared" si="14"/>
        <v>2</v>
      </c>
      <c r="C294" s="2">
        <f t="shared" si="15"/>
        <v>2013</v>
      </c>
      <c r="D294" s="2">
        <v>1999.3</v>
      </c>
      <c r="E294" s="2">
        <v>93</v>
      </c>
      <c r="F294" s="2">
        <v>94</v>
      </c>
    </row>
    <row r="295" spans="1:6" customFormat="1" x14ac:dyDescent="0.25">
      <c r="A295" s="5">
        <v>41309.1875</v>
      </c>
      <c r="B295" s="2">
        <f t="shared" si="14"/>
        <v>2</v>
      </c>
      <c r="C295" s="2">
        <f t="shared" si="15"/>
        <v>2013</v>
      </c>
      <c r="D295" s="2">
        <v>1999.8</v>
      </c>
      <c r="E295" s="2">
        <v>94</v>
      </c>
      <c r="F295" s="2">
        <v>95</v>
      </c>
    </row>
    <row r="296" spans="1:6" customFormat="1" x14ac:dyDescent="0.25">
      <c r="A296" s="5">
        <v>41309.194444444445</v>
      </c>
      <c r="B296" s="2">
        <f t="shared" si="14"/>
        <v>2</v>
      </c>
      <c r="C296" s="2">
        <f t="shared" si="15"/>
        <v>2013</v>
      </c>
      <c r="D296" s="2">
        <v>1998.4</v>
      </c>
      <c r="E296" s="2">
        <v>95</v>
      </c>
      <c r="F296" s="2">
        <v>96</v>
      </c>
    </row>
    <row r="297" spans="1:6" customFormat="1" x14ac:dyDescent="0.25">
      <c r="A297" s="5">
        <v>41309.201388888891</v>
      </c>
      <c r="B297" s="2">
        <f t="shared" si="14"/>
        <v>2</v>
      </c>
      <c r="C297" s="2">
        <f t="shared" si="15"/>
        <v>2013</v>
      </c>
      <c r="D297" s="2">
        <v>1995.3</v>
      </c>
      <c r="E297" s="2">
        <v>95</v>
      </c>
      <c r="F297" s="2">
        <v>96</v>
      </c>
    </row>
    <row r="298" spans="1:6" customFormat="1" x14ac:dyDescent="0.25">
      <c r="A298" s="5">
        <v>41309.208333333336</v>
      </c>
      <c r="B298" s="2">
        <f t="shared" si="14"/>
        <v>2</v>
      </c>
      <c r="C298" s="2">
        <f t="shared" si="15"/>
        <v>2013</v>
      </c>
      <c r="D298" s="2">
        <v>1995.1</v>
      </c>
      <c r="E298" s="2">
        <v>96</v>
      </c>
      <c r="F298" s="2">
        <v>97</v>
      </c>
    </row>
    <row r="299" spans="1:6" customFormat="1" x14ac:dyDescent="0.25">
      <c r="A299" s="5">
        <v>41309.215277777781</v>
      </c>
      <c r="B299" s="2">
        <f t="shared" si="14"/>
        <v>2</v>
      </c>
      <c r="C299" s="2">
        <f t="shared" si="15"/>
        <v>2013</v>
      </c>
      <c r="D299" s="2">
        <v>1988</v>
      </c>
      <c r="E299" s="2">
        <v>96</v>
      </c>
      <c r="F299" s="2">
        <v>97</v>
      </c>
    </row>
    <row r="300" spans="1:6" customFormat="1" x14ac:dyDescent="0.25">
      <c r="A300" s="5">
        <v>41309.222222222219</v>
      </c>
      <c r="B300" s="2">
        <f t="shared" si="14"/>
        <v>2</v>
      </c>
      <c r="C300" s="2">
        <f t="shared" si="15"/>
        <v>2013</v>
      </c>
      <c r="D300" s="2">
        <v>1993.5</v>
      </c>
      <c r="E300" s="2">
        <v>97</v>
      </c>
      <c r="F300" s="2">
        <v>98</v>
      </c>
    </row>
    <row r="301" spans="1:6" customFormat="1" x14ac:dyDescent="0.25">
      <c r="A301" s="5">
        <v>41309.229166666664</v>
      </c>
      <c r="B301" s="2">
        <f t="shared" si="14"/>
        <v>2</v>
      </c>
      <c r="C301" s="2">
        <f t="shared" si="15"/>
        <v>2013</v>
      </c>
      <c r="D301" s="2">
        <v>1904.5</v>
      </c>
      <c r="E301" s="2">
        <v>96</v>
      </c>
      <c r="F301" s="2">
        <v>98</v>
      </c>
    </row>
    <row r="302" spans="1:6" customFormat="1" x14ac:dyDescent="0.25">
      <c r="A302" s="5">
        <v>41309.236111111109</v>
      </c>
      <c r="B302" s="2">
        <f t="shared" si="14"/>
        <v>2</v>
      </c>
      <c r="C302" s="2">
        <f t="shared" si="15"/>
        <v>2013</v>
      </c>
      <c r="D302" s="2">
        <v>1931.9</v>
      </c>
      <c r="E302" s="2">
        <v>96</v>
      </c>
      <c r="F302" s="2">
        <v>97</v>
      </c>
    </row>
    <row r="303" spans="1:6" customFormat="1" x14ac:dyDescent="0.25">
      <c r="A303" s="5">
        <v>41309.243055555555</v>
      </c>
      <c r="B303" s="2">
        <f t="shared" si="14"/>
        <v>2</v>
      </c>
      <c r="C303" s="2">
        <f t="shared" si="15"/>
        <v>2013</v>
      </c>
      <c r="D303" s="2">
        <v>1943.2</v>
      </c>
      <c r="E303" s="2">
        <v>96</v>
      </c>
      <c r="F303" s="2">
        <v>97</v>
      </c>
    </row>
    <row r="304" spans="1:6" customFormat="1" x14ac:dyDescent="0.25">
      <c r="A304" s="5">
        <v>41309.25</v>
      </c>
      <c r="B304" s="2">
        <f t="shared" si="14"/>
        <v>2</v>
      </c>
      <c r="C304" s="2">
        <f t="shared" si="15"/>
        <v>2013</v>
      </c>
      <c r="D304" s="2">
        <v>1823</v>
      </c>
      <c r="E304" s="2">
        <v>95</v>
      </c>
      <c r="F304" s="2">
        <v>96</v>
      </c>
    </row>
    <row r="305" spans="1:6" customFormat="1" x14ac:dyDescent="0.25">
      <c r="A305" s="5">
        <v>41309.256944444445</v>
      </c>
      <c r="B305" s="2">
        <f t="shared" si="14"/>
        <v>2</v>
      </c>
      <c r="C305" s="2">
        <f t="shared" si="15"/>
        <v>2013</v>
      </c>
      <c r="D305" s="2">
        <v>1971.7</v>
      </c>
      <c r="E305" s="2">
        <v>95</v>
      </c>
      <c r="F305" s="2">
        <v>96</v>
      </c>
    </row>
    <row r="306" spans="1:6" customFormat="1" x14ac:dyDescent="0.25">
      <c r="A306" s="5">
        <v>41309.263888888891</v>
      </c>
      <c r="B306" s="2">
        <f t="shared" si="14"/>
        <v>2</v>
      </c>
      <c r="C306" s="2">
        <f t="shared" si="15"/>
        <v>2013</v>
      </c>
      <c r="D306" s="2">
        <v>1887</v>
      </c>
      <c r="E306" s="2">
        <v>95</v>
      </c>
      <c r="F306" s="2">
        <v>97</v>
      </c>
    </row>
    <row r="307" spans="1:6" customFormat="1" x14ac:dyDescent="0.25">
      <c r="A307" s="5">
        <v>41309.270833333336</v>
      </c>
      <c r="B307" s="2">
        <f t="shared" si="14"/>
        <v>2</v>
      </c>
      <c r="C307" s="2">
        <f t="shared" si="15"/>
        <v>2013</v>
      </c>
      <c r="D307" s="2">
        <v>1785.9</v>
      </c>
      <c r="E307" s="2">
        <v>94</v>
      </c>
      <c r="F307" s="2">
        <v>95</v>
      </c>
    </row>
    <row r="308" spans="1:6" customFormat="1" x14ac:dyDescent="0.25">
      <c r="A308" s="5">
        <v>41309.277777777781</v>
      </c>
      <c r="B308" s="2">
        <f t="shared" si="14"/>
        <v>2</v>
      </c>
      <c r="C308" s="2">
        <f t="shared" si="15"/>
        <v>2013</v>
      </c>
      <c r="D308" s="2">
        <v>1722</v>
      </c>
      <c r="E308" s="2">
        <v>93</v>
      </c>
      <c r="F308" s="2">
        <v>94</v>
      </c>
    </row>
    <row r="309" spans="1:6" customFormat="1" x14ac:dyDescent="0.25">
      <c r="A309" s="5">
        <v>41309.284722222219</v>
      </c>
      <c r="B309" s="2">
        <f t="shared" si="14"/>
        <v>2</v>
      </c>
      <c r="C309" s="2">
        <f t="shared" si="15"/>
        <v>2013</v>
      </c>
      <c r="D309" s="2">
        <v>1934.3</v>
      </c>
      <c r="E309" s="2">
        <v>93</v>
      </c>
      <c r="F309" s="2">
        <v>94</v>
      </c>
    </row>
    <row r="310" spans="1:6" customFormat="1" x14ac:dyDescent="0.25">
      <c r="A310" s="5">
        <v>41309.291666666664</v>
      </c>
      <c r="B310" s="2">
        <f t="shared" si="14"/>
        <v>2</v>
      </c>
      <c r="C310" s="2">
        <f t="shared" si="15"/>
        <v>2013</v>
      </c>
      <c r="D310" s="2">
        <v>1995.4</v>
      </c>
      <c r="E310" s="2">
        <v>94</v>
      </c>
      <c r="F310" s="2">
        <v>95</v>
      </c>
    </row>
    <row r="311" spans="1:6" customFormat="1" x14ac:dyDescent="0.25">
      <c r="A311" s="5">
        <v>41309.298611111109</v>
      </c>
      <c r="B311" s="2">
        <f t="shared" si="14"/>
        <v>2</v>
      </c>
      <c r="C311" s="2">
        <f t="shared" si="15"/>
        <v>2013</v>
      </c>
      <c r="D311" s="2">
        <v>1976.6</v>
      </c>
      <c r="E311" s="2">
        <v>94</v>
      </c>
      <c r="F311" s="2">
        <v>95</v>
      </c>
    </row>
    <row r="312" spans="1:6" customFormat="1" x14ac:dyDescent="0.25">
      <c r="A312" s="5">
        <v>41309.305555555555</v>
      </c>
      <c r="B312" s="2">
        <f t="shared" si="14"/>
        <v>2</v>
      </c>
      <c r="C312" s="2">
        <f t="shared" si="15"/>
        <v>2013</v>
      </c>
      <c r="D312" s="2">
        <v>1845.3</v>
      </c>
      <c r="E312" s="2">
        <v>94</v>
      </c>
      <c r="F312" s="2">
        <v>95</v>
      </c>
    </row>
    <row r="313" spans="1:6" customFormat="1" x14ac:dyDescent="0.25">
      <c r="A313" s="5">
        <v>41309.3125</v>
      </c>
      <c r="B313" s="2">
        <f t="shared" si="14"/>
        <v>2</v>
      </c>
      <c r="C313" s="2">
        <f t="shared" si="15"/>
        <v>2013</v>
      </c>
      <c r="D313" s="2">
        <v>1971.5</v>
      </c>
      <c r="E313" s="2">
        <v>94</v>
      </c>
      <c r="F313" s="2">
        <v>95</v>
      </c>
    </row>
    <row r="314" spans="1:6" customFormat="1" x14ac:dyDescent="0.25">
      <c r="A314" s="5">
        <v>41309.319444444445</v>
      </c>
      <c r="B314" s="2">
        <f t="shared" si="14"/>
        <v>2</v>
      </c>
      <c r="C314" s="2">
        <f t="shared" si="15"/>
        <v>2013</v>
      </c>
      <c r="D314" s="2">
        <v>1986.6</v>
      </c>
      <c r="E314" s="2">
        <v>95</v>
      </c>
      <c r="F314" s="2">
        <v>96</v>
      </c>
    </row>
    <row r="315" spans="1:6" customFormat="1" x14ac:dyDescent="0.25">
      <c r="A315" s="5">
        <v>41309.326388888891</v>
      </c>
      <c r="B315" s="2">
        <f t="shared" si="14"/>
        <v>2</v>
      </c>
      <c r="C315" s="2">
        <f t="shared" si="15"/>
        <v>2013</v>
      </c>
      <c r="D315" s="2">
        <v>1999.2</v>
      </c>
      <c r="E315" s="2">
        <v>95</v>
      </c>
      <c r="F315" s="2">
        <v>96</v>
      </c>
    </row>
    <row r="316" spans="1:6" customFormat="1" x14ac:dyDescent="0.25">
      <c r="A316" s="5">
        <v>41309.333333333336</v>
      </c>
      <c r="B316" s="2">
        <f t="shared" si="14"/>
        <v>2</v>
      </c>
      <c r="C316" s="2">
        <f t="shared" si="15"/>
        <v>2013</v>
      </c>
      <c r="D316" s="2">
        <v>1999.8</v>
      </c>
      <c r="E316" s="2">
        <v>95</v>
      </c>
      <c r="F316" s="2">
        <v>96</v>
      </c>
    </row>
    <row r="317" spans="1:6" customFormat="1" x14ac:dyDescent="0.25">
      <c r="A317" s="5">
        <v>41309.340277777781</v>
      </c>
      <c r="B317" s="2">
        <f t="shared" si="14"/>
        <v>2</v>
      </c>
      <c r="C317" s="2">
        <f t="shared" si="15"/>
        <v>2013</v>
      </c>
      <c r="D317" s="2">
        <v>1996.5</v>
      </c>
      <c r="E317" s="2">
        <v>96</v>
      </c>
      <c r="F317" s="2">
        <v>97</v>
      </c>
    </row>
    <row r="318" spans="1:6" customFormat="1" x14ac:dyDescent="0.25">
      <c r="A318" s="5">
        <v>41309.347222222219</v>
      </c>
      <c r="B318" s="2">
        <f t="shared" si="14"/>
        <v>2</v>
      </c>
      <c r="C318" s="2">
        <f t="shared" si="15"/>
        <v>2013</v>
      </c>
      <c r="D318" s="2">
        <v>1993.5</v>
      </c>
      <c r="E318" s="2">
        <v>96</v>
      </c>
      <c r="F318" s="2">
        <v>97</v>
      </c>
    </row>
    <row r="319" spans="1:6" customFormat="1" x14ac:dyDescent="0.25">
      <c r="A319" s="5">
        <v>41309.354166666664</v>
      </c>
      <c r="B319" s="2">
        <f t="shared" si="14"/>
        <v>2</v>
      </c>
      <c r="C319" s="2">
        <f t="shared" si="15"/>
        <v>2013</v>
      </c>
      <c r="D319" s="2">
        <v>1998.9</v>
      </c>
      <c r="E319" s="2">
        <v>97</v>
      </c>
      <c r="F319" s="2">
        <v>98</v>
      </c>
    </row>
    <row r="320" spans="1:6" customFormat="1" x14ac:dyDescent="0.25">
      <c r="A320" s="5">
        <v>41309.361111111109</v>
      </c>
      <c r="B320" s="2">
        <f t="shared" si="14"/>
        <v>2</v>
      </c>
      <c r="C320" s="2">
        <f t="shared" si="15"/>
        <v>2013</v>
      </c>
      <c r="D320" s="2">
        <v>1996</v>
      </c>
      <c r="E320" s="2">
        <v>97</v>
      </c>
      <c r="F320" s="2">
        <v>98</v>
      </c>
    </row>
    <row r="321" spans="1:6" customFormat="1" x14ac:dyDescent="0.25">
      <c r="A321" s="5">
        <v>41309.368055555555</v>
      </c>
      <c r="B321" s="2">
        <f t="shared" si="14"/>
        <v>2</v>
      </c>
      <c r="C321" s="2">
        <f t="shared" si="15"/>
        <v>2013</v>
      </c>
      <c r="D321" s="2">
        <v>1997.9</v>
      </c>
      <c r="E321" s="2">
        <v>97</v>
      </c>
      <c r="F321" s="2">
        <v>98</v>
      </c>
    </row>
    <row r="322" spans="1:6" customFormat="1" x14ac:dyDescent="0.25">
      <c r="A322" s="5">
        <v>41309.375</v>
      </c>
      <c r="B322" s="2">
        <f t="shared" si="14"/>
        <v>2</v>
      </c>
      <c r="C322" s="2">
        <f t="shared" si="15"/>
        <v>2013</v>
      </c>
      <c r="D322" s="2">
        <v>1979.3</v>
      </c>
      <c r="E322" s="2">
        <v>97</v>
      </c>
      <c r="F322" s="2">
        <v>99</v>
      </c>
    </row>
    <row r="323" spans="1:6" customFormat="1" x14ac:dyDescent="0.25">
      <c r="A323" s="5">
        <v>41309.381944444445</v>
      </c>
      <c r="B323" s="2">
        <f t="shared" si="14"/>
        <v>2</v>
      </c>
      <c r="C323" s="2">
        <f t="shared" si="15"/>
        <v>2013</v>
      </c>
      <c r="D323" s="2">
        <v>1954.6</v>
      </c>
      <c r="E323" s="2">
        <v>97</v>
      </c>
      <c r="F323" s="2">
        <v>99</v>
      </c>
    </row>
    <row r="324" spans="1:6" customFormat="1" x14ac:dyDescent="0.25">
      <c r="A324" s="5">
        <v>41309.388888888891</v>
      </c>
      <c r="B324" s="2">
        <f t="shared" si="14"/>
        <v>2</v>
      </c>
      <c r="C324" s="2">
        <f t="shared" si="15"/>
        <v>2013</v>
      </c>
      <c r="D324" s="2">
        <v>1916.3</v>
      </c>
      <c r="E324" s="2">
        <v>97</v>
      </c>
      <c r="F324" s="2">
        <v>98</v>
      </c>
    </row>
    <row r="325" spans="1:6" customFormat="1" x14ac:dyDescent="0.25">
      <c r="A325" s="5">
        <v>41309.395833333336</v>
      </c>
      <c r="B325" s="2">
        <f t="shared" si="14"/>
        <v>2</v>
      </c>
      <c r="C325" s="2">
        <f t="shared" si="15"/>
        <v>2013</v>
      </c>
      <c r="D325" s="2">
        <v>1799.9</v>
      </c>
      <c r="E325" s="2">
        <v>96</v>
      </c>
      <c r="F325" s="2">
        <v>97</v>
      </c>
    </row>
    <row r="326" spans="1:6" customFormat="1" x14ac:dyDescent="0.25">
      <c r="A326" s="5">
        <v>41309.402777777781</v>
      </c>
      <c r="B326" s="2">
        <f t="shared" si="14"/>
        <v>2</v>
      </c>
      <c r="C326" s="2">
        <f t="shared" si="15"/>
        <v>2013</v>
      </c>
      <c r="D326" s="2">
        <v>1966.6</v>
      </c>
      <c r="E326" s="2">
        <v>95</v>
      </c>
      <c r="F326" s="2">
        <v>97</v>
      </c>
    </row>
    <row r="327" spans="1:6" customFormat="1" x14ac:dyDescent="0.25">
      <c r="A327" s="5">
        <v>41309.409722222219</v>
      </c>
      <c r="B327" s="2">
        <f t="shared" si="14"/>
        <v>2</v>
      </c>
      <c r="C327" s="2">
        <f t="shared" si="15"/>
        <v>2013</v>
      </c>
      <c r="D327" s="2">
        <v>1899.2</v>
      </c>
      <c r="E327" s="2">
        <v>95</v>
      </c>
      <c r="F327" s="2">
        <v>97</v>
      </c>
    </row>
    <row r="328" spans="1:6" customFormat="1" x14ac:dyDescent="0.25">
      <c r="A328" s="5">
        <v>41309.416666666664</v>
      </c>
      <c r="B328" s="2">
        <f t="shared" si="14"/>
        <v>2</v>
      </c>
      <c r="C328" s="2">
        <f t="shared" si="15"/>
        <v>2013</v>
      </c>
      <c r="D328" s="2">
        <v>1817.8</v>
      </c>
      <c r="E328" s="2">
        <v>95</v>
      </c>
      <c r="F328" s="2">
        <v>96</v>
      </c>
    </row>
    <row r="329" spans="1:6" customFormat="1" x14ac:dyDescent="0.25">
      <c r="A329" s="5">
        <v>41309.423611111109</v>
      </c>
      <c r="B329" s="2">
        <f t="shared" si="14"/>
        <v>2</v>
      </c>
      <c r="C329" s="2">
        <f t="shared" si="15"/>
        <v>2013</v>
      </c>
      <c r="D329" s="2">
        <v>1942.9</v>
      </c>
      <c r="E329" s="2">
        <v>95</v>
      </c>
      <c r="F329" s="2">
        <v>96</v>
      </c>
    </row>
    <row r="330" spans="1:6" customFormat="1" x14ac:dyDescent="0.25">
      <c r="A330" s="5">
        <v>41309.430555555555</v>
      </c>
      <c r="B330" s="2">
        <f t="shared" si="14"/>
        <v>2</v>
      </c>
      <c r="C330" s="2">
        <f t="shared" si="15"/>
        <v>2013</v>
      </c>
      <c r="D330" s="2">
        <v>1944.1</v>
      </c>
      <c r="E330" s="2">
        <v>95</v>
      </c>
      <c r="F330" s="2">
        <v>96</v>
      </c>
    </row>
    <row r="331" spans="1:6" customFormat="1" x14ac:dyDescent="0.25">
      <c r="A331" s="5">
        <v>41309.4375</v>
      </c>
      <c r="B331" s="2">
        <f t="shared" si="14"/>
        <v>2</v>
      </c>
      <c r="C331" s="2">
        <f t="shared" si="15"/>
        <v>2013</v>
      </c>
      <c r="D331" s="2">
        <v>1991.2</v>
      </c>
      <c r="E331" s="2">
        <v>95</v>
      </c>
      <c r="F331" s="2">
        <v>97</v>
      </c>
    </row>
    <row r="332" spans="1:6" customFormat="1" x14ac:dyDescent="0.25">
      <c r="A332" s="5">
        <v>41309.444444444445</v>
      </c>
      <c r="B332" s="2">
        <f t="shared" si="14"/>
        <v>2</v>
      </c>
      <c r="C332" s="2">
        <f t="shared" si="15"/>
        <v>2013</v>
      </c>
      <c r="D332" s="2">
        <v>1989.4</v>
      </c>
      <c r="E332" s="2">
        <v>96</v>
      </c>
      <c r="F332" s="2">
        <v>97</v>
      </c>
    </row>
    <row r="333" spans="1:6" customFormat="1" x14ac:dyDescent="0.25">
      <c r="A333" s="5">
        <v>41309.451388888891</v>
      </c>
      <c r="B333" s="2">
        <f t="shared" si="14"/>
        <v>2</v>
      </c>
      <c r="C333" s="2">
        <f t="shared" si="15"/>
        <v>2013</v>
      </c>
      <c r="D333" s="2">
        <v>1969</v>
      </c>
      <c r="E333" s="2">
        <v>97</v>
      </c>
      <c r="F333" s="2">
        <v>98</v>
      </c>
    </row>
    <row r="334" spans="1:6" customFormat="1" x14ac:dyDescent="0.25">
      <c r="A334" s="5">
        <v>41309.458333333336</v>
      </c>
      <c r="B334" s="2">
        <f t="shared" si="14"/>
        <v>2</v>
      </c>
      <c r="C334" s="2">
        <f t="shared" si="15"/>
        <v>2013</v>
      </c>
      <c r="D334" s="2">
        <v>1967.4</v>
      </c>
      <c r="E334" s="2">
        <v>97</v>
      </c>
      <c r="F334" s="2">
        <v>98</v>
      </c>
    </row>
    <row r="335" spans="1:6" customFormat="1" x14ac:dyDescent="0.25">
      <c r="A335" s="5">
        <v>41309.465277777781</v>
      </c>
      <c r="B335" s="2">
        <f t="shared" si="14"/>
        <v>2</v>
      </c>
      <c r="C335" s="2">
        <f t="shared" si="15"/>
        <v>2013</v>
      </c>
      <c r="D335" s="2">
        <v>1973.2</v>
      </c>
      <c r="E335" s="2">
        <v>97</v>
      </c>
      <c r="F335" s="2">
        <v>98</v>
      </c>
    </row>
    <row r="336" spans="1:6" customFormat="1" x14ac:dyDescent="0.25">
      <c r="A336" s="5">
        <v>41309.472222222219</v>
      </c>
      <c r="B336" s="2">
        <f t="shared" si="14"/>
        <v>2</v>
      </c>
      <c r="C336" s="2">
        <f t="shared" si="15"/>
        <v>2013</v>
      </c>
      <c r="D336" s="2">
        <v>1926.2</v>
      </c>
      <c r="E336" s="2">
        <v>97</v>
      </c>
      <c r="F336" s="2">
        <v>98</v>
      </c>
    </row>
    <row r="337" spans="1:6" customFormat="1" x14ac:dyDescent="0.25">
      <c r="A337" s="5">
        <v>41309.479166666664</v>
      </c>
      <c r="B337" s="2">
        <f t="shared" si="14"/>
        <v>2</v>
      </c>
      <c r="C337" s="2">
        <f t="shared" si="15"/>
        <v>2013</v>
      </c>
      <c r="D337" s="2">
        <v>1970.9</v>
      </c>
      <c r="E337" s="2">
        <v>97</v>
      </c>
      <c r="F337" s="2">
        <v>99</v>
      </c>
    </row>
    <row r="338" spans="1:6" customFormat="1" x14ac:dyDescent="0.25">
      <c r="A338" s="5">
        <v>41309.486111111109</v>
      </c>
      <c r="B338" s="2">
        <f t="shared" si="14"/>
        <v>2</v>
      </c>
      <c r="C338" s="2">
        <f t="shared" si="15"/>
        <v>2013</v>
      </c>
      <c r="D338" s="2">
        <v>1993.3</v>
      </c>
      <c r="E338" s="2">
        <v>98</v>
      </c>
      <c r="F338" s="2">
        <v>99</v>
      </c>
    </row>
    <row r="339" spans="1:6" customFormat="1" x14ac:dyDescent="0.25">
      <c r="A339" s="5">
        <v>41309.493055555555</v>
      </c>
      <c r="B339" s="2">
        <f t="shared" si="14"/>
        <v>2</v>
      </c>
      <c r="C339" s="2">
        <f t="shared" si="15"/>
        <v>2013</v>
      </c>
      <c r="D339" s="2">
        <v>1967.5</v>
      </c>
      <c r="E339" s="2">
        <v>98</v>
      </c>
      <c r="F339" s="2">
        <v>99</v>
      </c>
    </row>
    <row r="340" spans="1:6" customFormat="1" x14ac:dyDescent="0.25">
      <c r="A340" s="5">
        <v>41309.5</v>
      </c>
      <c r="B340" s="2">
        <f t="shared" si="14"/>
        <v>2</v>
      </c>
      <c r="C340" s="2">
        <f t="shared" si="15"/>
        <v>2013</v>
      </c>
      <c r="D340" s="2">
        <v>1990.2</v>
      </c>
      <c r="E340" s="2">
        <v>98</v>
      </c>
      <c r="F340" s="2">
        <v>99</v>
      </c>
    </row>
    <row r="341" spans="1:6" customFormat="1" x14ac:dyDescent="0.25">
      <c r="A341" s="5">
        <v>41309.506944444445</v>
      </c>
      <c r="B341" s="2">
        <f t="shared" si="14"/>
        <v>2</v>
      </c>
      <c r="C341" s="2">
        <f t="shared" si="15"/>
        <v>2013</v>
      </c>
      <c r="D341" s="2">
        <v>1952.5</v>
      </c>
      <c r="E341" s="2">
        <v>98</v>
      </c>
      <c r="F341" s="2">
        <v>99</v>
      </c>
    </row>
    <row r="342" spans="1:6" customFormat="1" x14ac:dyDescent="0.25">
      <c r="A342" s="5">
        <v>41309.513888888891</v>
      </c>
      <c r="B342" s="2">
        <f t="shared" si="14"/>
        <v>2</v>
      </c>
      <c r="C342" s="2">
        <f t="shared" si="15"/>
        <v>2013</v>
      </c>
      <c r="D342" s="2">
        <v>1924.4</v>
      </c>
      <c r="E342" s="2">
        <v>98</v>
      </c>
      <c r="F342" s="2">
        <v>99</v>
      </c>
    </row>
    <row r="343" spans="1:6" customFormat="1" x14ac:dyDescent="0.25">
      <c r="A343" s="5">
        <v>41309.520833333336</v>
      </c>
      <c r="B343" s="2">
        <f t="shared" si="14"/>
        <v>2</v>
      </c>
      <c r="C343" s="2">
        <f t="shared" si="15"/>
        <v>2013</v>
      </c>
      <c r="D343" s="2">
        <v>1948.7</v>
      </c>
      <c r="E343" s="2">
        <v>98</v>
      </c>
      <c r="F343" s="2">
        <v>99</v>
      </c>
    </row>
    <row r="344" spans="1:6" customFormat="1" x14ac:dyDescent="0.25">
      <c r="A344" s="5">
        <v>41309.527777777781</v>
      </c>
      <c r="B344" s="2">
        <f t="shared" si="14"/>
        <v>2</v>
      </c>
      <c r="C344" s="2">
        <f t="shared" si="15"/>
        <v>2013</v>
      </c>
      <c r="D344" s="2">
        <v>1920.5</v>
      </c>
      <c r="E344" s="2">
        <v>98</v>
      </c>
      <c r="F344" s="2">
        <v>99</v>
      </c>
    </row>
    <row r="345" spans="1:6" customFormat="1" x14ac:dyDescent="0.25">
      <c r="A345" s="5">
        <v>41309.534722222219</v>
      </c>
      <c r="B345" s="2">
        <f t="shared" si="14"/>
        <v>2</v>
      </c>
      <c r="C345" s="2">
        <f t="shared" si="15"/>
        <v>2013</v>
      </c>
      <c r="D345" s="2">
        <v>1856</v>
      </c>
      <c r="E345" s="2">
        <v>97</v>
      </c>
      <c r="F345" s="2">
        <v>98</v>
      </c>
    </row>
    <row r="346" spans="1:6" customFormat="1" x14ac:dyDescent="0.25">
      <c r="A346" s="5">
        <v>41309.541666666664</v>
      </c>
      <c r="B346" s="2">
        <f t="shared" si="14"/>
        <v>2</v>
      </c>
      <c r="C346" s="2">
        <f t="shared" si="15"/>
        <v>2013</v>
      </c>
      <c r="D346" s="2">
        <v>1856.9</v>
      </c>
      <c r="E346" s="2">
        <v>96</v>
      </c>
      <c r="F346" s="2">
        <v>97</v>
      </c>
    </row>
    <row r="347" spans="1:6" customFormat="1" x14ac:dyDescent="0.25">
      <c r="A347" s="5">
        <v>41309.548611111109</v>
      </c>
      <c r="B347" s="2">
        <f t="shared" si="14"/>
        <v>2</v>
      </c>
      <c r="C347" s="2">
        <f t="shared" si="15"/>
        <v>2013</v>
      </c>
      <c r="D347" s="2">
        <v>1759.1</v>
      </c>
      <c r="E347" s="2">
        <v>95</v>
      </c>
      <c r="F347" s="2">
        <v>96</v>
      </c>
    </row>
    <row r="348" spans="1:6" customFormat="1" x14ac:dyDescent="0.25">
      <c r="A348" s="5">
        <v>41309.555555555555</v>
      </c>
      <c r="B348" s="2">
        <f t="shared" si="14"/>
        <v>2</v>
      </c>
      <c r="C348" s="2">
        <f t="shared" si="15"/>
        <v>2013</v>
      </c>
      <c r="D348" s="2">
        <v>1784.8</v>
      </c>
      <c r="E348" s="2">
        <v>94</v>
      </c>
      <c r="F348" s="2">
        <v>96</v>
      </c>
    </row>
    <row r="349" spans="1:6" customFormat="1" x14ac:dyDescent="0.25">
      <c r="A349" s="5">
        <v>41309.5625</v>
      </c>
      <c r="B349" s="2">
        <f t="shared" ref="B349:B412" si="16">MONTH(A349)</f>
        <v>2</v>
      </c>
      <c r="C349" s="2">
        <f t="shared" ref="C349:C412" si="17">YEAR(A349)</f>
        <v>2013</v>
      </c>
      <c r="D349" s="2">
        <v>1799.5</v>
      </c>
      <c r="E349" s="2">
        <v>94</v>
      </c>
      <c r="F349" s="2">
        <v>95</v>
      </c>
    </row>
    <row r="350" spans="1:6" customFormat="1" x14ac:dyDescent="0.25">
      <c r="A350" s="5">
        <v>41309.569444444445</v>
      </c>
      <c r="B350" s="2">
        <f t="shared" si="16"/>
        <v>2</v>
      </c>
      <c r="C350" s="2">
        <f t="shared" si="17"/>
        <v>2013</v>
      </c>
      <c r="D350" s="2">
        <v>1793.1</v>
      </c>
      <c r="E350" s="2">
        <v>93</v>
      </c>
      <c r="F350" s="2">
        <v>94</v>
      </c>
    </row>
    <row r="351" spans="1:6" customFormat="1" x14ac:dyDescent="0.25">
      <c r="A351" s="5">
        <v>41309.576388888891</v>
      </c>
      <c r="B351" s="2">
        <f t="shared" si="16"/>
        <v>2</v>
      </c>
      <c r="C351" s="2">
        <f t="shared" si="17"/>
        <v>2013</v>
      </c>
      <c r="D351" s="2">
        <v>1681.8</v>
      </c>
      <c r="E351" s="2">
        <v>92</v>
      </c>
      <c r="F351" s="2">
        <v>93</v>
      </c>
    </row>
    <row r="352" spans="1:6" customFormat="1" x14ac:dyDescent="0.25">
      <c r="A352" s="5">
        <v>41309.583333333336</v>
      </c>
      <c r="B352" s="2">
        <f t="shared" si="16"/>
        <v>2</v>
      </c>
      <c r="C352" s="2">
        <f t="shared" si="17"/>
        <v>2013</v>
      </c>
      <c r="D352" s="2">
        <v>1651.1</v>
      </c>
      <c r="E352" s="2">
        <v>91</v>
      </c>
      <c r="F352" s="2">
        <v>92</v>
      </c>
    </row>
    <row r="353" spans="1:6" customFormat="1" x14ac:dyDescent="0.25">
      <c r="A353" s="5">
        <v>41309.590277777781</v>
      </c>
      <c r="B353" s="2">
        <f t="shared" si="16"/>
        <v>2</v>
      </c>
      <c r="C353" s="2">
        <f t="shared" si="17"/>
        <v>2013</v>
      </c>
      <c r="D353" s="2">
        <v>1597.9</v>
      </c>
      <c r="E353" s="2">
        <v>89</v>
      </c>
      <c r="F353" s="2">
        <v>90</v>
      </c>
    </row>
    <row r="354" spans="1:6" customFormat="1" x14ac:dyDescent="0.25">
      <c r="A354" s="5">
        <v>41309.597222222219</v>
      </c>
      <c r="B354" s="2">
        <f t="shared" si="16"/>
        <v>2</v>
      </c>
      <c r="C354" s="2">
        <f t="shared" si="17"/>
        <v>2013</v>
      </c>
      <c r="D354" s="2">
        <v>1604.3</v>
      </c>
      <c r="E354" s="2">
        <v>88</v>
      </c>
      <c r="F354" s="2">
        <v>89</v>
      </c>
    </row>
    <row r="355" spans="1:6" customFormat="1" x14ac:dyDescent="0.25">
      <c r="A355" s="5">
        <v>41309.604166666664</v>
      </c>
      <c r="B355" s="2">
        <f t="shared" si="16"/>
        <v>2</v>
      </c>
      <c r="C355" s="2">
        <f t="shared" si="17"/>
        <v>2013</v>
      </c>
      <c r="D355" s="2">
        <v>1229.5999999999999</v>
      </c>
      <c r="E355" s="2">
        <v>85</v>
      </c>
      <c r="F355" s="2">
        <v>86</v>
      </c>
    </row>
    <row r="356" spans="1:6" customFormat="1" x14ac:dyDescent="0.25">
      <c r="A356" s="5">
        <v>41309.611111111109</v>
      </c>
      <c r="B356" s="2">
        <f t="shared" si="16"/>
        <v>2</v>
      </c>
      <c r="C356" s="2">
        <f t="shared" si="17"/>
        <v>2013</v>
      </c>
      <c r="D356" s="2">
        <v>1805.5</v>
      </c>
      <c r="E356" s="2">
        <v>85</v>
      </c>
      <c r="F356" s="2">
        <v>86</v>
      </c>
    </row>
    <row r="357" spans="1:6" customFormat="1" x14ac:dyDescent="0.25">
      <c r="A357" s="5">
        <v>41309.618055555555</v>
      </c>
      <c r="B357" s="2">
        <f t="shared" si="16"/>
        <v>2</v>
      </c>
      <c r="C357" s="2">
        <f t="shared" si="17"/>
        <v>2013</v>
      </c>
      <c r="D357" s="2">
        <v>1440.5</v>
      </c>
      <c r="E357" s="2">
        <v>85</v>
      </c>
      <c r="F357" s="2">
        <v>86</v>
      </c>
    </row>
    <row r="358" spans="1:6" customFormat="1" x14ac:dyDescent="0.25">
      <c r="A358" s="5">
        <v>41309.625</v>
      </c>
      <c r="B358" s="2">
        <f t="shared" si="16"/>
        <v>2</v>
      </c>
      <c r="C358" s="2">
        <f t="shared" si="17"/>
        <v>2013</v>
      </c>
      <c r="D358" s="2">
        <v>1412.6</v>
      </c>
      <c r="E358" s="2">
        <v>83</v>
      </c>
      <c r="F358" s="2">
        <v>84</v>
      </c>
    </row>
    <row r="359" spans="1:6" customFormat="1" x14ac:dyDescent="0.25">
      <c r="A359" s="5">
        <v>41309.631944444445</v>
      </c>
      <c r="B359" s="2">
        <f t="shared" si="16"/>
        <v>2</v>
      </c>
      <c r="C359" s="2">
        <f t="shared" si="17"/>
        <v>2013</v>
      </c>
      <c r="D359" s="2">
        <v>1448</v>
      </c>
      <c r="E359" s="2">
        <v>82</v>
      </c>
      <c r="F359" s="2">
        <v>83</v>
      </c>
    </row>
    <row r="360" spans="1:6" customFormat="1" x14ac:dyDescent="0.25">
      <c r="A360" s="5">
        <v>41309.638888888891</v>
      </c>
      <c r="B360" s="2">
        <f t="shared" si="16"/>
        <v>2</v>
      </c>
      <c r="C360" s="2">
        <f t="shared" si="17"/>
        <v>2013</v>
      </c>
      <c r="D360" s="2">
        <v>1206</v>
      </c>
      <c r="E360" s="2">
        <v>80</v>
      </c>
      <c r="F360" s="2">
        <v>81</v>
      </c>
    </row>
    <row r="361" spans="1:6" customFormat="1" x14ac:dyDescent="0.25">
      <c r="A361" s="5">
        <v>41309.645833333336</v>
      </c>
      <c r="B361" s="2">
        <f t="shared" si="16"/>
        <v>2</v>
      </c>
      <c r="C361" s="2">
        <f t="shared" si="17"/>
        <v>2013</v>
      </c>
      <c r="D361" s="2">
        <v>1220.8</v>
      </c>
      <c r="E361" s="2">
        <v>78</v>
      </c>
      <c r="F361" s="2">
        <v>79</v>
      </c>
    </row>
    <row r="362" spans="1:6" customFormat="1" x14ac:dyDescent="0.25">
      <c r="A362" s="5">
        <v>41309.652777777781</v>
      </c>
      <c r="B362" s="2">
        <f t="shared" si="16"/>
        <v>2</v>
      </c>
      <c r="C362" s="2">
        <f t="shared" si="17"/>
        <v>2013</v>
      </c>
      <c r="D362" s="2">
        <v>1463</v>
      </c>
      <c r="E362" s="2">
        <v>77</v>
      </c>
      <c r="F362" s="2">
        <v>78</v>
      </c>
    </row>
    <row r="363" spans="1:6" customFormat="1" x14ac:dyDescent="0.25">
      <c r="A363" s="5">
        <v>41309.659722222219</v>
      </c>
      <c r="B363" s="2">
        <f t="shared" si="16"/>
        <v>2</v>
      </c>
      <c r="C363" s="2">
        <f t="shared" si="17"/>
        <v>2013</v>
      </c>
      <c r="D363" s="2">
        <v>1583.6</v>
      </c>
      <c r="E363" s="2">
        <v>78</v>
      </c>
      <c r="F363" s="2">
        <v>79</v>
      </c>
    </row>
    <row r="364" spans="1:6" customFormat="1" x14ac:dyDescent="0.25">
      <c r="A364" s="5">
        <v>41309.666666666664</v>
      </c>
      <c r="B364" s="2">
        <f t="shared" si="16"/>
        <v>2</v>
      </c>
      <c r="C364" s="2">
        <f t="shared" si="17"/>
        <v>2013</v>
      </c>
      <c r="D364" s="2">
        <v>1660.3</v>
      </c>
      <c r="E364" s="2">
        <v>79</v>
      </c>
      <c r="F364" s="2">
        <v>80</v>
      </c>
    </row>
    <row r="365" spans="1:6" customFormat="1" x14ac:dyDescent="0.25">
      <c r="A365" s="5">
        <v>41309.673611111109</v>
      </c>
      <c r="B365" s="2">
        <f t="shared" si="16"/>
        <v>2</v>
      </c>
      <c r="C365" s="2">
        <f t="shared" si="17"/>
        <v>2013</v>
      </c>
      <c r="D365" s="2">
        <v>1805.9</v>
      </c>
      <c r="E365" s="2">
        <v>81</v>
      </c>
      <c r="F365" s="2">
        <v>82</v>
      </c>
    </row>
    <row r="366" spans="1:6" customFormat="1" x14ac:dyDescent="0.25">
      <c r="A366" s="5">
        <v>41309.680555555555</v>
      </c>
      <c r="B366" s="2">
        <f t="shared" si="16"/>
        <v>2</v>
      </c>
      <c r="C366" s="2">
        <f t="shared" si="17"/>
        <v>2013</v>
      </c>
      <c r="D366" s="2">
        <v>1955.1</v>
      </c>
      <c r="E366" s="2">
        <v>84</v>
      </c>
      <c r="F366" s="2">
        <v>84</v>
      </c>
    </row>
    <row r="367" spans="1:6" customFormat="1" x14ac:dyDescent="0.25">
      <c r="A367" s="5">
        <v>41309.6875</v>
      </c>
      <c r="B367" s="2">
        <f t="shared" si="16"/>
        <v>2</v>
      </c>
      <c r="C367" s="2">
        <f t="shared" si="17"/>
        <v>2013</v>
      </c>
      <c r="D367" s="2">
        <v>1972.7</v>
      </c>
      <c r="E367" s="2">
        <v>86</v>
      </c>
      <c r="F367" s="2">
        <v>87</v>
      </c>
    </row>
    <row r="368" spans="1:6" customFormat="1" x14ac:dyDescent="0.25">
      <c r="A368" s="5">
        <v>41309.694444444445</v>
      </c>
      <c r="B368" s="2">
        <f t="shared" si="16"/>
        <v>2</v>
      </c>
      <c r="C368" s="2">
        <f t="shared" si="17"/>
        <v>2013</v>
      </c>
      <c r="D368" s="2">
        <v>1978.6</v>
      </c>
      <c r="E368" s="2">
        <v>88</v>
      </c>
      <c r="F368" s="2">
        <v>89</v>
      </c>
    </row>
    <row r="369" spans="1:6" customFormat="1" x14ac:dyDescent="0.25">
      <c r="A369" s="5">
        <v>41309.701388888891</v>
      </c>
      <c r="B369" s="2">
        <f t="shared" si="16"/>
        <v>2</v>
      </c>
      <c r="C369" s="2">
        <f t="shared" si="17"/>
        <v>2013</v>
      </c>
      <c r="D369" s="2">
        <v>1975.8</v>
      </c>
      <c r="E369" s="2">
        <v>90</v>
      </c>
      <c r="F369" s="2">
        <v>91</v>
      </c>
    </row>
    <row r="370" spans="1:6" customFormat="1" x14ac:dyDescent="0.25">
      <c r="A370" s="5">
        <v>41309.708333333336</v>
      </c>
      <c r="B370" s="2">
        <f t="shared" si="16"/>
        <v>2</v>
      </c>
      <c r="C370" s="2">
        <f t="shared" si="17"/>
        <v>2013</v>
      </c>
      <c r="D370" s="2">
        <v>1991.5</v>
      </c>
      <c r="E370" s="2">
        <v>92</v>
      </c>
      <c r="F370" s="2">
        <v>93</v>
      </c>
    </row>
    <row r="371" spans="1:6" customFormat="1" x14ac:dyDescent="0.25">
      <c r="A371" s="5">
        <v>41309.715277777781</v>
      </c>
      <c r="B371" s="2">
        <f t="shared" si="16"/>
        <v>2</v>
      </c>
      <c r="C371" s="2">
        <f t="shared" si="17"/>
        <v>2013</v>
      </c>
      <c r="D371" s="2">
        <v>1834.7</v>
      </c>
      <c r="E371" s="2">
        <v>93</v>
      </c>
      <c r="F371" s="2">
        <v>94</v>
      </c>
    </row>
    <row r="372" spans="1:6" customFormat="1" x14ac:dyDescent="0.25">
      <c r="A372" s="5">
        <v>41309.722222222219</v>
      </c>
      <c r="B372" s="2">
        <f t="shared" si="16"/>
        <v>2</v>
      </c>
      <c r="C372" s="2">
        <f t="shared" si="17"/>
        <v>2013</v>
      </c>
      <c r="D372" s="2">
        <v>1797.3</v>
      </c>
      <c r="E372" s="2">
        <v>92</v>
      </c>
      <c r="F372" s="2">
        <v>93</v>
      </c>
    </row>
    <row r="373" spans="1:6" customFormat="1" x14ac:dyDescent="0.25">
      <c r="A373" s="5">
        <v>41309.729166666664</v>
      </c>
      <c r="B373" s="2">
        <f t="shared" si="16"/>
        <v>2</v>
      </c>
      <c r="C373" s="2">
        <f t="shared" si="17"/>
        <v>2013</v>
      </c>
      <c r="D373" s="2">
        <v>1613.5</v>
      </c>
      <c r="E373" s="2">
        <v>91</v>
      </c>
      <c r="F373" s="2">
        <v>92</v>
      </c>
    </row>
    <row r="374" spans="1:6" customFormat="1" x14ac:dyDescent="0.25">
      <c r="A374" s="5">
        <v>41309.736111111109</v>
      </c>
      <c r="B374" s="2">
        <f t="shared" si="16"/>
        <v>2</v>
      </c>
      <c r="C374" s="2">
        <f t="shared" si="17"/>
        <v>2013</v>
      </c>
      <c r="D374" s="2">
        <v>1346.8</v>
      </c>
      <c r="E374" s="2">
        <v>88</v>
      </c>
      <c r="F374" s="2">
        <v>89</v>
      </c>
    </row>
    <row r="375" spans="1:6" customFormat="1" x14ac:dyDescent="0.25">
      <c r="A375" s="5">
        <v>41309.743055555555</v>
      </c>
      <c r="B375" s="2">
        <f t="shared" si="16"/>
        <v>2</v>
      </c>
      <c r="C375" s="2">
        <f t="shared" si="17"/>
        <v>2013</v>
      </c>
      <c r="D375" s="2">
        <v>1380.5</v>
      </c>
      <c r="E375" s="2">
        <v>85</v>
      </c>
      <c r="F375" s="2">
        <v>86</v>
      </c>
    </row>
    <row r="376" spans="1:6" customFormat="1" x14ac:dyDescent="0.25">
      <c r="A376" s="5">
        <v>41309.75</v>
      </c>
      <c r="B376" s="2">
        <f t="shared" si="16"/>
        <v>2</v>
      </c>
      <c r="C376" s="2">
        <f t="shared" si="17"/>
        <v>2013</v>
      </c>
      <c r="D376" s="2">
        <v>1122.4000000000001</v>
      </c>
      <c r="E376" s="2">
        <v>83</v>
      </c>
      <c r="F376" s="2">
        <v>84</v>
      </c>
    </row>
    <row r="377" spans="1:6" customFormat="1" x14ac:dyDescent="0.25">
      <c r="A377" s="5">
        <v>41309.756944444445</v>
      </c>
      <c r="B377" s="2">
        <f t="shared" si="16"/>
        <v>2</v>
      </c>
      <c r="C377" s="2">
        <f t="shared" si="17"/>
        <v>2013</v>
      </c>
      <c r="D377" s="2">
        <v>1460.1</v>
      </c>
      <c r="E377" s="2">
        <v>81</v>
      </c>
      <c r="F377" s="2">
        <v>82</v>
      </c>
    </row>
    <row r="378" spans="1:6" customFormat="1" x14ac:dyDescent="0.25">
      <c r="A378" s="5">
        <v>41309.763888888891</v>
      </c>
      <c r="B378" s="2">
        <f t="shared" si="16"/>
        <v>2</v>
      </c>
      <c r="C378" s="2">
        <f t="shared" si="17"/>
        <v>2013</v>
      </c>
      <c r="D378" s="2">
        <v>1416.9</v>
      </c>
      <c r="E378" s="2">
        <v>80</v>
      </c>
      <c r="F378" s="2">
        <v>81</v>
      </c>
    </row>
    <row r="379" spans="1:6" customFormat="1" x14ac:dyDescent="0.25">
      <c r="A379" s="5">
        <v>41309.770833333336</v>
      </c>
      <c r="B379" s="2">
        <f t="shared" si="16"/>
        <v>2</v>
      </c>
      <c r="C379" s="2">
        <f t="shared" si="17"/>
        <v>2013</v>
      </c>
      <c r="D379" s="2">
        <v>1428</v>
      </c>
      <c r="E379" s="2">
        <v>80</v>
      </c>
      <c r="F379" s="2">
        <v>81</v>
      </c>
    </row>
    <row r="380" spans="1:6" customFormat="1" x14ac:dyDescent="0.25">
      <c r="A380" s="5">
        <v>41309.777777777781</v>
      </c>
      <c r="B380" s="2">
        <f t="shared" si="16"/>
        <v>2</v>
      </c>
      <c r="C380" s="2">
        <f t="shared" si="17"/>
        <v>2013</v>
      </c>
      <c r="D380" s="2">
        <v>1415.3</v>
      </c>
      <c r="E380" s="2">
        <v>78</v>
      </c>
      <c r="F380" s="2">
        <v>79</v>
      </c>
    </row>
    <row r="381" spans="1:6" customFormat="1" x14ac:dyDescent="0.25">
      <c r="A381" s="5">
        <v>41309.784722222219</v>
      </c>
      <c r="B381" s="2">
        <f t="shared" si="16"/>
        <v>2</v>
      </c>
      <c r="C381" s="2">
        <f t="shared" si="17"/>
        <v>2013</v>
      </c>
      <c r="D381" s="2">
        <v>1337.2</v>
      </c>
      <c r="E381" s="2">
        <v>78</v>
      </c>
      <c r="F381" s="2">
        <v>79</v>
      </c>
    </row>
    <row r="382" spans="1:6" customFormat="1" x14ac:dyDescent="0.25">
      <c r="A382" s="5">
        <v>41309.791666666664</v>
      </c>
      <c r="B382" s="2">
        <f t="shared" si="16"/>
        <v>2</v>
      </c>
      <c r="C382" s="2">
        <f t="shared" si="17"/>
        <v>2013</v>
      </c>
      <c r="D382" s="2">
        <v>1621.9</v>
      </c>
      <c r="E382" s="2">
        <v>78</v>
      </c>
      <c r="F382" s="2">
        <v>79</v>
      </c>
    </row>
    <row r="383" spans="1:6" customFormat="1" x14ac:dyDescent="0.25">
      <c r="A383" s="5">
        <v>41309.798611111109</v>
      </c>
      <c r="B383" s="2">
        <f t="shared" si="16"/>
        <v>2</v>
      </c>
      <c r="C383" s="2">
        <f t="shared" si="17"/>
        <v>2013</v>
      </c>
      <c r="D383" s="2">
        <v>989.1</v>
      </c>
      <c r="E383" s="2">
        <v>77</v>
      </c>
      <c r="F383" s="2">
        <v>78</v>
      </c>
    </row>
    <row r="384" spans="1:6" customFormat="1" x14ac:dyDescent="0.25">
      <c r="A384" s="5">
        <v>41309.805555555555</v>
      </c>
      <c r="B384" s="2">
        <f t="shared" si="16"/>
        <v>2</v>
      </c>
      <c r="C384" s="2">
        <f t="shared" si="17"/>
        <v>2013</v>
      </c>
      <c r="D384" s="2">
        <v>1377.5</v>
      </c>
      <c r="E384" s="2">
        <v>75</v>
      </c>
      <c r="F384" s="2">
        <v>76</v>
      </c>
    </row>
    <row r="385" spans="1:6" customFormat="1" x14ac:dyDescent="0.25">
      <c r="A385" s="5">
        <v>41309.8125</v>
      </c>
      <c r="B385" s="2">
        <f t="shared" si="16"/>
        <v>2</v>
      </c>
      <c r="C385" s="2">
        <f t="shared" si="17"/>
        <v>2013</v>
      </c>
      <c r="D385" s="2">
        <v>1901.3</v>
      </c>
      <c r="E385" s="2">
        <v>78</v>
      </c>
      <c r="F385" s="2">
        <v>79</v>
      </c>
    </row>
    <row r="386" spans="1:6" customFormat="1" x14ac:dyDescent="0.25">
      <c r="A386" s="5">
        <v>41309.819444444445</v>
      </c>
      <c r="B386" s="2">
        <f t="shared" si="16"/>
        <v>2</v>
      </c>
      <c r="C386" s="2">
        <f t="shared" si="17"/>
        <v>2013</v>
      </c>
      <c r="D386" s="2">
        <v>1932</v>
      </c>
      <c r="E386" s="2">
        <v>81</v>
      </c>
      <c r="F386" s="2">
        <v>82</v>
      </c>
    </row>
    <row r="387" spans="1:6" customFormat="1" x14ac:dyDescent="0.25">
      <c r="A387" s="5">
        <v>41309.826388888891</v>
      </c>
      <c r="B387" s="2">
        <f t="shared" si="16"/>
        <v>2</v>
      </c>
      <c r="C387" s="2">
        <f t="shared" si="17"/>
        <v>2013</v>
      </c>
      <c r="D387" s="2">
        <v>1948</v>
      </c>
      <c r="E387" s="2">
        <v>84</v>
      </c>
      <c r="F387" s="2">
        <v>85</v>
      </c>
    </row>
    <row r="388" spans="1:6" customFormat="1" x14ac:dyDescent="0.25">
      <c r="A388" s="5">
        <v>41309.833333333336</v>
      </c>
      <c r="B388" s="2">
        <f t="shared" si="16"/>
        <v>2</v>
      </c>
      <c r="C388" s="2">
        <f t="shared" si="17"/>
        <v>2013</v>
      </c>
      <c r="D388" s="2">
        <v>1772.7</v>
      </c>
      <c r="E388" s="2">
        <v>85</v>
      </c>
      <c r="F388" s="2">
        <v>87</v>
      </c>
    </row>
    <row r="389" spans="1:6" customFormat="1" x14ac:dyDescent="0.25">
      <c r="A389" s="5">
        <v>41309.840277777781</v>
      </c>
      <c r="B389" s="2">
        <f t="shared" si="16"/>
        <v>2</v>
      </c>
      <c r="C389" s="2">
        <f t="shared" si="17"/>
        <v>2013</v>
      </c>
      <c r="D389" s="2">
        <v>1497.5</v>
      </c>
      <c r="E389" s="2">
        <v>85</v>
      </c>
      <c r="F389" s="2">
        <v>86</v>
      </c>
    </row>
    <row r="390" spans="1:6" customFormat="1" x14ac:dyDescent="0.25">
      <c r="A390" s="5">
        <v>41309.847222222219</v>
      </c>
      <c r="B390" s="2">
        <f t="shared" si="16"/>
        <v>2</v>
      </c>
      <c r="C390" s="2">
        <f t="shared" si="17"/>
        <v>2013</v>
      </c>
      <c r="D390" s="2">
        <v>1294.9000000000001</v>
      </c>
      <c r="E390" s="2">
        <v>82</v>
      </c>
      <c r="F390" s="2">
        <v>83</v>
      </c>
    </row>
    <row r="391" spans="1:6" customFormat="1" x14ac:dyDescent="0.25">
      <c r="A391" s="5">
        <v>41309.854166666664</v>
      </c>
      <c r="B391" s="2">
        <f t="shared" si="16"/>
        <v>2</v>
      </c>
      <c r="C391" s="2">
        <f t="shared" si="17"/>
        <v>2013</v>
      </c>
      <c r="D391" s="2">
        <v>1076</v>
      </c>
      <c r="E391" s="2">
        <v>79</v>
      </c>
      <c r="F391" s="2">
        <v>80</v>
      </c>
    </row>
    <row r="392" spans="1:6" customFormat="1" x14ac:dyDescent="0.25">
      <c r="A392" s="5">
        <v>41309.861111111109</v>
      </c>
      <c r="B392" s="2">
        <f t="shared" si="16"/>
        <v>2</v>
      </c>
      <c r="C392" s="2">
        <f t="shared" si="17"/>
        <v>2013</v>
      </c>
      <c r="D392" s="2">
        <v>946.3</v>
      </c>
      <c r="E392" s="2">
        <v>76</v>
      </c>
      <c r="F392" s="2">
        <v>77</v>
      </c>
    </row>
    <row r="393" spans="1:6" customFormat="1" x14ac:dyDescent="0.25">
      <c r="A393" s="5">
        <v>41309.868055555555</v>
      </c>
      <c r="B393" s="2">
        <f t="shared" si="16"/>
        <v>2</v>
      </c>
      <c r="C393" s="2">
        <f t="shared" si="17"/>
        <v>2013</v>
      </c>
      <c r="D393" s="2">
        <v>972.2</v>
      </c>
      <c r="E393" s="2">
        <v>73</v>
      </c>
      <c r="F393" s="2">
        <v>74</v>
      </c>
    </row>
    <row r="394" spans="1:6" customFormat="1" x14ac:dyDescent="0.25">
      <c r="A394" s="5">
        <v>41309.875</v>
      </c>
      <c r="B394" s="2">
        <f t="shared" si="16"/>
        <v>2</v>
      </c>
      <c r="C394" s="2">
        <f t="shared" si="17"/>
        <v>2013</v>
      </c>
      <c r="D394" s="2">
        <v>890</v>
      </c>
      <c r="E394" s="2">
        <v>71</v>
      </c>
      <c r="F394" s="2">
        <v>72</v>
      </c>
    </row>
    <row r="395" spans="1:6" customFormat="1" x14ac:dyDescent="0.25">
      <c r="A395" s="5">
        <v>41309.881944444445</v>
      </c>
      <c r="B395" s="2">
        <f t="shared" si="16"/>
        <v>2</v>
      </c>
      <c r="C395" s="2">
        <f t="shared" si="17"/>
        <v>2013</v>
      </c>
      <c r="D395" s="2">
        <v>665.6</v>
      </c>
      <c r="E395" s="2">
        <v>68</v>
      </c>
      <c r="F395" s="2">
        <v>69</v>
      </c>
    </row>
    <row r="396" spans="1:6" customFormat="1" x14ac:dyDescent="0.25">
      <c r="A396" s="5">
        <v>41309.888888888891</v>
      </c>
      <c r="B396" s="2">
        <f t="shared" si="16"/>
        <v>2</v>
      </c>
      <c r="C396" s="2">
        <f t="shared" si="17"/>
        <v>2013</v>
      </c>
      <c r="D396" s="2">
        <v>927</v>
      </c>
      <c r="E396" s="2">
        <v>66</v>
      </c>
      <c r="F396" s="2">
        <v>67</v>
      </c>
    </row>
    <row r="397" spans="1:6" customFormat="1" x14ac:dyDescent="0.25">
      <c r="A397" s="5">
        <v>41309.895833333336</v>
      </c>
      <c r="B397" s="2">
        <f t="shared" si="16"/>
        <v>2</v>
      </c>
      <c r="C397" s="2">
        <f t="shared" si="17"/>
        <v>2013</v>
      </c>
      <c r="D397" s="2">
        <v>1114.5999999999999</v>
      </c>
      <c r="E397" s="2">
        <v>66</v>
      </c>
      <c r="F397" s="2">
        <v>67</v>
      </c>
    </row>
    <row r="398" spans="1:6" customFormat="1" x14ac:dyDescent="0.25">
      <c r="A398" s="5">
        <v>41309.902777777781</v>
      </c>
      <c r="B398" s="2">
        <f t="shared" si="16"/>
        <v>2</v>
      </c>
      <c r="C398" s="2">
        <f t="shared" si="17"/>
        <v>2013</v>
      </c>
      <c r="D398" s="2">
        <v>1056.0999999999999</v>
      </c>
      <c r="E398" s="2">
        <v>65</v>
      </c>
      <c r="F398" s="2">
        <v>66</v>
      </c>
    </row>
    <row r="399" spans="1:6" customFormat="1" x14ac:dyDescent="0.25">
      <c r="A399" s="5">
        <v>41309.909722222219</v>
      </c>
      <c r="B399" s="2">
        <f t="shared" si="16"/>
        <v>2</v>
      </c>
      <c r="C399" s="2">
        <f t="shared" si="17"/>
        <v>2013</v>
      </c>
      <c r="D399" s="2">
        <v>1308.2</v>
      </c>
      <c r="E399" s="2">
        <v>66</v>
      </c>
      <c r="F399" s="2">
        <v>66</v>
      </c>
    </row>
    <row r="400" spans="1:6" customFormat="1" x14ac:dyDescent="0.25">
      <c r="A400" s="5">
        <v>41309.916666666664</v>
      </c>
      <c r="B400" s="2">
        <f t="shared" si="16"/>
        <v>2</v>
      </c>
      <c r="C400" s="2">
        <f t="shared" si="17"/>
        <v>2013</v>
      </c>
      <c r="D400" s="2">
        <v>1213.3</v>
      </c>
      <c r="E400" s="2">
        <v>67</v>
      </c>
      <c r="F400" s="2">
        <v>67</v>
      </c>
    </row>
    <row r="401" spans="1:6" customFormat="1" x14ac:dyDescent="0.25">
      <c r="A401" s="5">
        <v>41309.923611111109</v>
      </c>
      <c r="B401" s="2">
        <f t="shared" si="16"/>
        <v>2</v>
      </c>
      <c r="C401" s="2">
        <f t="shared" si="17"/>
        <v>2013</v>
      </c>
      <c r="D401" s="2">
        <v>1163.3</v>
      </c>
      <c r="E401" s="2">
        <v>66</v>
      </c>
      <c r="F401" s="2">
        <v>66</v>
      </c>
    </row>
    <row r="402" spans="1:6" customFormat="1" x14ac:dyDescent="0.25">
      <c r="A402" s="5">
        <v>41309.930555555555</v>
      </c>
      <c r="B402" s="2">
        <f t="shared" si="16"/>
        <v>2</v>
      </c>
      <c r="C402" s="2">
        <f t="shared" si="17"/>
        <v>2013</v>
      </c>
      <c r="D402" s="2">
        <v>1175.5999999999999</v>
      </c>
      <c r="E402" s="2">
        <v>66</v>
      </c>
      <c r="F402" s="2">
        <v>66</v>
      </c>
    </row>
    <row r="403" spans="1:6" customFormat="1" x14ac:dyDescent="0.25">
      <c r="A403" s="5">
        <v>41309.9375</v>
      </c>
      <c r="B403" s="2">
        <f t="shared" si="16"/>
        <v>2</v>
      </c>
      <c r="C403" s="2">
        <f t="shared" si="17"/>
        <v>2013</v>
      </c>
      <c r="D403" s="2">
        <v>1216.7</v>
      </c>
      <c r="E403" s="2">
        <v>65</v>
      </c>
      <c r="F403" s="2">
        <v>66</v>
      </c>
    </row>
    <row r="404" spans="1:6" customFormat="1" x14ac:dyDescent="0.25">
      <c r="A404" s="5">
        <v>41309.944444444445</v>
      </c>
      <c r="B404" s="2">
        <f t="shared" si="16"/>
        <v>2</v>
      </c>
      <c r="C404" s="2">
        <f t="shared" si="17"/>
        <v>2013</v>
      </c>
      <c r="D404" s="2">
        <v>1479.7</v>
      </c>
      <c r="E404" s="2">
        <v>67</v>
      </c>
      <c r="F404" s="2">
        <v>68</v>
      </c>
    </row>
    <row r="405" spans="1:6" customFormat="1" x14ac:dyDescent="0.25">
      <c r="A405" s="5">
        <v>41309.951388888891</v>
      </c>
      <c r="B405" s="2">
        <f t="shared" si="16"/>
        <v>2</v>
      </c>
      <c r="C405" s="2">
        <f t="shared" si="17"/>
        <v>2013</v>
      </c>
      <c r="D405" s="2">
        <v>1534.8</v>
      </c>
      <c r="E405" s="2">
        <v>69</v>
      </c>
      <c r="F405" s="2">
        <v>69</v>
      </c>
    </row>
    <row r="406" spans="1:6" customFormat="1" x14ac:dyDescent="0.25">
      <c r="A406" s="5">
        <v>41309.958333333336</v>
      </c>
      <c r="B406" s="2">
        <f t="shared" si="16"/>
        <v>2</v>
      </c>
      <c r="C406" s="2">
        <f t="shared" si="17"/>
        <v>2013</v>
      </c>
      <c r="D406" s="2">
        <v>1208.7</v>
      </c>
      <c r="E406" s="2">
        <v>69</v>
      </c>
      <c r="F406" s="2">
        <v>69</v>
      </c>
    </row>
    <row r="407" spans="1:6" customFormat="1" x14ac:dyDescent="0.25">
      <c r="A407" s="5">
        <v>41309.965277777781</v>
      </c>
      <c r="B407" s="2">
        <f t="shared" si="16"/>
        <v>2</v>
      </c>
      <c r="C407" s="2">
        <f t="shared" si="17"/>
        <v>2013</v>
      </c>
      <c r="D407" s="2">
        <v>1553.2</v>
      </c>
      <c r="E407" s="2">
        <v>69</v>
      </c>
      <c r="F407" s="2">
        <v>70</v>
      </c>
    </row>
    <row r="408" spans="1:6" customFormat="1" x14ac:dyDescent="0.25">
      <c r="A408" s="5">
        <v>41309.972222222219</v>
      </c>
      <c r="B408" s="2">
        <f t="shared" si="16"/>
        <v>2</v>
      </c>
      <c r="C408" s="2">
        <f t="shared" si="17"/>
        <v>2013</v>
      </c>
      <c r="D408" s="2">
        <v>1675.6</v>
      </c>
      <c r="E408" s="2">
        <v>71</v>
      </c>
      <c r="F408" s="2">
        <v>72</v>
      </c>
    </row>
    <row r="409" spans="1:6" customFormat="1" x14ac:dyDescent="0.25">
      <c r="A409" s="5">
        <v>41309.979166666664</v>
      </c>
      <c r="B409" s="2">
        <f t="shared" si="16"/>
        <v>2</v>
      </c>
      <c r="C409" s="2">
        <f t="shared" si="17"/>
        <v>2013</v>
      </c>
      <c r="D409" s="2">
        <v>1549.2</v>
      </c>
      <c r="E409" s="2">
        <v>73</v>
      </c>
      <c r="F409" s="2">
        <v>74</v>
      </c>
    </row>
    <row r="410" spans="1:6" customFormat="1" x14ac:dyDescent="0.25">
      <c r="A410" s="5">
        <v>41309.986111111109</v>
      </c>
      <c r="B410" s="2">
        <f t="shared" si="16"/>
        <v>2</v>
      </c>
      <c r="C410" s="2">
        <f t="shared" si="17"/>
        <v>2013</v>
      </c>
      <c r="D410" s="2">
        <v>1428.8</v>
      </c>
      <c r="E410" s="2">
        <v>73</v>
      </c>
      <c r="F410" s="2">
        <v>73</v>
      </c>
    </row>
    <row r="411" spans="1:6" customFormat="1" x14ac:dyDescent="0.25">
      <c r="A411" s="5">
        <v>41309.993055555555</v>
      </c>
      <c r="B411" s="2">
        <f t="shared" si="16"/>
        <v>2</v>
      </c>
      <c r="C411" s="2">
        <f t="shared" si="17"/>
        <v>2013</v>
      </c>
      <c r="D411" s="2">
        <v>1685.6</v>
      </c>
      <c r="E411" s="2">
        <v>74</v>
      </c>
      <c r="F411" s="2">
        <v>75</v>
      </c>
    </row>
    <row r="412" spans="1:6" customFormat="1" x14ac:dyDescent="0.25">
      <c r="A412" s="4">
        <v>41310</v>
      </c>
      <c r="B412" s="2">
        <f t="shared" si="16"/>
        <v>2</v>
      </c>
      <c r="C412" s="2">
        <f t="shared" si="17"/>
        <v>2013</v>
      </c>
      <c r="D412" s="2">
        <v>1871.9</v>
      </c>
      <c r="E412" s="2">
        <v>77</v>
      </c>
      <c r="F412" s="2">
        <v>77</v>
      </c>
    </row>
    <row r="413" spans="1:6" customFormat="1" x14ac:dyDescent="0.25">
      <c r="A413" s="5">
        <v>41310.006944444445</v>
      </c>
      <c r="B413" s="2">
        <f t="shared" ref="B413:B476" si="18">MONTH(A413)</f>
        <v>2</v>
      </c>
      <c r="C413" s="2">
        <f t="shared" ref="C413:C476" si="19">YEAR(A413)</f>
        <v>2013</v>
      </c>
      <c r="D413" s="2">
        <v>1995.2</v>
      </c>
      <c r="E413" s="2">
        <v>80</v>
      </c>
      <c r="F413" s="2">
        <v>81</v>
      </c>
    </row>
    <row r="414" spans="1:6" customFormat="1" x14ac:dyDescent="0.25">
      <c r="A414" s="5">
        <v>41310.013888888891</v>
      </c>
      <c r="B414" s="2">
        <f t="shared" si="18"/>
        <v>2</v>
      </c>
      <c r="C414" s="2">
        <f t="shared" si="19"/>
        <v>2013</v>
      </c>
      <c r="D414" s="2">
        <v>1998.9</v>
      </c>
      <c r="E414" s="2">
        <v>83</v>
      </c>
      <c r="F414" s="2">
        <v>84</v>
      </c>
    </row>
    <row r="415" spans="1:6" customFormat="1" x14ac:dyDescent="0.25">
      <c r="A415" s="5">
        <v>41310.020833333336</v>
      </c>
      <c r="B415" s="2">
        <f t="shared" si="18"/>
        <v>2</v>
      </c>
      <c r="C415" s="2">
        <f t="shared" si="19"/>
        <v>2013</v>
      </c>
      <c r="D415" s="2">
        <v>1995.8</v>
      </c>
      <c r="E415" s="2">
        <v>85</v>
      </c>
      <c r="F415" s="2">
        <v>86</v>
      </c>
    </row>
    <row r="416" spans="1:6" customFormat="1" x14ac:dyDescent="0.25">
      <c r="A416" s="5">
        <v>41310.027777777781</v>
      </c>
      <c r="B416" s="2">
        <f t="shared" si="18"/>
        <v>2</v>
      </c>
      <c r="C416" s="2">
        <f t="shared" si="19"/>
        <v>2013</v>
      </c>
      <c r="D416" s="2">
        <v>1933.7</v>
      </c>
      <c r="E416" s="2">
        <v>87</v>
      </c>
      <c r="F416" s="2">
        <v>88</v>
      </c>
    </row>
    <row r="417" spans="1:6" customFormat="1" x14ac:dyDescent="0.25">
      <c r="A417" s="5">
        <v>41310.034722222219</v>
      </c>
      <c r="B417" s="2">
        <f t="shared" si="18"/>
        <v>2</v>
      </c>
      <c r="C417" s="2">
        <f t="shared" si="19"/>
        <v>2013</v>
      </c>
      <c r="D417" s="2">
        <v>1756.4</v>
      </c>
      <c r="E417" s="2">
        <v>87</v>
      </c>
      <c r="F417" s="2">
        <v>88</v>
      </c>
    </row>
    <row r="418" spans="1:6" customFormat="1" x14ac:dyDescent="0.25">
      <c r="A418" s="5">
        <v>41310.041666666664</v>
      </c>
      <c r="B418" s="2">
        <f t="shared" si="18"/>
        <v>2</v>
      </c>
      <c r="C418" s="2">
        <f t="shared" si="19"/>
        <v>2013</v>
      </c>
      <c r="D418" s="2">
        <v>1737.9</v>
      </c>
      <c r="E418" s="2">
        <v>87</v>
      </c>
      <c r="F418" s="2">
        <v>88</v>
      </c>
    </row>
    <row r="419" spans="1:6" customFormat="1" x14ac:dyDescent="0.25">
      <c r="A419" s="5">
        <v>41310.048611111109</v>
      </c>
      <c r="B419" s="2">
        <f t="shared" si="18"/>
        <v>2</v>
      </c>
      <c r="C419" s="2">
        <f t="shared" si="19"/>
        <v>2013</v>
      </c>
      <c r="D419" s="2">
        <v>1724.1</v>
      </c>
      <c r="E419" s="2">
        <v>87</v>
      </c>
      <c r="F419" s="2">
        <v>88</v>
      </c>
    </row>
    <row r="420" spans="1:6" customFormat="1" x14ac:dyDescent="0.25">
      <c r="A420" s="5">
        <v>41310.055555555555</v>
      </c>
      <c r="B420" s="2">
        <f t="shared" si="18"/>
        <v>2</v>
      </c>
      <c r="C420" s="2">
        <f t="shared" si="19"/>
        <v>2013</v>
      </c>
      <c r="D420" s="2">
        <v>1820.5</v>
      </c>
      <c r="E420" s="2">
        <v>87</v>
      </c>
      <c r="F420" s="2">
        <v>88</v>
      </c>
    </row>
    <row r="421" spans="1:6" customFormat="1" x14ac:dyDescent="0.25">
      <c r="A421" s="5">
        <v>41310.0625</v>
      </c>
      <c r="B421" s="2">
        <f t="shared" si="18"/>
        <v>2</v>
      </c>
      <c r="C421" s="2">
        <f t="shared" si="19"/>
        <v>2013</v>
      </c>
      <c r="D421" s="2">
        <v>1736.7</v>
      </c>
      <c r="E421" s="2">
        <v>87</v>
      </c>
      <c r="F421" s="2">
        <v>88</v>
      </c>
    </row>
    <row r="422" spans="1:6" customFormat="1" x14ac:dyDescent="0.25">
      <c r="A422" s="5">
        <v>41310.069444444445</v>
      </c>
      <c r="B422" s="2">
        <f t="shared" si="18"/>
        <v>2</v>
      </c>
      <c r="C422" s="2">
        <f t="shared" si="19"/>
        <v>2013</v>
      </c>
      <c r="D422" s="2">
        <v>1603.2</v>
      </c>
      <c r="E422" s="2">
        <v>86</v>
      </c>
      <c r="F422" s="2">
        <v>87</v>
      </c>
    </row>
    <row r="423" spans="1:6" customFormat="1" x14ac:dyDescent="0.25">
      <c r="A423" s="5">
        <v>41310.076388888891</v>
      </c>
      <c r="B423" s="2">
        <f t="shared" si="18"/>
        <v>2</v>
      </c>
      <c r="C423" s="2">
        <f t="shared" si="19"/>
        <v>2013</v>
      </c>
      <c r="D423" s="2">
        <v>1854.3</v>
      </c>
      <c r="E423" s="2">
        <v>86</v>
      </c>
      <c r="F423" s="2">
        <v>87</v>
      </c>
    </row>
    <row r="424" spans="1:6" customFormat="1" x14ac:dyDescent="0.25">
      <c r="A424" s="5">
        <v>41310.083333333336</v>
      </c>
      <c r="B424" s="2">
        <f t="shared" si="18"/>
        <v>2</v>
      </c>
      <c r="C424" s="2">
        <f t="shared" si="19"/>
        <v>2013</v>
      </c>
      <c r="D424" s="2">
        <v>1851.1</v>
      </c>
      <c r="E424" s="2">
        <v>88</v>
      </c>
      <c r="F424" s="2">
        <v>89</v>
      </c>
    </row>
    <row r="425" spans="1:6" customFormat="1" x14ac:dyDescent="0.25">
      <c r="A425" s="5">
        <v>41310.090277777781</v>
      </c>
      <c r="B425" s="2">
        <f t="shared" si="18"/>
        <v>2</v>
      </c>
      <c r="C425" s="2">
        <f t="shared" si="19"/>
        <v>2013</v>
      </c>
      <c r="D425" s="2">
        <v>1877</v>
      </c>
      <c r="E425" s="2">
        <v>88</v>
      </c>
      <c r="F425" s="2">
        <v>89</v>
      </c>
    </row>
    <row r="426" spans="1:6" customFormat="1" x14ac:dyDescent="0.25">
      <c r="A426" s="5">
        <v>41310.097222222219</v>
      </c>
      <c r="B426" s="2">
        <f t="shared" si="18"/>
        <v>2</v>
      </c>
      <c r="C426" s="2">
        <f t="shared" si="19"/>
        <v>2013</v>
      </c>
      <c r="D426" s="2">
        <v>1963.8</v>
      </c>
      <c r="E426" s="2">
        <v>90</v>
      </c>
      <c r="F426" s="2">
        <v>91</v>
      </c>
    </row>
    <row r="427" spans="1:6" customFormat="1" x14ac:dyDescent="0.25">
      <c r="A427" s="5">
        <v>41310.104166666664</v>
      </c>
      <c r="B427" s="2">
        <f t="shared" si="18"/>
        <v>2</v>
      </c>
      <c r="C427" s="2">
        <f t="shared" si="19"/>
        <v>2013</v>
      </c>
      <c r="D427" s="2">
        <v>1934.4</v>
      </c>
      <c r="E427" s="2">
        <v>91</v>
      </c>
      <c r="F427" s="2">
        <v>92</v>
      </c>
    </row>
    <row r="428" spans="1:6" customFormat="1" x14ac:dyDescent="0.25">
      <c r="A428" s="5">
        <v>41310.111111111109</v>
      </c>
      <c r="B428" s="2">
        <f t="shared" si="18"/>
        <v>2</v>
      </c>
      <c r="C428" s="2">
        <f t="shared" si="19"/>
        <v>2013</v>
      </c>
      <c r="D428" s="2">
        <v>1928</v>
      </c>
      <c r="E428" s="2">
        <v>92</v>
      </c>
      <c r="F428" s="2">
        <v>93</v>
      </c>
    </row>
    <row r="429" spans="1:6" customFormat="1" x14ac:dyDescent="0.25">
      <c r="A429" s="5">
        <v>41310.118055555555</v>
      </c>
      <c r="B429" s="2">
        <f t="shared" si="18"/>
        <v>2</v>
      </c>
      <c r="C429" s="2">
        <f t="shared" si="19"/>
        <v>2013</v>
      </c>
      <c r="D429" s="2">
        <v>1891.8</v>
      </c>
      <c r="E429" s="2">
        <v>92</v>
      </c>
      <c r="F429" s="2">
        <v>94</v>
      </c>
    </row>
    <row r="430" spans="1:6" customFormat="1" x14ac:dyDescent="0.25">
      <c r="A430" s="5">
        <v>41310.125</v>
      </c>
      <c r="B430" s="2">
        <f t="shared" si="18"/>
        <v>2</v>
      </c>
      <c r="C430" s="2">
        <f t="shared" si="19"/>
        <v>2013</v>
      </c>
      <c r="D430" s="2">
        <v>1985</v>
      </c>
      <c r="E430" s="2">
        <v>93</v>
      </c>
      <c r="F430" s="2">
        <v>94</v>
      </c>
    </row>
    <row r="431" spans="1:6" customFormat="1" x14ac:dyDescent="0.25">
      <c r="A431" s="5">
        <v>41310.131944444445</v>
      </c>
      <c r="B431" s="2">
        <f t="shared" si="18"/>
        <v>2</v>
      </c>
      <c r="C431" s="2">
        <f t="shared" si="19"/>
        <v>2013</v>
      </c>
      <c r="D431" s="2">
        <v>1966.2</v>
      </c>
      <c r="E431" s="2">
        <v>94</v>
      </c>
      <c r="F431" s="2">
        <v>95</v>
      </c>
    </row>
    <row r="432" spans="1:6" customFormat="1" x14ac:dyDescent="0.25">
      <c r="A432" s="5">
        <v>41310.138888888891</v>
      </c>
      <c r="B432" s="2">
        <f t="shared" si="18"/>
        <v>2</v>
      </c>
      <c r="C432" s="2">
        <f t="shared" si="19"/>
        <v>2013</v>
      </c>
      <c r="D432" s="2">
        <v>1946.8</v>
      </c>
      <c r="E432" s="2">
        <v>94</v>
      </c>
      <c r="F432" s="2">
        <v>95</v>
      </c>
    </row>
    <row r="433" spans="1:6" customFormat="1" x14ac:dyDescent="0.25">
      <c r="A433" s="5">
        <v>41310.145833333336</v>
      </c>
      <c r="B433" s="2">
        <f t="shared" si="18"/>
        <v>2</v>
      </c>
      <c r="C433" s="2">
        <f t="shared" si="19"/>
        <v>2013</v>
      </c>
      <c r="D433" s="2">
        <v>1991.6</v>
      </c>
      <c r="E433" s="2">
        <v>95</v>
      </c>
      <c r="F433" s="2">
        <v>96</v>
      </c>
    </row>
    <row r="434" spans="1:6" customFormat="1" x14ac:dyDescent="0.25">
      <c r="A434" s="5">
        <v>41310.152777777781</v>
      </c>
      <c r="B434" s="2">
        <f t="shared" si="18"/>
        <v>2</v>
      </c>
      <c r="C434" s="2">
        <f t="shared" si="19"/>
        <v>2013</v>
      </c>
      <c r="D434" s="2">
        <v>1957</v>
      </c>
      <c r="E434" s="2">
        <v>95</v>
      </c>
      <c r="F434" s="2">
        <v>96</v>
      </c>
    </row>
    <row r="435" spans="1:6" customFormat="1" x14ac:dyDescent="0.25">
      <c r="A435" s="5">
        <v>41310.159722222219</v>
      </c>
      <c r="B435" s="2">
        <f t="shared" si="18"/>
        <v>2</v>
      </c>
      <c r="C435" s="2">
        <f t="shared" si="19"/>
        <v>2013</v>
      </c>
      <c r="D435" s="2">
        <v>1955.1</v>
      </c>
      <c r="E435" s="2">
        <v>96</v>
      </c>
      <c r="F435" s="2">
        <v>97</v>
      </c>
    </row>
    <row r="436" spans="1:6" customFormat="1" x14ac:dyDescent="0.25">
      <c r="A436" s="5">
        <v>41310.166666666664</v>
      </c>
      <c r="B436" s="2">
        <f t="shared" si="18"/>
        <v>2</v>
      </c>
      <c r="C436" s="2">
        <f t="shared" si="19"/>
        <v>2013</v>
      </c>
      <c r="D436" s="2">
        <v>1985.5</v>
      </c>
      <c r="E436" s="2">
        <v>96</v>
      </c>
      <c r="F436" s="2">
        <v>97</v>
      </c>
    </row>
    <row r="437" spans="1:6" customFormat="1" x14ac:dyDescent="0.25">
      <c r="A437" s="5">
        <v>41310.173611111109</v>
      </c>
      <c r="B437" s="2">
        <f t="shared" si="18"/>
        <v>2</v>
      </c>
      <c r="C437" s="2">
        <f t="shared" si="19"/>
        <v>2013</v>
      </c>
      <c r="D437" s="2">
        <v>1994.4</v>
      </c>
      <c r="E437" s="2">
        <v>97</v>
      </c>
      <c r="F437" s="2">
        <v>98</v>
      </c>
    </row>
    <row r="438" spans="1:6" customFormat="1" x14ac:dyDescent="0.25">
      <c r="A438" s="5">
        <v>41310.180555555555</v>
      </c>
      <c r="B438" s="2">
        <f t="shared" si="18"/>
        <v>2</v>
      </c>
      <c r="C438" s="2">
        <f t="shared" si="19"/>
        <v>2013</v>
      </c>
      <c r="D438" s="2">
        <v>1999.8</v>
      </c>
      <c r="E438" s="2">
        <v>97</v>
      </c>
      <c r="F438" s="2">
        <v>98</v>
      </c>
    </row>
    <row r="439" spans="1:6" customFormat="1" x14ac:dyDescent="0.25">
      <c r="A439" s="5">
        <v>41310.1875</v>
      </c>
      <c r="B439" s="2">
        <f t="shared" si="18"/>
        <v>2</v>
      </c>
      <c r="C439" s="2">
        <f t="shared" si="19"/>
        <v>2013</v>
      </c>
      <c r="D439" s="2">
        <v>1998.4</v>
      </c>
      <c r="E439" s="2">
        <v>97</v>
      </c>
      <c r="F439" s="2">
        <v>99</v>
      </c>
    </row>
    <row r="440" spans="1:6" customFormat="1" x14ac:dyDescent="0.25">
      <c r="A440" s="5">
        <v>41310.194444444445</v>
      </c>
      <c r="B440" s="2">
        <f t="shared" si="18"/>
        <v>2</v>
      </c>
      <c r="C440" s="2">
        <f t="shared" si="19"/>
        <v>2013</v>
      </c>
      <c r="D440" s="2">
        <v>1998.4</v>
      </c>
      <c r="E440" s="2">
        <v>98</v>
      </c>
      <c r="F440" s="2">
        <v>99</v>
      </c>
    </row>
    <row r="441" spans="1:6" customFormat="1" x14ac:dyDescent="0.25">
      <c r="A441" s="5">
        <v>41310.201388888891</v>
      </c>
      <c r="B441" s="2">
        <f t="shared" si="18"/>
        <v>2</v>
      </c>
      <c r="C441" s="2">
        <f t="shared" si="19"/>
        <v>2013</v>
      </c>
      <c r="D441" s="2">
        <v>1999.9</v>
      </c>
      <c r="E441" s="2">
        <v>98</v>
      </c>
      <c r="F441" s="2">
        <v>99</v>
      </c>
    </row>
    <row r="442" spans="1:6" customFormat="1" x14ac:dyDescent="0.25">
      <c r="A442" s="5">
        <v>41310.208333333336</v>
      </c>
      <c r="B442" s="2">
        <f t="shared" si="18"/>
        <v>2</v>
      </c>
      <c r="C442" s="2">
        <f t="shared" si="19"/>
        <v>2013</v>
      </c>
      <c r="D442" s="2">
        <v>2000</v>
      </c>
      <c r="E442" s="2">
        <v>98</v>
      </c>
      <c r="F442" s="2">
        <v>99</v>
      </c>
    </row>
    <row r="443" spans="1:6" customFormat="1" x14ac:dyDescent="0.25">
      <c r="A443" s="5">
        <v>41310.215277777781</v>
      </c>
      <c r="B443" s="2">
        <f t="shared" si="18"/>
        <v>2</v>
      </c>
      <c r="C443" s="2">
        <f t="shared" si="19"/>
        <v>2013</v>
      </c>
      <c r="D443" s="2">
        <v>1998.3</v>
      </c>
      <c r="E443" s="2">
        <v>97</v>
      </c>
      <c r="F443" s="2">
        <v>99</v>
      </c>
    </row>
    <row r="444" spans="1:6" customFormat="1" x14ac:dyDescent="0.25">
      <c r="A444" s="5">
        <v>41310.222222222219</v>
      </c>
      <c r="B444" s="2">
        <f t="shared" si="18"/>
        <v>2</v>
      </c>
      <c r="C444" s="2">
        <f t="shared" si="19"/>
        <v>2013</v>
      </c>
      <c r="D444" s="2">
        <v>1999.7</v>
      </c>
      <c r="E444" s="2">
        <v>97</v>
      </c>
      <c r="F444" s="2">
        <v>99</v>
      </c>
    </row>
    <row r="445" spans="1:6" customFormat="1" x14ac:dyDescent="0.25">
      <c r="A445" s="5">
        <v>41310.229166666664</v>
      </c>
      <c r="B445" s="2">
        <f t="shared" si="18"/>
        <v>2</v>
      </c>
      <c r="C445" s="2">
        <f t="shared" si="19"/>
        <v>2013</v>
      </c>
      <c r="D445" s="2">
        <v>2000</v>
      </c>
      <c r="E445" s="2">
        <v>97</v>
      </c>
      <c r="F445" s="2">
        <v>98</v>
      </c>
    </row>
    <row r="446" spans="1:6" customFormat="1" x14ac:dyDescent="0.25">
      <c r="A446" s="5">
        <v>41310.236111111109</v>
      </c>
      <c r="B446" s="2">
        <f t="shared" si="18"/>
        <v>2</v>
      </c>
      <c r="C446" s="2">
        <f t="shared" si="19"/>
        <v>2013</v>
      </c>
      <c r="D446" s="2">
        <v>1999.9</v>
      </c>
      <c r="E446" s="2">
        <v>97</v>
      </c>
      <c r="F446" s="2">
        <v>98</v>
      </c>
    </row>
    <row r="447" spans="1:6" customFormat="1" x14ac:dyDescent="0.25">
      <c r="A447" s="5">
        <v>41310.243055555555</v>
      </c>
      <c r="B447" s="2">
        <f t="shared" si="18"/>
        <v>2</v>
      </c>
      <c r="C447" s="2">
        <f t="shared" si="19"/>
        <v>2013</v>
      </c>
      <c r="D447" s="2">
        <v>2000</v>
      </c>
      <c r="E447" s="2">
        <v>97</v>
      </c>
      <c r="F447" s="2">
        <v>99</v>
      </c>
    </row>
    <row r="448" spans="1:6" customFormat="1" x14ac:dyDescent="0.25">
      <c r="A448" s="5">
        <v>41310.25</v>
      </c>
      <c r="B448" s="2">
        <f t="shared" si="18"/>
        <v>2</v>
      </c>
      <c r="C448" s="2">
        <f t="shared" si="19"/>
        <v>2013</v>
      </c>
      <c r="D448" s="2">
        <v>1999.9</v>
      </c>
      <c r="E448" s="2">
        <v>97</v>
      </c>
      <c r="F448" s="2">
        <v>98</v>
      </c>
    </row>
    <row r="449" spans="1:6" customFormat="1" x14ac:dyDescent="0.25">
      <c r="A449" s="5">
        <v>41310.256944444445</v>
      </c>
      <c r="B449" s="2">
        <f t="shared" si="18"/>
        <v>2</v>
      </c>
      <c r="C449" s="2">
        <f t="shared" si="19"/>
        <v>2013</v>
      </c>
      <c r="D449" s="2">
        <v>2000</v>
      </c>
      <c r="E449" s="2">
        <v>97</v>
      </c>
      <c r="F449" s="2">
        <v>99</v>
      </c>
    </row>
    <row r="450" spans="1:6" customFormat="1" x14ac:dyDescent="0.25">
      <c r="A450" s="5">
        <v>41310.263888888891</v>
      </c>
      <c r="B450" s="2">
        <f t="shared" si="18"/>
        <v>2</v>
      </c>
      <c r="C450" s="2">
        <f t="shared" si="19"/>
        <v>2013</v>
      </c>
      <c r="D450" s="2">
        <v>1999.9</v>
      </c>
      <c r="E450" s="2">
        <v>97</v>
      </c>
      <c r="F450" s="2">
        <v>99</v>
      </c>
    </row>
    <row r="451" spans="1:6" customFormat="1" x14ac:dyDescent="0.25">
      <c r="A451" s="5">
        <v>41310.270833333336</v>
      </c>
      <c r="B451" s="2">
        <f t="shared" si="18"/>
        <v>2</v>
      </c>
      <c r="C451" s="2">
        <f t="shared" si="19"/>
        <v>2013</v>
      </c>
      <c r="D451" s="2">
        <v>2000</v>
      </c>
      <c r="E451" s="2">
        <v>98</v>
      </c>
      <c r="F451" s="2">
        <v>99</v>
      </c>
    </row>
    <row r="452" spans="1:6" customFormat="1" x14ac:dyDescent="0.25">
      <c r="A452" s="5">
        <v>41310.277777777781</v>
      </c>
      <c r="B452" s="2">
        <f t="shared" si="18"/>
        <v>2</v>
      </c>
      <c r="C452" s="2">
        <f t="shared" si="19"/>
        <v>2013</v>
      </c>
      <c r="D452" s="2">
        <v>1999.9</v>
      </c>
      <c r="E452" s="2">
        <v>97</v>
      </c>
      <c r="F452" s="2">
        <v>99</v>
      </c>
    </row>
    <row r="453" spans="1:6" customFormat="1" x14ac:dyDescent="0.25">
      <c r="A453" s="5">
        <v>41310.284722222219</v>
      </c>
      <c r="B453" s="2">
        <f t="shared" si="18"/>
        <v>2</v>
      </c>
      <c r="C453" s="2">
        <f t="shared" si="19"/>
        <v>2013</v>
      </c>
      <c r="D453" s="2">
        <v>2000.1</v>
      </c>
      <c r="E453" s="2">
        <v>97</v>
      </c>
      <c r="F453" s="2">
        <v>99</v>
      </c>
    </row>
    <row r="454" spans="1:6" customFormat="1" x14ac:dyDescent="0.25">
      <c r="A454" s="5">
        <v>41310.291666666664</v>
      </c>
      <c r="B454" s="2">
        <f t="shared" si="18"/>
        <v>2</v>
      </c>
      <c r="C454" s="2">
        <f t="shared" si="19"/>
        <v>2013</v>
      </c>
      <c r="D454" s="2">
        <v>1999.9</v>
      </c>
      <c r="E454" s="2">
        <v>97</v>
      </c>
      <c r="F454" s="2">
        <v>98</v>
      </c>
    </row>
    <row r="455" spans="1:6" customFormat="1" x14ac:dyDescent="0.25">
      <c r="A455" s="5">
        <v>41310.298611111109</v>
      </c>
      <c r="B455" s="2">
        <f t="shared" si="18"/>
        <v>2</v>
      </c>
      <c r="C455" s="2">
        <f t="shared" si="19"/>
        <v>2013</v>
      </c>
      <c r="D455" s="2">
        <v>2000.1</v>
      </c>
      <c r="E455" s="2">
        <v>96</v>
      </c>
      <c r="F455" s="2">
        <v>98</v>
      </c>
    </row>
    <row r="456" spans="1:6" customFormat="1" x14ac:dyDescent="0.25">
      <c r="A456" s="5">
        <v>41310.305555555555</v>
      </c>
      <c r="B456" s="2">
        <f t="shared" si="18"/>
        <v>2</v>
      </c>
      <c r="C456" s="2">
        <f t="shared" si="19"/>
        <v>2013</v>
      </c>
      <c r="D456" s="2">
        <v>2000</v>
      </c>
      <c r="E456" s="2">
        <v>96</v>
      </c>
      <c r="F456" s="2">
        <v>97</v>
      </c>
    </row>
    <row r="457" spans="1:6" customFormat="1" x14ac:dyDescent="0.25">
      <c r="A457" s="5">
        <v>41310.3125</v>
      </c>
      <c r="B457" s="2">
        <f t="shared" si="18"/>
        <v>2</v>
      </c>
      <c r="C457" s="2">
        <f t="shared" si="19"/>
        <v>2013</v>
      </c>
      <c r="D457" s="2">
        <v>2000.1</v>
      </c>
      <c r="E457" s="2">
        <v>96</v>
      </c>
      <c r="F457" s="2">
        <v>97</v>
      </c>
    </row>
    <row r="458" spans="1:6" customFormat="1" x14ac:dyDescent="0.25">
      <c r="A458" s="5">
        <v>41310.319444444445</v>
      </c>
      <c r="B458" s="2">
        <f t="shared" si="18"/>
        <v>2</v>
      </c>
      <c r="C458" s="2">
        <f t="shared" si="19"/>
        <v>2013</v>
      </c>
      <c r="D458" s="2">
        <v>2000</v>
      </c>
      <c r="E458" s="2">
        <v>95</v>
      </c>
      <c r="F458" s="2">
        <v>97</v>
      </c>
    </row>
    <row r="459" spans="1:6" customFormat="1" x14ac:dyDescent="0.25">
      <c r="A459" s="5">
        <v>41310.326388888891</v>
      </c>
      <c r="B459" s="2">
        <f t="shared" si="18"/>
        <v>2</v>
      </c>
      <c r="C459" s="2">
        <f t="shared" si="19"/>
        <v>2013</v>
      </c>
      <c r="D459" s="2">
        <v>2000.1</v>
      </c>
      <c r="E459" s="2">
        <v>95</v>
      </c>
      <c r="F459" s="2">
        <v>97</v>
      </c>
    </row>
    <row r="460" spans="1:6" customFormat="1" x14ac:dyDescent="0.25">
      <c r="A460" s="5">
        <v>41310.333333333336</v>
      </c>
      <c r="B460" s="2">
        <f t="shared" si="18"/>
        <v>2</v>
      </c>
      <c r="C460" s="2">
        <f t="shared" si="19"/>
        <v>2013</v>
      </c>
      <c r="D460" s="2">
        <v>2000</v>
      </c>
      <c r="E460" s="2">
        <v>95</v>
      </c>
      <c r="F460" s="2">
        <v>97</v>
      </c>
    </row>
    <row r="461" spans="1:6" customFormat="1" x14ac:dyDescent="0.25">
      <c r="A461" s="5">
        <v>41310.340277777781</v>
      </c>
      <c r="B461" s="2">
        <f t="shared" si="18"/>
        <v>2</v>
      </c>
      <c r="C461" s="2">
        <f t="shared" si="19"/>
        <v>2013</v>
      </c>
      <c r="D461" s="2">
        <v>1999.2</v>
      </c>
      <c r="E461" s="2">
        <v>96</v>
      </c>
      <c r="F461" s="2">
        <v>97</v>
      </c>
    </row>
    <row r="462" spans="1:6" customFormat="1" x14ac:dyDescent="0.25">
      <c r="A462" s="5">
        <v>41310.347222222219</v>
      </c>
      <c r="B462" s="2">
        <f t="shared" si="18"/>
        <v>2</v>
      </c>
      <c r="C462" s="2">
        <f t="shared" si="19"/>
        <v>2013</v>
      </c>
      <c r="D462" s="2">
        <v>2000</v>
      </c>
      <c r="E462" s="2">
        <v>96</v>
      </c>
      <c r="F462" s="2">
        <v>97</v>
      </c>
    </row>
    <row r="463" spans="1:6" customFormat="1" x14ac:dyDescent="0.25">
      <c r="A463" s="5">
        <v>41310.354166666664</v>
      </c>
      <c r="B463" s="2">
        <f t="shared" si="18"/>
        <v>2</v>
      </c>
      <c r="C463" s="2">
        <f t="shared" si="19"/>
        <v>2013</v>
      </c>
      <c r="D463" s="2">
        <v>1998.7</v>
      </c>
      <c r="E463" s="2">
        <v>96</v>
      </c>
      <c r="F463" s="2">
        <v>97</v>
      </c>
    </row>
    <row r="464" spans="1:6" customFormat="1" x14ac:dyDescent="0.25">
      <c r="A464" s="5">
        <v>41310.361111111109</v>
      </c>
      <c r="B464" s="2">
        <f t="shared" si="18"/>
        <v>2</v>
      </c>
      <c r="C464" s="2">
        <f t="shared" si="19"/>
        <v>2013</v>
      </c>
      <c r="D464" s="2">
        <v>2000.1</v>
      </c>
      <c r="E464" s="2">
        <v>96</v>
      </c>
      <c r="F464" s="2">
        <v>97</v>
      </c>
    </row>
    <row r="465" spans="1:6" customFormat="1" x14ac:dyDescent="0.25">
      <c r="A465" s="5">
        <v>41310.368055555555</v>
      </c>
      <c r="B465" s="2">
        <f t="shared" si="18"/>
        <v>2</v>
      </c>
      <c r="C465" s="2">
        <f t="shared" si="19"/>
        <v>2013</v>
      </c>
      <c r="D465" s="2">
        <v>1987.7</v>
      </c>
      <c r="E465" s="2">
        <v>96</v>
      </c>
      <c r="F465" s="2">
        <v>97</v>
      </c>
    </row>
    <row r="466" spans="1:6" customFormat="1" x14ac:dyDescent="0.25">
      <c r="A466" s="5">
        <v>41310.375</v>
      </c>
      <c r="B466" s="2">
        <f t="shared" si="18"/>
        <v>2</v>
      </c>
      <c r="C466" s="2">
        <f t="shared" si="19"/>
        <v>2013</v>
      </c>
      <c r="D466" s="2">
        <v>981.5</v>
      </c>
      <c r="E466" s="2">
        <v>93</v>
      </c>
      <c r="F466" s="2">
        <v>94</v>
      </c>
    </row>
    <row r="467" spans="1:6" customFormat="1" x14ac:dyDescent="0.25">
      <c r="A467" s="5">
        <v>41310.381944444445</v>
      </c>
      <c r="B467" s="2">
        <f t="shared" si="18"/>
        <v>2</v>
      </c>
      <c r="C467" s="2">
        <f t="shared" si="19"/>
        <v>2013</v>
      </c>
      <c r="D467" s="2">
        <v>-22</v>
      </c>
      <c r="E467" s="2">
        <v>82</v>
      </c>
      <c r="F467" s="2">
        <v>83</v>
      </c>
    </row>
    <row r="468" spans="1:6" customFormat="1" x14ac:dyDescent="0.25">
      <c r="A468" s="5">
        <v>41310.388888888891</v>
      </c>
      <c r="B468" s="2">
        <f t="shared" si="18"/>
        <v>2</v>
      </c>
      <c r="C468" s="2">
        <f t="shared" si="19"/>
        <v>2013</v>
      </c>
      <c r="D468" s="2">
        <v>-22.2</v>
      </c>
      <c r="E468" s="2">
        <v>72</v>
      </c>
      <c r="F468" s="2">
        <v>73</v>
      </c>
    </row>
    <row r="469" spans="1:6" customFormat="1" x14ac:dyDescent="0.25">
      <c r="A469" s="5">
        <v>41310.395833333336</v>
      </c>
      <c r="B469" s="2">
        <f t="shared" si="18"/>
        <v>2</v>
      </c>
      <c r="C469" s="2">
        <f t="shared" si="19"/>
        <v>2013</v>
      </c>
      <c r="D469" s="2">
        <v>-22.9</v>
      </c>
      <c r="E469" s="2">
        <v>64</v>
      </c>
      <c r="F469" s="2">
        <v>65</v>
      </c>
    </row>
    <row r="470" spans="1:6" customFormat="1" x14ac:dyDescent="0.25">
      <c r="A470" s="5">
        <v>41310.402777777781</v>
      </c>
      <c r="B470" s="2">
        <f t="shared" si="18"/>
        <v>2</v>
      </c>
      <c r="C470" s="2">
        <f t="shared" si="19"/>
        <v>2013</v>
      </c>
      <c r="D470" s="2">
        <v>-23.9</v>
      </c>
      <c r="E470" s="2">
        <v>58</v>
      </c>
      <c r="F470" s="2">
        <v>58</v>
      </c>
    </row>
    <row r="471" spans="1:6" customFormat="1" x14ac:dyDescent="0.25">
      <c r="A471" s="5">
        <v>41310.409722222219</v>
      </c>
      <c r="B471" s="2">
        <f t="shared" si="18"/>
        <v>2</v>
      </c>
      <c r="C471" s="2">
        <f t="shared" si="19"/>
        <v>2013</v>
      </c>
      <c r="D471" s="2">
        <v>1385</v>
      </c>
      <c r="E471" s="2">
        <v>56</v>
      </c>
      <c r="F471" s="2">
        <v>57</v>
      </c>
    </row>
    <row r="472" spans="1:6" customFormat="1" x14ac:dyDescent="0.25">
      <c r="A472" s="5">
        <v>41310.416666666664</v>
      </c>
      <c r="B472" s="2">
        <f t="shared" si="18"/>
        <v>2</v>
      </c>
      <c r="C472" s="2">
        <f t="shared" si="19"/>
        <v>2013</v>
      </c>
      <c r="D472" s="2">
        <v>1523.8</v>
      </c>
      <c r="E472" s="2">
        <v>62</v>
      </c>
      <c r="F472" s="2">
        <v>62</v>
      </c>
    </row>
    <row r="473" spans="1:6" customFormat="1" x14ac:dyDescent="0.25">
      <c r="A473" s="5">
        <v>41310.423611111109</v>
      </c>
      <c r="B473" s="2">
        <f t="shared" si="18"/>
        <v>2</v>
      </c>
      <c r="C473" s="2">
        <f t="shared" si="19"/>
        <v>2013</v>
      </c>
      <c r="D473" s="2">
        <v>1518.4</v>
      </c>
      <c r="E473" s="2">
        <v>64</v>
      </c>
      <c r="F473" s="2">
        <v>64</v>
      </c>
    </row>
    <row r="474" spans="1:6" customFormat="1" x14ac:dyDescent="0.25">
      <c r="A474" s="5">
        <v>41310.430555555555</v>
      </c>
      <c r="B474" s="2">
        <f t="shared" si="18"/>
        <v>2</v>
      </c>
      <c r="C474" s="2">
        <f t="shared" si="19"/>
        <v>2013</v>
      </c>
      <c r="D474" s="2">
        <v>1616.8</v>
      </c>
      <c r="E474" s="2">
        <v>67</v>
      </c>
      <c r="F474" s="2">
        <v>67</v>
      </c>
    </row>
    <row r="475" spans="1:6" customFormat="1" x14ac:dyDescent="0.25">
      <c r="A475" s="5">
        <v>41310.4375</v>
      </c>
      <c r="B475" s="2">
        <f t="shared" si="18"/>
        <v>2</v>
      </c>
      <c r="C475" s="2">
        <f t="shared" si="19"/>
        <v>2013</v>
      </c>
      <c r="D475" s="2">
        <v>1874.2</v>
      </c>
      <c r="E475" s="2">
        <v>70</v>
      </c>
      <c r="F475" s="2">
        <v>71</v>
      </c>
    </row>
    <row r="476" spans="1:6" customFormat="1" x14ac:dyDescent="0.25">
      <c r="A476" s="5">
        <v>41310.444444444445</v>
      </c>
      <c r="B476" s="2">
        <f t="shared" si="18"/>
        <v>2</v>
      </c>
      <c r="C476" s="2">
        <f t="shared" si="19"/>
        <v>2013</v>
      </c>
      <c r="D476" s="2">
        <v>1932.9</v>
      </c>
      <c r="E476" s="2">
        <v>73</v>
      </c>
      <c r="F476" s="2">
        <v>74</v>
      </c>
    </row>
    <row r="477" spans="1:6" customFormat="1" x14ac:dyDescent="0.25">
      <c r="A477" s="5">
        <v>41310.451388888891</v>
      </c>
      <c r="B477" s="2">
        <f t="shared" ref="B477:B507" si="20">MONTH(A477)</f>
        <v>2</v>
      </c>
      <c r="C477" s="2">
        <f t="shared" ref="C477:C507" si="21">YEAR(A477)</f>
        <v>2013</v>
      </c>
      <c r="D477" s="2">
        <v>1936.9</v>
      </c>
      <c r="E477" s="2">
        <v>76</v>
      </c>
      <c r="F477" s="2">
        <v>77</v>
      </c>
    </row>
    <row r="478" spans="1:6" customFormat="1" x14ac:dyDescent="0.25">
      <c r="A478" s="5">
        <v>41310.458333333336</v>
      </c>
      <c r="B478" s="2">
        <f t="shared" si="20"/>
        <v>2</v>
      </c>
      <c r="C478" s="2">
        <f t="shared" si="21"/>
        <v>2013</v>
      </c>
      <c r="D478" s="2">
        <v>1984.4</v>
      </c>
      <c r="E478" s="2">
        <v>79</v>
      </c>
      <c r="F478" s="2">
        <v>80</v>
      </c>
    </row>
    <row r="479" spans="1:6" customFormat="1" x14ac:dyDescent="0.25">
      <c r="A479" s="5">
        <v>41310.465277777781</v>
      </c>
      <c r="B479" s="2">
        <f t="shared" si="20"/>
        <v>2</v>
      </c>
      <c r="C479" s="2">
        <f t="shared" si="21"/>
        <v>2013</v>
      </c>
      <c r="D479" s="2">
        <v>1898</v>
      </c>
      <c r="E479" s="2">
        <v>81</v>
      </c>
      <c r="F479" s="2">
        <v>82</v>
      </c>
    </row>
    <row r="480" spans="1:6" customFormat="1" x14ac:dyDescent="0.25">
      <c r="A480" s="5">
        <v>41310.472222222219</v>
      </c>
      <c r="B480" s="2">
        <f t="shared" si="20"/>
        <v>2</v>
      </c>
      <c r="C480" s="2">
        <f t="shared" si="21"/>
        <v>2013</v>
      </c>
      <c r="D480" s="2">
        <v>1923.2</v>
      </c>
      <c r="E480" s="2">
        <v>82</v>
      </c>
      <c r="F480" s="2">
        <v>83</v>
      </c>
    </row>
    <row r="481" spans="1:6" customFormat="1" x14ac:dyDescent="0.25">
      <c r="A481" s="5">
        <v>41310.479166666664</v>
      </c>
      <c r="B481" s="2">
        <f t="shared" si="20"/>
        <v>2</v>
      </c>
      <c r="C481" s="2">
        <f t="shared" si="21"/>
        <v>2013</v>
      </c>
      <c r="D481" s="2">
        <v>1976.6</v>
      </c>
      <c r="E481" s="2">
        <v>84</v>
      </c>
      <c r="F481" s="2">
        <v>85</v>
      </c>
    </row>
    <row r="482" spans="1:6" customFormat="1" x14ac:dyDescent="0.25">
      <c r="A482" s="5">
        <v>41310.486111111109</v>
      </c>
      <c r="B482" s="2">
        <f t="shared" si="20"/>
        <v>2</v>
      </c>
      <c r="C482" s="2">
        <f t="shared" si="21"/>
        <v>2013</v>
      </c>
      <c r="D482" s="2">
        <v>1997.3</v>
      </c>
      <c r="E482" s="2">
        <v>86</v>
      </c>
      <c r="F482" s="2">
        <v>87</v>
      </c>
    </row>
    <row r="483" spans="1:6" customFormat="1" x14ac:dyDescent="0.25">
      <c r="A483" s="5">
        <v>41310.493055555555</v>
      </c>
      <c r="B483" s="2">
        <f t="shared" si="20"/>
        <v>2</v>
      </c>
      <c r="C483" s="2">
        <f t="shared" si="21"/>
        <v>2013</v>
      </c>
      <c r="D483" s="2">
        <v>1997.6</v>
      </c>
      <c r="E483" s="2">
        <v>87</v>
      </c>
      <c r="F483" s="2">
        <v>88</v>
      </c>
    </row>
    <row r="484" spans="1:6" customFormat="1" x14ac:dyDescent="0.25">
      <c r="A484" s="5">
        <v>41310.5</v>
      </c>
      <c r="B484" s="2">
        <f t="shared" si="20"/>
        <v>2</v>
      </c>
      <c r="C484" s="2">
        <f t="shared" si="21"/>
        <v>2013</v>
      </c>
      <c r="D484" s="2">
        <v>1980.5</v>
      </c>
      <c r="E484" s="2">
        <v>89</v>
      </c>
      <c r="F484" s="2">
        <v>90</v>
      </c>
    </row>
    <row r="485" spans="1:6" customFormat="1" x14ac:dyDescent="0.25">
      <c r="A485" s="5">
        <v>41310.506944444445</v>
      </c>
      <c r="B485" s="2">
        <f t="shared" si="20"/>
        <v>2</v>
      </c>
      <c r="C485" s="2">
        <f t="shared" si="21"/>
        <v>2013</v>
      </c>
      <c r="D485" s="2">
        <v>1993.8</v>
      </c>
      <c r="E485" s="2">
        <v>90</v>
      </c>
      <c r="F485" s="2">
        <v>91</v>
      </c>
    </row>
    <row r="486" spans="1:6" customFormat="1" x14ac:dyDescent="0.25">
      <c r="A486" s="5">
        <v>41310.513888888891</v>
      </c>
      <c r="B486" s="2">
        <f t="shared" si="20"/>
        <v>2</v>
      </c>
      <c r="C486" s="2">
        <f t="shared" si="21"/>
        <v>2013</v>
      </c>
      <c r="D486" s="2">
        <v>1991.9</v>
      </c>
      <c r="E486" s="2">
        <v>91</v>
      </c>
      <c r="F486" s="2">
        <v>92</v>
      </c>
    </row>
    <row r="487" spans="1:6" customFormat="1" x14ac:dyDescent="0.25">
      <c r="A487" s="5">
        <v>41310.520833333336</v>
      </c>
      <c r="B487" s="2">
        <f t="shared" si="20"/>
        <v>2</v>
      </c>
      <c r="C487" s="2">
        <f t="shared" si="21"/>
        <v>2013</v>
      </c>
      <c r="D487" s="2">
        <v>1979.4</v>
      </c>
      <c r="E487" s="2">
        <v>92</v>
      </c>
      <c r="F487" s="2">
        <v>93</v>
      </c>
    </row>
    <row r="488" spans="1:6" customFormat="1" x14ac:dyDescent="0.25">
      <c r="A488" s="5">
        <v>41310.527777777781</v>
      </c>
      <c r="B488" s="2">
        <f t="shared" si="20"/>
        <v>2</v>
      </c>
      <c r="C488" s="2">
        <f t="shared" si="21"/>
        <v>2013</v>
      </c>
      <c r="D488" s="2">
        <v>1986</v>
      </c>
      <c r="E488" s="2">
        <v>93</v>
      </c>
      <c r="F488" s="2">
        <v>94</v>
      </c>
    </row>
    <row r="489" spans="1:6" customFormat="1" x14ac:dyDescent="0.25">
      <c r="A489" s="5">
        <v>41310.534722222219</v>
      </c>
      <c r="B489" s="2">
        <f t="shared" si="20"/>
        <v>2</v>
      </c>
      <c r="C489" s="2">
        <f t="shared" si="21"/>
        <v>2013</v>
      </c>
      <c r="D489" s="2">
        <v>1992.8</v>
      </c>
      <c r="E489" s="2">
        <v>94</v>
      </c>
      <c r="F489" s="2">
        <v>95</v>
      </c>
    </row>
    <row r="490" spans="1:6" customFormat="1" x14ac:dyDescent="0.25">
      <c r="A490" s="5">
        <v>41310.541666666664</v>
      </c>
      <c r="B490" s="2">
        <f t="shared" si="20"/>
        <v>2</v>
      </c>
      <c r="C490" s="2">
        <f t="shared" si="21"/>
        <v>2013</v>
      </c>
      <c r="D490" s="2">
        <v>1813.6</v>
      </c>
      <c r="E490" s="2">
        <v>93</v>
      </c>
      <c r="F490" s="2">
        <v>94</v>
      </c>
    </row>
    <row r="491" spans="1:6" customFormat="1" x14ac:dyDescent="0.25">
      <c r="A491" s="5">
        <v>41310.548611111109</v>
      </c>
      <c r="B491" s="2">
        <f t="shared" si="20"/>
        <v>2</v>
      </c>
      <c r="C491" s="2">
        <f t="shared" si="21"/>
        <v>2013</v>
      </c>
      <c r="D491" s="2">
        <v>1885</v>
      </c>
      <c r="E491" s="2">
        <v>93</v>
      </c>
      <c r="F491" s="2">
        <v>94</v>
      </c>
    </row>
    <row r="492" spans="1:6" customFormat="1" x14ac:dyDescent="0.25">
      <c r="A492" s="5">
        <v>41310.555555555555</v>
      </c>
      <c r="B492" s="2">
        <f t="shared" si="20"/>
        <v>2</v>
      </c>
      <c r="C492" s="2">
        <f t="shared" si="21"/>
        <v>2013</v>
      </c>
      <c r="D492" s="2">
        <v>1964.2</v>
      </c>
      <c r="E492" s="2">
        <v>93</v>
      </c>
      <c r="F492" s="2">
        <v>94</v>
      </c>
    </row>
    <row r="493" spans="1:6" customFormat="1" x14ac:dyDescent="0.25">
      <c r="A493" s="5">
        <v>41310.5625</v>
      </c>
      <c r="B493" s="2">
        <f t="shared" si="20"/>
        <v>2</v>
      </c>
      <c r="C493" s="2">
        <f t="shared" si="21"/>
        <v>2013</v>
      </c>
      <c r="D493" s="2">
        <v>1993.9</v>
      </c>
      <c r="E493" s="2">
        <v>94</v>
      </c>
      <c r="F493" s="2">
        <v>95</v>
      </c>
    </row>
    <row r="494" spans="1:6" customFormat="1" x14ac:dyDescent="0.25">
      <c r="A494" s="5">
        <v>41310.569444444445</v>
      </c>
      <c r="B494" s="2">
        <f t="shared" si="20"/>
        <v>2</v>
      </c>
      <c r="C494" s="2">
        <f t="shared" si="21"/>
        <v>2013</v>
      </c>
      <c r="D494" s="2">
        <v>2000.1</v>
      </c>
      <c r="E494" s="2">
        <v>94</v>
      </c>
      <c r="F494" s="2">
        <v>95</v>
      </c>
    </row>
    <row r="495" spans="1:6" customFormat="1" x14ac:dyDescent="0.25">
      <c r="A495" s="5">
        <v>41310.576388888891</v>
      </c>
      <c r="B495" s="2">
        <f t="shared" si="20"/>
        <v>2</v>
      </c>
      <c r="C495" s="2">
        <f t="shared" si="21"/>
        <v>2013</v>
      </c>
      <c r="D495" s="2">
        <v>1985</v>
      </c>
      <c r="E495" s="2">
        <v>94</v>
      </c>
      <c r="F495" s="2">
        <v>96</v>
      </c>
    </row>
    <row r="496" spans="1:6" customFormat="1" x14ac:dyDescent="0.25">
      <c r="A496" s="5">
        <v>41310.583333333336</v>
      </c>
      <c r="B496" s="2">
        <f t="shared" si="20"/>
        <v>2</v>
      </c>
      <c r="C496" s="2">
        <f t="shared" si="21"/>
        <v>2013</v>
      </c>
      <c r="D496" s="2">
        <v>1900.7</v>
      </c>
      <c r="E496" s="2">
        <v>95</v>
      </c>
      <c r="F496" s="2">
        <v>96</v>
      </c>
    </row>
    <row r="497" spans="1:6" customFormat="1" x14ac:dyDescent="0.25">
      <c r="A497" s="5">
        <v>41310.590277777781</v>
      </c>
      <c r="B497" s="2">
        <f t="shared" si="20"/>
        <v>2</v>
      </c>
      <c r="C497" s="2">
        <f t="shared" si="21"/>
        <v>2013</v>
      </c>
      <c r="D497" s="2">
        <v>1881.4</v>
      </c>
      <c r="E497" s="2">
        <v>94</v>
      </c>
      <c r="F497" s="2">
        <v>95</v>
      </c>
    </row>
    <row r="498" spans="1:6" customFormat="1" x14ac:dyDescent="0.25">
      <c r="A498" s="5">
        <v>41310.597222222219</v>
      </c>
      <c r="B498" s="2">
        <f t="shared" si="20"/>
        <v>2</v>
      </c>
      <c r="C498" s="2">
        <f t="shared" si="21"/>
        <v>2013</v>
      </c>
      <c r="D498" s="2">
        <v>1889</v>
      </c>
      <c r="E498" s="2">
        <v>94</v>
      </c>
      <c r="F498" s="2">
        <v>95</v>
      </c>
    </row>
    <row r="499" spans="1:6" customFormat="1" x14ac:dyDescent="0.25">
      <c r="A499" s="5">
        <v>41310.604166666664</v>
      </c>
      <c r="B499" s="2">
        <f t="shared" si="20"/>
        <v>2</v>
      </c>
      <c r="C499" s="2">
        <f t="shared" si="21"/>
        <v>2013</v>
      </c>
      <c r="D499" s="2">
        <v>1734.5</v>
      </c>
      <c r="E499" s="2">
        <v>94</v>
      </c>
      <c r="F499" s="2">
        <v>95</v>
      </c>
    </row>
    <row r="500" spans="1:6" customFormat="1" x14ac:dyDescent="0.25">
      <c r="A500" s="5">
        <v>41310.611111111109</v>
      </c>
      <c r="B500" s="2">
        <f t="shared" si="20"/>
        <v>2</v>
      </c>
      <c r="C500" s="2">
        <f t="shared" si="21"/>
        <v>2013</v>
      </c>
      <c r="D500" s="2">
        <v>1908.5</v>
      </c>
      <c r="E500" s="2">
        <v>93</v>
      </c>
      <c r="F500" s="2">
        <v>94</v>
      </c>
    </row>
    <row r="501" spans="1:6" customFormat="1" x14ac:dyDescent="0.25">
      <c r="A501" s="5">
        <v>41310.618055555555</v>
      </c>
      <c r="B501" s="2">
        <f t="shared" si="20"/>
        <v>2</v>
      </c>
      <c r="C501" s="2">
        <f t="shared" si="21"/>
        <v>2013</v>
      </c>
      <c r="D501" s="2">
        <v>1921</v>
      </c>
      <c r="E501" s="2">
        <v>93</v>
      </c>
      <c r="F501" s="2">
        <v>94</v>
      </c>
    </row>
    <row r="502" spans="1:6" customFormat="1" x14ac:dyDescent="0.25">
      <c r="A502" s="5">
        <v>41310.625</v>
      </c>
      <c r="B502" s="2">
        <f t="shared" si="20"/>
        <v>2</v>
      </c>
      <c r="C502" s="2">
        <f t="shared" si="21"/>
        <v>2013</v>
      </c>
      <c r="D502" s="2">
        <v>1997.1</v>
      </c>
      <c r="E502" s="2">
        <v>94</v>
      </c>
      <c r="F502" s="2">
        <v>95</v>
      </c>
    </row>
    <row r="503" spans="1:6" customFormat="1" x14ac:dyDescent="0.25">
      <c r="A503" s="5">
        <v>41310.631944444445</v>
      </c>
      <c r="B503" s="2">
        <f t="shared" si="20"/>
        <v>2</v>
      </c>
      <c r="C503" s="2">
        <f t="shared" si="21"/>
        <v>2013</v>
      </c>
      <c r="D503" s="2">
        <v>1999.2</v>
      </c>
      <c r="E503" s="2">
        <v>94</v>
      </c>
      <c r="F503" s="2">
        <v>95</v>
      </c>
    </row>
    <row r="504" spans="1:6" customFormat="1" x14ac:dyDescent="0.25">
      <c r="A504" s="5">
        <v>41310.638888888891</v>
      </c>
      <c r="B504" s="2">
        <f t="shared" si="20"/>
        <v>2</v>
      </c>
      <c r="C504" s="2">
        <f t="shared" si="21"/>
        <v>2013</v>
      </c>
      <c r="D504" s="2">
        <v>1995.7</v>
      </c>
      <c r="E504" s="2">
        <v>94</v>
      </c>
      <c r="F504" s="2">
        <v>96</v>
      </c>
    </row>
    <row r="505" spans="1:6" customFormat="1" x14ac:dyDescent="0.25">
      <c r="A505" s="5">
        <v>41310.645833333336</v>
      </c>
      <c r="B505" s="2">
        <f t="shared" si="20"/>
        <v>2</v>
      </c>
      <c r="C505" s="2">
        <f t="shared" si="21"/>
        <v>2013</v>
      </c>
      <c r="D505" s="2">
        <v>1992.9</v>
      </c>
      <c r="E505" s="2">
        <v>95</v>
      </c>
      <c r="F505" s="2">
        <v>96</v>
      </c>
    </row>
    <row r="506" spans="1:6" customFormat="1" x14ac:dyDescent="0.25">
      <c r="A506" s="5">
        <v>41310.652777777781</v>
      </c>
      <c r="B506" s="2">
        <f t="shared" si="20"/>
        <v>2</v>
      </c>
      <c r="C506" s="2">
        <f t="shared" si="21"/>
        <v>2013</v>
      </c>
      <c r="D506" s="2">
        <v>1984.5</v>
      </c>
      <c r="E506" s="2">
        <v>95</v>
      </c>
      <c r="F506" s="2">
        <v>96</v>
      </c>
    </row>
    <row r="507" spans="1:6" customFormat="1" x14ac:dyDescent="0.25">
      <c r="A507" s="16">
        <v>41310.659722222219</v>
      </c>
      <c r="B507" s="11">
        <f t="shared" si="20"/>
        <v>2</v>
      </c>
      <c r="C507" s="11">
        <f t="shared" si="21"/>
        <v>2013</v>
      </c>
      <c r="D507" s="11">
        <v>1995.6</v>
      </c>
      <c r="E507" s="11">
        <v>95</v>
      </c>
      <c r="F507" s="11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-0.249977111117893"/>
  </sheetPr>
  <dimension ref="A2:D46"/>
  <sheetViews>
    <sheetView zoomScale="80" zoomScaleNormal="80" workbookViewId="0">
      <selection activeCell="B25" sqref="A25:XFD25"/>
    </sheetView>
  </sheetViews>
  <sheetFormatPr baseColWidth="10" defaultRowHeight="15" x14ac:dyDescent="0.25"/>
  <cols>
    <col min="2" max="2" width="25.5703125" style="3" bestFit="1" customWidth="1"/>
    <col min="3" max="3" width="26.85546875" style="3" bestFit="1" customWidth="1"/>
    <col min="4" max="4" width="27.42578125" style="3" bestFit="1" customWidth="1"/>
  </cols>
  <sheetData>
    <row r="2" spans="1:4" x14ac:dyDescent="0.25">
      <c r="A2" s="17">
        <v>41275</v>
      </c>
      <c r="B2" s="1" t="s">
        <v>2</v>
      </c>
      <c r="C2" s="1" t="s">
        <v>1</v>
      </c>
      <c r="D2" s="1" t="s">
        <v>0</v>
      </c>
    </row>
    <row r="3" spans="1:4" x14ac:dyDescent="0.25">
      <c r="A3" s="18"/>
      <c r="B3" s="2">
        <v>100</v>
      </c>
      <c r="C3" s="2" t="e">
        <f>AVERAGEIFS('E4'!E$2:E$507,'E4'!$B$2:$B$507,1,'E4'!$C$2:$C$507,2013,'E4'!$D$2:$D$507,"&gt;0",'E4'!$D$2:$D$507,"&lt;=100")</f>
        <v>#DIV/0!</v>
      </c>
      <c r="D3" s="2" t="e">
        <f>AVERAGEIFS('E4'!F$2:F$507,'E4'!$B$2:$B$507,1,'E4'!$C$2:$C$507,2013,'E4'!$D$2:$D$507,"&gt;0",'E4'!$D$2:$D$507,"&lt;=100")</f>
        <v>#DIV/0!</v>
      </c>
    </row>
    <row r="4" spans="1:4" x14ac:dyDescent="0.25">
      <c r="A4" s="18"/>
      <c r="B4" s="2">
        <f>B3+100</f>
        <v>200</v>
      </c>
      <c r="C4" s="2" t="e">
        <f>AVERAGEIFS('E4'!E$2:E$507,'E4'!$B$2:$B$507,1,'E4'!$C$2:$C$507,2013,'E4'!$D$2:$D$507,"&gt;100",'E4'!$D$2:$D$507,"&lt;=200")</f>
        <v>#DIV/0!</v>
      </c>
      <c r="D4" s="2" t="e">
        <f>AVERAGEIFS('E4'!F$2:F$507,'E4'!$B$2:$B$507,1,'E4'!$C$2:$C$507,2013,'E4'!$D$2:$D$507,"&gt;100",'E4'!$D$2:$D$507,"&lt;=200")</f>
        <v>#DIV/0!</v>
      </c>
    </row>
    <row r="5" spans="1:4" x14ac:dyDescent="0.25">
      <c r="A5" s="18"/>
      <c r="B5" s="2">
        <f t="shared" ref="B5:B23" si="0">B4+100</f>
        <v>300</v>
      </c>
      <c r="C5" s="2">
        <f>AVERAGEIFS('E4'!E$2:E$507,'E4'!$B$2:$B$507,1,'E4'!$C$2:$C$507,2013,'E4'!$D$2:$D$507,"&gt;200",'E4'!$D$2:$D$507,"&lt;=300")</f>
        <v>55</v>
      </c>
      <c r="D5" s="2">
        <f>AVERAGEIFS('E4'!F$2:F$507,'E4'!$B$2:$B$507,1,'E4'!$C$2:$C$507,2013,'E4'!$D$2:$D$507,"&gt;200",'E4'!$D$2:$D$507,"&lt;=300")</f>
        <v>56</v>
      </c>
    </row>
    <row r="6" spans="1:4" x14ac:dyDescent="0.25">
      <c r="A6" s="18"/>
      <c r="B6" s="2">
        <f t="shared" si="0"/>
        <v>400</v>
      </c>
      <c r="C6" s="2">
        <f>AVERAGEIFS('E4'!E$2:E$507,'E4'!$B$2:$B$507,1,'E4'!$C$2:$C$507,2013,'E4'!$D$2:$D$507,"&gt;300",'E4'!$D$2:$D$507,"&lt;=400")</f>
        <v>55.75</v>
      </c>
      <c r="D6" s="2">
        <f>AVERAGEIFS('E4'!F$2:F$507,'E4'!$B$2:$B$507,1,'E4'!$C$2:$C$507,2013,'E4'!$D$2:$D$507,"&gt;300",'E4'!$D$2:$D$507,"&lt;=400")</f>
        <v>55.75</v>
      </c>
    </row>
    <row r="7" spans="1:4" x14ac:dyDescent="0.25">
      <c r="A7" s="18"/>
      <c r="B7" s="2">
        <f t="shared" si="0"/>
        <v>500</v>
      </c>
      <c r="C7" s="2">
        <f>AVERAGEIFS('E4'!E$2:E$507,'E4'!$B$2:$B$507,1,'E4'!$C$2:$C$507,2013,'E4'!$D$2:$D$507,"&gt;400",'E4'!$D$2:$D$507,"&lt;=500")</f>
        <v>55.666666666666664</v>
      </c>
      <c r="D7" s="2">
        <f>AVERAGEIFS('E4'!F$2:F$507,'E4'!$B$2:$B$507,1,'E4'!$C$2:$C$507,2013,'E4'!$D$2:$D$507,"&gt;400",'E4'!$D$2:$D$507,"&lt;=500")</f>
        <v>56.333333333333336</v>
      </c>
    </row>
    <row r="8" spans="1:4" x14ac:dyDescent="0.25">
      <c r="A8" s="18"/>
      <c r="B8" s="2">
        <f t="shared" si="0"/>
        <v>600</v>
      </c>
      <c r="C8" s="2">
        <f>AVERAGEIFS('E4'!E$2:E$507,'E4'!$B$2:$B$507,1,'E4'!$C$2:$C$507,2013,'E4'!$D$2:$D$507,"&gt;500",'E4'!$D$2:$D$507,"&lt;=600")</f>
        <v>59</v>
      </c>
      <c r="D8" s="2">
        <f>AVERAGEIFS('E4'!F$2:F$507,'E4'!$B$2:$B$507,1,'E4'!$C$2:$C$507,2013,'E4'!$D$2:$D$507,"&gt;500",'E4'!$D$2:$D$507,"&lt;=600")</f>
        <v>59.666666666666664</v>
      </c>
    </row>
    <row r="9" spans="1:4" x14ac:dyDescent="0.25">
      <c r="A9" s="18"/>
      <c r="B9" s="2">
        <f t="shared" si="0"/>
        <v>700</v>
      </c>
      <c r="C9" s="2">
        <f>AVERAGEIFS('E4'!E$2:E$507,'E4'!$B$2:$B$507,1,'E4'!$C$2:$C$507,2013,'E4'!$D$2:$D$507,"&gt;600",'E4'!$D$2:$D$507,"&lt;=700")</f>
        <v>57</v>
      </c>
      <c r="D9" s="2">
        <f>AVERAGEIFS('E4'!F$2:F$507,'E4'!$B$2:$B$507,1,'E4'!$C$2:$C$507,2013,'E4'!$D$2:$D$507,"&gt;600",'E4'!$D$2:$D$507,"&lt;=700")</f>
        <v>57</v>
      </c>
    </row>
    <row r="10" spans="1:4" x14ac:dyDescent="0.25">
      <c r="A10" s="18"/>
      <c r="B10" s="2">
        <f t="shared" si="0"/>
        <v>800</v>
      </c>
      <c r="C10" s="2" t="e">
        <f>AVERAGEIFS('E4'!E$2:E$507,'E4'!$B$2:$B$507,1,'E4'!$C$2:$C$507,2013,'E4'!$D$2:$D$507,"&gt;700",'E4'!$D$2:$D$507,"&lt;=800")</f>
        <v>#DIV/0!</v>
      </c>
      <c r="D10" s="2" t="e">
        <f>AVERAGEIFS('E4'!F$2:F$507,'E4'!$B$2:$B$507,1,'E4'!$C$2:$C$507,2013,'E4'!$D$2:$D$507,"&gt;700",'E4'!$D$2:$D$507,"&lt;=800")</f>
        <v>#DIV/0!</v>
      </c>
    </row>
    <row r="11" spans="1:4" x14ac:dyDescent="0.25">
      <c r="A11" s="18"/>
      <c r="B11" s="2">
        <f t="shared" si="0"/>
        <v>900</v>
      </c>
      <c r="C11" s="2">
        <f>AVERAGEIFS('E4'!E$2:E$507,'E4'!$B$2:$B$507,1,'E4'!$C$2:$C$507,2013,'E4'!$D$2:$D$507,"&gt;800",'E4'!$D$2:$D$507,"&lt;=900")</f>
        <v>62</v>
      </c>
      <c r="D11" s="2">
        <f>AVERAGEIFS('E4'!F$2:F$507,'E4'!$B$2:$B$507,1,'E4'!$C$2:$C$507,2013,'E4'!$D$2:$D$507,"&gt;800",'E4'!$D$2:$D$507,"&lt;=900")</f>
        <v>62.5</v>
      </c>
    </row>
    <row r="12" spans="1:4" x14ac:dyDescent="0.25">
      <c r="A12" s="18"/>
      <c r="B12" s="2">
        <f t="shared" si="0"/>
        <v>1000</v>
      </c>
      <c r="C12" s="2" t="e">
        <f>AVERAGEIFS('E4'!E$2:E$507,'E4'!$B$2:$B$507,1,'E4'!$C$2:$C$507,2013,'E4'!$D$2:$D$507,"&gt;900",'E4'!$D$2:$D$507,"&lt;=1000")</f>
        <v>#DIV/0!</v>
      </c>
      <c r="D12" s="2" t="e">
        <f>AVERAGEIFS('E4'!F$2:F$507,'E4'!$B$2:$B$507,1,'E4'!$C$2:$C$507,2013,'E4'!$D$2:$D$507,"&gt;900",'E4'!$D$2:$D$507,"&lt;=1000")</f>
        <v>#DIV/0!</v>
      </c>
    </row>
    <row r="13" spans="1:4" x14ac:dyDescent="0.25">
      <c r="A13" s="18"/>
      <c r="B13" s="2">
        <f t="shared" si="0"/>
        <v>1100</v>
      </c>
      <c r="C13" s="2">
        <f>AVERAGEIFS('E4'!E$2:E$507,'E4'!$B$2:$B$507,1,'E4'!$C$2:$C$507,2013,'E4'!$D$2:$D$507,"&gt;1000",'E4'!$D$2:$D$507,"&lt;=1100")</f>
        <v>85</v>
      </c>
      <c r="D13" s="2">
        <f>AVERAGEIFS('E4'!F$2:F$507,'E4'!$B$2:$B$507,1,'E4'!$C$2:$C$507,2013,'E4'!$D$2:$D$507,"&gt;1000",'E4'!$D$2:$D$507,"&lt;=1100")</f>
        <v>86</v>
      </c>
    </row>
    <row r="14" spans="1:4" x14ac:dyDescent="0.25">
      <c r="A14" s="18"/>
      <c r="B14" s="2">
        <f t="shared" si="0"/>
        <v>1200</v>
      </c>
      <c r="C14" s="2">
        <f>AVERAGEIFS('E4'!E$2:E$507,'E4'!$B$2:$B$507,1,'E4'!$C$2:$C$507,2013,'E4'!$D$2:$D$507,"&gt;1100",'E4'!$D$2:$D$507,"&lt;=1200")</f>
        <v>64</v>
      </c>
      <c r="D14" s="2">
        <f>AVERAGEIFS('E4'!F$2:F$507,'E4'!$B$2:$B$507,1,'E4'!$C$2:$C$507,2013,'E4'!$D$2:$D$507,"&gt;1100",'E4'!$D$2:$D$507,"&lt;=1200")</f>
        <v>65</v>
      </c>
    </row>
    <row r="15" spans="1:4" x14ac:dyDescent="0.25">
      <c r="A15" s="18"/>
      <c r="B15" s="2">
        <f t="shared" si="0"/>
        <v>1300</v>
      </c>
      <c r="C15" s="2">
        <f>AVERAGEIFS('E4'!E$2:E$507,'E4'!$B$2:$B$507,1,'E4'!$C$2:$C$507,2013,'E4'!$D$2:$D$507,"&gt;1200",'E4'!$D$2:$D$507,"&lt;=1300")</f>
        <v>68.5</v>
      </c>
      <c r="D15" s="2">
        <f>AVERAGEIFS('E4'!F$2:F$507,'E4'!$B$2:$B$507,1,'E4'!$C$2:$C$507,2013,'E4'!$D$2:$D$507,"&gt;1200",'E4'!$D$2:$D$507,"&lt;=1300")</f>
        <v>69</v>
      </c>
    </row>
    <row r="16" spans="1:4" x14ac:dyDescent="0.25">
      <c r="A16" s="18"/>
      <c r="B16" s="2">
        <f t="shared" si="0"/>
        <v>1400</v>
      </c>
      <c r="C16" s="2" t="e">
        <f>AVERAGEIFS('E4'!E$2:E$507,'E4'!$B$2:$B$507,1,'E4'!$C$2:$C$507,2013,'E4'!$D$2:$D$507,"&gt;1300",'E4'!$D$2:$D$507,"&lt;=1400")</f>
        <v>#DIV/0!</v>
      </c>
      <c r="D16" s="2" t="e">
        <f>AVERAGEIFS('E4'!F$2:F$507,'E4'!$B$2:$B$507,1,'E4'!$C$2:$C$507,2013,'E4'!$D$2:$D$507,"&gt;1300",'E4'!$D$2:$D$507,"&lt;=1400")</f>
        <v>#DIV/0!</v>
      </c>
    </row>
    <row r="17" spans="1:4" x14ac:dyDescent="0.25">
      <c r="A17" s="18"/>
      <c r="B17" s="2">
        <f t="shared" si="0"/>
        <v>1500</v>
      </c>
      <c r="C17" s="2">
        <f>AVERAGEIFS('E4'!E$2:E$507,'E4'!$B$2:$B$507,1,'E4'!$C$2:$C$507,2013,'E4'!$D$2:$D$507,"&gt;1400",'E4'!$D$2:$D$507,"&lt;=1500")</f>
        <v>77.333333333333329</v>
      </c>
      <c r="D17" s="2">
        <f>AVERAGEIFS('E4'!F$2:F$507,'E4'!$B$2:$B$507,1,'E4'!$C$2:$C$507,2013,'E4'!$D$2:$D$507,"&gt;1400",'E4'!$D$2:$D$507,"&lt;=1500")</f>
        <v>78</v>
      </c>
    </row>
    <row r="18" spans="1:4" x14ac:dyDescent="0.25">
      <c r="A18" s="18"/>
      <c r="B18" s="2">
        <f t="shared" si="0"/>
        <v>1600</v>
      </c>
      <c r="C18" s="2">
        <f>AVERAGEIFS('E4'!E$2:E$507,'E4'!$B$2:$B$507,1,'E4'!$C$2:$C$507,2013,'E4'!$D$2:$D$507,"&gt;1500",'E4'!$D$2:$D$507,"&lt;=1600")</f>
        <v>75</v>
      </c>
      <c r="D18" s="2">
        <f>AVERAGEIFS('E4'!F$2:F$507,'E4'!$B$2:$B$507,1,'E4'!$C$2:$C$507,2013,'E4'!$D$2:$D$507,"&gt;1500",'E4'!$D$2:$D$507,"&lt;=1600")</f>
        <v>76</v>
      </c>
    </row>
    <row r="19" spans="1:4" x14ac:dyDescent="0.25">
      <c r="A19" s="18"/>
      <c r="B19" s="2">
        <f t="shared" si="0"/>
        <v>1700</v>
      </c>
      <c r="C19" s="2">
        <f>AVERAGEIFS('E4'!E$2:E$507,'E4'!$B$2:$B$507,1,'E4'!$C$2:$C$507,2013,'E4'!$D$2:$D$507,"&gt;1600",'E4'!$D$2:$D$507,"&lt;=1700")</f>
        <v>93.666666666666671</v>
      </c>
      <c r="D19" s="2">
        <f>AVERAGEIFS('E4'!F$2:F$507,'E4'!$B$2:$B$507,1,'E4'!$C$2:$C$507,2013,'E4'!$D$2:$D$507,"&gt;1600",'E4'!$D$2:$D$507,"&lt;=1700")</f>
        <v>95</v>
      </c>
    </row>
    <row r="20" spans="1:4" x14ac:dyDescent="0.25">
      <c r="A20" s="18"/>
      <c r="B20" s="2">
        <f t="shared" si="0"/>
        <v>1800</v>
      </c>
      <c r="C20" s="2">
        <f>AVERAGEIFS('E4'!E$2:E$507,'E4'!$B$2:$B$507,1,'E4'!$C$2:$C$507,2013,'E4'!$D$2:$D$507,"&gt;1700",'E4'!$D$2:$D$507,"&lt;=1800")</f>
        <v>93</v>
      </c>
      <c r="D20" s="2">
        <f>AVERAGEIFS('E4'!F$2:F$507,'E4'!$B$2:$B$507,1,'E4'!$C$2:$C$507,2013,'E4'!$D$2:$D$507,"&gt;1700",'E4'!$D$2:$D$507,"&lt;=1800")</f>
        <v>94</v>
      </c>
    </row>
    <row r="21" spans="1:4" x14ac:dyDescent="0.25">
      <c r="A21" s="18"/>
      <c r="B21" s="2">
        <f t="shared" si="0"/>
        <v>1900</v>
      </c>
      <c r="C21" s="2">
        <f>AVERAGEIFS('E4'!E$2:E$507,'E4'!$B$2:$B$507,1,'E4'!$C$2:$C$507,2013,'E4'!$D$2:$D$507,"&gt;1800",'E4'!$D$2:$D$507,"&lt;=1900")</f>
        <v>95</v>
      </c>
      <c r="D21" s="2">
        <f>AVERAGEIFS('E4'!F$2:F$507,'E4'!$B$2:$B$507,1,'E4'!$C$2:$C$507,2013,'E4'!$D$2:$D$507,"&gt;1800",'E4'!$D$2:$D$507,"&lt;=1900")</f>
        <v>96.111111111111114</v>
      </c>
    </row>
    <row r="22" spans="1:4" x14ac:dyDescent="0.25">
      <c r="A22" s="18"/>
      <c r="B22" s="2">
        <f t="shared" si="0"/>
        <v>2000</v>
      </c>
      <c r="C22" s="2">
        <f>AVERAGEIFS('E4'!E$2:E$507,'E4'!$B$2:$B$507,1,'E4'!$C$2:$C$507,2013,'E4'!$D$2:$D$507,"&gt;1900",'E4'!$D$2:$D$507,"&lt;=2000")</f>
        <v>97.779761904761898</v>
      </c>
      <c r="D22" s="2">
        <f>AVERAGEIFS('E4'!F$2:F$507,'E4'!$B$2:$B$507,1,'E4'!$C$2:$C$507,2013,'E4'!$D$2:$D$507,"&gt;1900",'E4'!$D$2:$D$507,"&lt;=2000")</f>
        <v>98.910714285714292</v>
      </c>
    </row>
    <row r="23" spans="1:4" x14ac:dyDescent="0.25">
      <c r="A23" s="18"/>
      <c r="B23" s="2">
        <f t="shared" si="0"/>
        <v>2100</v>
      </c>
      <c r="C23" s="2">
        <f>AVERAGEIFS('E4'!E$2:E$507,'E4'!$B$2:$B$507,1,'E4'!$C$2:$C$507,2013,'E4'!$D$2:$D$507,"&gt;2000",'E4'!$D$2:$D$507,"&lt;=2100")</f>
        <v>99.217391304347828</v>
      </c>
      <c r="D23" s="2">
        <f>AVERAGEIFS('E4'!F$2:F$507,'E4'!$B$2:$B$507,1,'E4'!$C$2:$C$507,2013,'E4'!$D$2:$D$507,"&gt;2000",'E4'!$D$2:$D$507,"&lt;=2100")</f>
        <v>100.47826086956522</v>
      </c>
    </row>
    <row r="25" spans="1:4" x14ac:dyDescent="0.25">
      <c r="A25" s="17">
        <v>41306</v>
      </c>
      <c r="B25" s="1" t="s">
        <v>2</v>
      </c>
      <c r="C25" s="1" t="s">
        <v>1</v>
      </c>
      <c r="D25" s="1" t="s">
        <v>0</v>
      </c>
    </row>
    <row r="26" spans="1:4" x14ac:dyDescent="0.25">
      <c r="A26" s="18"/>
      <c r="B26" s="2">
        <v>100</v>
      </c>
      <c r="C26" s="2" t="e">
        <f>AVERAGEIFS('E4'!E$2:E$507,'E4'!$B$2:$B$507,2,'E4'!$C$2:$C$507,2013,'E4'!$D$2:$D$507,"&gt;0",'E4'!$D$2:$D$507,"&lt;=100")</f>
        <v>#DIV/0!</v>
      </c>
      <c r="D26" s="2" t="e">
        <f>AVERAGEIFS('E4'!F$2:F$507,'E4'!$B$2:$B$507,2,'E4'!$C$2:$C$507,2013,'E4'!$D$2:$D$507,"&gt;0",'E4'!$D$2:$D$507,"&lt;=100")</f>
        <v>#DIV/0!</v>
      </c>
    </row>
    <row r="27" spans="1:4" x14ac:dyDescent="0.25">
      <c r="A27" s="18"/>
      <c r="B27" s="2">
        <f>B26+100</f>
        <v>200</v>
      </c>
      <c r="C27" s="2" t="e">
        <f>AVERAGEIFS('E4'!E$2:E$507,'E4'!$B$2:$B$507,2,'E4'!$C$2:$C$507,2013,'E4'!$D$2:$D$507,"&gt;100",'E4'!$D$2:$D$507,"&lt;=200")</f>
        <v>#DIV/0!</v>
      </c>
      <c r="D27" s="2" t="e">
        <f>AVERAGEIFS('E4'!F$2:F$507,'E4'!$B$2:$B$507,2,'E4'!$C$2:$C$507,2013,'E4'!$D$2:$D$507,"&gt;100",'E4'!$D$2:$D$507,"&lt;=200")</f>
        <v>#DIV/0!</v>
      </c>
    </row>
    <row r="28" spans="1:4" x14ac:dyDescent="0.25">
      <c r="A28" s="18"/>
      <c r="B28" s="2">
        <f t="shared" ref="B28:B46" si="1">B27+100</f>
        <v>300</v>
      </c>
      <c r="C28" s="2" t="e">
        <f>AVERAGEIFS('E4'!E$2:E$507,'E4'!$B$2:$B$507,2,'E4'!$C$2:$C$507,2013,'E4'!$D$2:$D$507,"&gt;200",'E4'!$D$2:$D$507,"&lt;=300")</f>
        <v>#DIV/0!</v>
      </c>
      <c r="D28" s="2" t="e">
        <f>AVERAGEIFS('E4'!F$2:F$507,'E4'!$B$2:$B$507,2,'E4'!$C$2:$C$507,2013,'E4'!$D$2:$D$507,"&gt;200",'E4'!$D$2:$D$507,"&lt;=300")</f>
        <v>#DIV/0!</v>
      </c>
    </row>
    <row r="29" spans="1:4" x14ac:dyDescent="0.25">
      <c r="A29" s="18"/>
      <c r="B29" s="2">
        <f t="shared" si="1"/>
        <v>400</v>
      </c>
      <c r="C29" s="2" t="e">
        <f>AVERAGEIFS('E4'!E$2:E$507,'E4'!$B$2:$B$507,2,'E4'!$C$2:$C$507,2013,'E4'!$D$2:$D$507,"&gt;300",'E4'!$D$2:$D$507,"&lt;=400")</f>
        <v>#DIV/0!</v>
      </c>
      <c r="D29" s="2" t="e">
        <f>AVERAGEIFS('E4'!F$2:F$507,'E4'!$B$2:$B$507,2,'E4'!$C$2:$C$507,2013,'E4'!$D$2:$D$507,"&gt;300",'E4'!$D$2:$D$507,"&lt;=400")</f>
        <v>#DIV/0!</v>
      </c>
    </row>
    <row r="30" spans="1:4" x14ac:dyDescent="0.25">
      <c r="A30" s="18"/>
      <c r="B30" s="2">
        <f t="shared" si="1"/>
        <v>500</v>
      </c>
      <c r="C30" s="2" t="e">
        <f>AVERAGEIFS('E4'!E$2:E$507,'E4'!$B$2:$B$507,2,'E4'!$C$2:$C$507,2013,'E4'!$D$2:$D$507,"&gt;400",'E4'!$D$2:$D$507,"&lt;=500")</f>
        <v>#DIV/0!</v>
      </c>
      <c r="D30" s="2" t="e">
        <f>AVERAGEIFS('E4'!F$2:F$507,'E4'!$B$2:$B$507,2,'E4'!$C$2:$C$507,2013,'E4'!$D$2:$D$507,"&gt;400",'E4'!$D$2:$D$507,"&lt;=500")</f>
        <v>#DIV/0!</v>
      </c>
    </row>
    <row r="31" spans="1:4" x14ac:dyDescent="0.25">
      <c r="A31" s="18"/>
      <c r="B31" s="2">
        <f t="shared" si="1"/>
        <v>600</v>
      </c>
      <c r="C31" s="2" t="e">
        <f>AVERAGEIFS('E4'!E$2:E$507,'E4'!$B$2:$B$507,2,'E4'!$C$2:$C$507,2013,'E4'!$D$2:$D$507,"&gt;500",'E4'!$D$2:$D$507,"&lt;=600")</f>
        <v>#DIV/0!</v>
      </c>
      <c r="D31" s="2" t="e">
        <f>AVERAGEIFS('E4'!F$2:F$507,'E4'!$B$2:$B$507,2,'E4'!$C$2:$C$507,2013,'E4'!$D$2:$D$507,"&gt;500",'E4'!$D$2:$D$507,"&lt;=600")</f>
        <v>#DIV/0!</v>
      </c>
    </row>
    <row r="32" spans="1:4" x14ac:dyDescent="0.25">
      <c r="A32" s="18"/>
      <c r="B32" s="2">
        <f t="shared" si="1"/>
        <v>700</v>
      </c>
      <c r="C32" s="2">
        <f>AVERAGEIFS('E4'!E$2:E$507,'E4'!$B$2:$B$507,2,'E4'!$C$2:$C$507,2013,'E4'!$D$2:$D$507,"&gt;600",'E4'!$D$2:$D$507,"&lt;=700")</f>
        <v>68</v>
      </c>
      <c r="D32" s="2">
        <f>AVERAGEIFS('E4'!F$2:F$507,'E4'!$B$2:$B$507,2,'E4'!$C$2:$C$507,2013,'E4'!$D$2:$D$507,"&gt;600",'E4'!$D$2:$D$507,"&lt;=700")</f>
        <v>69</v>
      </c>
    </row>
    <row r="33" spans="1:4" x14ac:dyDescent="0.25">
      <c r="A33" s="18"/>
      <c r="B33" s="2">
        <f t="shared" si="1"/>
        <v>800</v>
      </c>
      <c r="C33" s="2" t="e">
        <f>AVERAGEIFS('E4'!E$2:E$507,'E4'!$B$2:$B$507,2,'E4'!$C$2:$C$507,2013,'E4'!$D$2:$D$507,"&gt;700",'E4'!$D$2:$D$507,"&lt;=800")</f>
        <v>#DIV/0!</v>
      </c>
      <c r="D33" s="2" t="e">
        <f>AVERAGEIFS('E4'!F$2:F$507,'E4'!$B$2:$B$507,2,'E4'!$C$2:$C$507,2013,'E4'!$D$2:$D$507,"&gt;700",'E4'!$D$2:$D$507,"&lt;=800")</f>
        <v>#DIV/0!</v>
      </c>
    </row>
    <row r="34" spans="1:4" x14ac:dyDescent="0.25">
      <c r="A34" s="18"/>
      <c r="B34" s="2">
        <f t="shared" si="1"/>
        <v>900</v>
      </c>
      <c r="C34" s="2">
        <f>AVERAGEIFS('E4'!E$2:E$507,'E4'!$B$2:$B$507,2,'E4'!$C$2:$C$507,2013,'E4'!$D$2:$D$507,"&gt;800",'E4'!$D$2:$D$507,"&lt;=900")</f>
        <v>71</v>
      </c>
      <c r="D34" s="2">
        <f>AVERAGEIFS('E4'!F$2:F$507,'E4'!$B$2:$B$507,2,'E4'!$C$2:$C$507,2013,'E4'!$D$2:$D$507,"&gt;800",'E4'!$D$2:$D$507,"&lt;=900")</f>
        <v>72</v>
      </c>
    </row>
    <row r="35" spans="1:4" x14ac:dyDescent="0.25">
      <c r="A35" s="18"/>
      <c r="B35" s="2">
        <f t="shared" si="1"/>
        <v>1000</v>
      </c>
      <c r="C35" s="2">
        <f>AVERAGEIFS('E4'!E$2:E$507,'E4'!$B$2:$B$507,2,'E4'!$C$2:$C$507,2013,'E4'!$D$2:$D$507,"&gt;900",'E4'!$D$2:$D$507,"&lt;=1000")</f>
        <v>77</v>
      </c>
      <c r="D35" s="2">
        <f>AVERAGEIFS('E4'!F$2:F$507,'E4'!$B$2:$B$507,2,'E4'!$C$2:$C$507,2013,'E4'!$D$2:$D$507,"&gt;900",'E4'!$D$2:$D$507,"&lt;=1000")</f>
        <v>78</v>
      </c>
    </row>
    <row r="36" spans="1:4" x14ac:dyDescent="0.25">
      <c r="A36" s="18"/>
      <c r="B36" s="2">
        <f t="shared" si="1"/>
        <v>1100</v>
      </c>
      <c r="C36" s="2">
        <f>AVERAGEIFS('E4'!E$2:E$507,'E4'!$B$2:$B$507,2,'E4'!$C$2:$C$507,2013,'E4'!$D$2:$D$507,"&gt;1000",'E4'!$D$2:$D$507,"&lt;=1100")</f>
        <v>72</v>
      </c>
      <c r="D36" s="2">
        <f>AVERAGEIFS('E4'!F$2:F$507,'E4'!$B$2:$B$507,2,'E4'!$C$2:$C$507,2013,'E4'!$D$2:$D$507,"&gt;1000",'E4'!$D$2:$D$507,"&lt;=1100")</f>
        <v>73</v>
      </c>
    </row>
    <row r="37" spans="1:4" x14ac:dyDescent="0.25">
      <c r="A37" s="18"/>
      <c r="B37" s="2">
        <f t="shared" si="1"/>
        <v>1200</v>
      </c>
      <c r="C37" s="2">
        <f>AVERAGEIFS('E4'!E$2:E$507,'E4'!$B$2:$B$507,2,'E4'!$C$2:$C$507,2013,'E4'!$D$2:$D$507,"&gt;1100",'E4'!$D$2:$D$507,"&lt;=1200")</f>
        <v>70.25</v>
      </c>
      <c r="D37" s="2">
        <f>AVERAGEIFS('E4'!F$2:F$507,'E4'!$B$2:$B$507,2,'E4'!$C$2:$C$507,2013,'E4'!$D$2:$D$507,"&gt;1100",'E4'!$D$2:$D$507,"&lt;=1200")</f>
        <v>70.75</v>
      </c>
    </row>
    <row r="38" spans="1:4" x14ac:dyDescent="0.25">
      <c r="A38" s="18"/>
      <c r="B38" s="2">
        <f t="shared" si="1"/>
        <v>1300</v>
      </c>
      <c r="C38" s="2">
        <f>AVERAGEIFS('E4'!E$2:E$507,'E4'!$B$2:$B$507,2,'E4'!$C$2:$C$507,2013,'E4'!$D$2:$D$507,"&gt;1200",'E4'!$D$2:$D$507,"&lt;=1300")</f>
        <v>75.142857142857139</v>
      </c>
      <c r="D38" s="2">
        <f>AVERAGEIFS('E4'!F$2:F$507,'E4'!$B$2:$B$507,2,'E4'!$C$2:$C$507,2013,'E4'!$D$2:$D$507,"&gt;1200",'E4'!$D$2:$D$507,"&lt;=1300")</f>
        <v>75.857142857142861</v>
      </c>
    </row>
    <row r="39" spans="1:4" x14ac:dyDescent="0.25">
      <c r="A39" s="18"/>
      <c r="B39" s="2">
        <f t="shared" si="1"/>
        <v>1400</v>
      </c>
      <c r="C39" s="2">
        <f>AVERAGEIFS('E4'!E$2:E$507,'E4'!$B$2:$B$507,2,'E4'!$C$2:$C$507,2013,'E4'!$D$2:$D$507,"&gt;1300",'E4'!$D$2:$D$507,"&lt;=1400")</f>
        <v>74.666666666666671</v>
      </c>
      <c r="D39" s="2">
        <f>AVERAGEIFS('E4'!F$2:F$507,'E4'!$B$2:$B$507,2,'E4'!$C$2:$C$507,2013,'E4'!$D$2:$D$507,"&gt;1300",'E4'!$D$2:$D$507,"&lt;=1400")</f>
        <v>75.5</v>
      </c>
    </row>
    <row r="40" spans="1:4" x14ac:dyDescent="0.25">
      <c r="A40" s="18"/>
      <c r="B40" s="2">
        <f t="shared" si="1"/>
        <v>1500</v>
      </c>
      <c r="C40" s="2">
        <f>AVERAGEIFS('E4'!E$2:E$507,'E4'!$B$2:$B$507,2,'E4'!$C$2:$C$507,2013,'E4'!$D$2:$D$507,"&gt;1400",'E4'!$D$2:$D$507,"&lt;=1500")</f>
        <v>80.166666666666671</v>
      </c>
      <c r="D40" s="2">
        <f>AVERAGEIFS('E4'!F$2:F$507,'E4'!$B$2:$B$507,2,'E4'!$C$2:$C$507,2013,'E4'!$D$2:$D$507,"&gt;1400",'E4'!$D$2:$D$507,"&lt;=1500")</f>
        <v>81.166666666666671</v>
      </c>
    </row>
    <row r="41" spans="1:4" x14ac:dyDescent="0.25">
      <c r="A41" s="18"/>
      <c r="B41" s="2">
        <f t="shared" si="1"/>
        <v>1600</v>
      </c>
      <c r="C41" s="2">
        <f>AVERAGEIFS('E4'!E$2:E$507,'E4'!$B$2:$B$507,2,'E4'!$C$2:$C$507,2013,'E4'!$D$2:$D$507,"&gt;1500",'E4'!$D$2:$D$507,"&lt;=1600")</f>
        <v>72</v>
      </c>
      <c r="D41" s="2">
        <f>AVERAGEIFS('E4'!F$2:F$507,'E4'!$B$2:$B$507,2,'E4'!$C$2:$C$507,2013,'E4'!$D$2:$D$507,"&gt;1500",'E4'!$D$2:$D$507,"&lt;=1600")</f>
        <v>72.571428571428569</v>
      </c>
    </row>
    <row r="42" spans="1:4" x14ac:dyDescent="0.25">
      <c r="A42" s="18"/>
      <c r="B42" s="2">
        <f t="shared" si="1"/>
        <v>1700</v>
      </c>
      <c r="C42" s="2">
        <f>AVERAGEIFS('E4'!E$2:E$507,'E4'!$B$2:$B$507,2,'E4'!$C$2:$C$507,2013,'E4'!$D$2:$D$507,"&gt;1600",'E4'!$D$2:$D$507,"&lt;=1700")</f>
        <v>82.36363636363636</v>
      </c>
      <c r="D42" s="2">
        <f>AVERAGEIFS('E4'!F$2:F$507,'E4'!$B$2:$B$507,2,'E4'!$C$2:$C$507,2013,'E4'!$D$2:$D$507,"&gt;1600",'E4'!$D$2:$D$507,"&lt;=1700")</f>
        <v>83.272727272727266</v>
      </c>
    </row>
    <row r="43" spans="1:4" x14ac:dyDescent="0.25">
      <c r="A43" s="18"/>
      <c r="B43" s="2">
        <f t="shared" si="1"/>
        <v>1800</v>
      </c>
      <c r="C43" s="2">
        <f>AVERAGEIFS('E4'!E$2:E$507,'E4'!$B$2:$B$507,2,'E4'!$C$2:$C$507,2013,'E4'!$D$2:$D$507,"&gt;1700",'E4'!$D$2:$D$507,"&lt;=1800")</f>
        <v>90.933333333333337</v>
      </c>
      <c r="D43" s="2">
        <f>AVERAGEIFS('E4'!F$2:F$507,'E4'!$B$2:$B$507,2,'E4'!$C$2:$C$507,2013,'E4'!$D$2:$D$507,"&gt;1700",'E4'!$D$2:$D$507,"&lt;=1800")</f>
        <v>92.066666666666663</v>
      </c>
    </row>
    <row r="44" spans="1:4" x14ac:dyDescent="0.25">
      <c r="A44" s="18"/>
      <c r="B44" s="2">
        <f t="shared" si="1"/>
        <v>1900</v>
      </c>
      <c r="C44" s="2">
        <f>AVERAGEIFS('E4'!E$2:E$507,'E4'!$B$2:$B$507,2,'E4'!$C$2:$C$507,2013,'E4'!$D$2:$D$507,"&gt;1800",'E4'!$D$2:$D$507,"&lt;=1900")</f>
        <v>90.16</v>
      </c>
      <c r="D44" s="2">
        <f>AVERAGEIFS('E4'!F$2:F$507,'E4'!$B$2:$B$507,2,'E4'!$C$2:$C$507,2013,'E4'!$D$2:$D$507,"&gt;1800",'E4'!$D$2:$D$507,"&lt;=1900")</f>
        <v>91.24</v>
      </c>
    </row>
    <row r="45" spans="1:4" x14ac:dyDescent="0.25">
      <c r="A45" s="18"/>
      <c r="B45" s="2">
        <f t="shared" si="1"/>
        <v>2000</v>
      </c>
      <c r="C45" s="2">
        <f>AVERAGEIFS('E4'!E$2:E$507,'E4'!$B$2:$B$507,2,'E4'!$C$2:$C$507,2013,'E4'!$D$2:$D$507,"&gt;1900",'E4'!$D$2:$D$507,"&lt;=2000")</f>
        <v>93.184713375796179</v>
      </c>
      <c r="D45" s="2">
        <f>AVERAGEIFS('E4'!F$2:F$507,'E4'!$B$2:$B$507,2,'E4'!$C$2:$C$507,2013,'E4'!$D$2:$D$507,"&gt;1900",'E4'!$D$2:$D$507,"&lt;=2000")</f>
        <v>94.331210191082803</v>
      </c>
    </row>
    <row r="46" spans="1:4" x14ac:dyDescent="0.25">
      <c r="A46" s="18"/>
      <c r="B46" s="2">
        <f t="shared" si="1"/>
        <v>2100</v>
      </c>
      <c r="C46" s="2">
        <f>AVERAGEIFS('E4'!E$2:E$507,'E4'!$B$2:$B$507,2,'E4'!$C$2:$C$507,2013,'E4'!$D$2:$D$507,"&gt;2000",'E4'!$D$2:$D$507,"&lt;=2100")</f>
        <v>93.45</v>
      </c>
      <c r="D46" s="2">
        <f>AVERAGEIFS('E4'!F$2:F$507,'E4'!$B$2:$B$507,2,'E4'!$C$2:$C$507,2013,'E4'!$D$2:$D$507,"&gt;2000",'E4'!$D$2:$D$507,"&lt;=2100")</f>
        <v>94.75</v>
      </c>
    </row>
  </sheetData>
  <mergeCells count="2">
    <mergeCell ref="A2:A23"/>
    <mergeCell ref="A25:A4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-0.249977111117893"/>
  </sheetPr>
  <dimension ref="A1"/>
  <sheetViews>
    <sheetView showGridLines="0" workbookViewId="0">
      <selection activeCell="H25" sqref="H2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F808"/>
  <sheetViews>
    <sheetView topLeftCell="A763" workbookViewId="0">
      <selection activeCell="A809" sqref="A809:XFD1048576"/>
    </sheetView>
  </sheetViews>
  <sheetFormatPr baseColWidth="10" defaultRowHeight="15" x14ac:dyDescent="0.25"/>
  <cols>
    <col min="1" max="1" width="15.7109375" style="12" bestFit="1" customWidth="1"/>
    <col min="2" max="2" width="5.7109375" style="13" bestFit="1" customWidth="1"/>
    <col min="3" max="3" width="7.28515625" style="13" bestFit="1" customWidth="1"/>
    <col min="4" max="4" width="25.5703125" style="14" bestFit="1" customWidth="1"/>
    <col min="5" max="5" width="26.85546875" style="14" bestFit="1" customWidth="1"/>
    <col min="6" max="6" width="27.42578125" style="14" bestFit="1" customWidth="1"/>
    <col min="7" max="16384" width="11.42578125" style="15"/>
  </cols>
  <sheetData>
    <row r="1" spans="1:6" customFormat="1" x14ac:dyDescent="0.25">
      <c r="A1" s="1" t="s">
        <v>3</v>
      </c>
      <c r="B1" s="1" t="s">
        <v>4</v>
      </c>
      <c r="C1" s="1" t="s">
        <v>5</v>
      </c>
      <c r="D1" s="1" t="s">
        <v>2</v>
      </c>
      <c r="E1" s="1" t="s">
        <v>1</v>
      </c>
      <c r="F1" s="1" t="s">
        <v>0</v>
      </c>
    </row>
    <row r="2" spans="1:6" customFormat="1" x14ac:dyDescent="0.25">
      <c r="A2" s="8">
        <v>41305.104166666664</v>
      </c>
      <c r="B2" s="7">
        <f t="shared" ref="B2:B3" si="0">MONTH(A2)</f>
        <v>1</v>
      </c>
      <c r="C2" s="7">
        <f t="shared" ref="C2:C3" si="1">YEAR(A2)</f>
        <v>2013</v>
      </c>
      <c r="D2" s="2">
        <v>813.5</v>
      </c>
      <c r="E2" s="2">
        <v>63</v>
      </c>
      <c r="F2" s="2">
        <v>64</v>
      </c>
    </row>
    <row r="3" spans="1:6" customFormat="1" x14ac:dyDescent="0.25">
      <c r="A3" s="8">
        <v>41305.111111111109</v>
      </c>
      <c r="B3" s="7">
        <f t="shared" si="0"/>
        <v>1</v>
      </c>
      <c r="C3" s="7">
        <f t="shared" si="1"/>
        <v>2013</v>
      </c>
      <c r="D3" s="2">
        <v>1263.3</v>
      </c>
      <c r="E3" s="2">
        <v>63</v>
      </c>
      <c r="F3" s="2">
        <v>64</v>
      </c>
    </row>
    <row r="4" spans="1:6" customFormat="1" x14ac:dyDescent="0.25">
      <c r="A4" s="8">
        <v>41305.118055555555</v>
      </c>
      <c r="B4" s="7">
        <f t="shared" ref="B4:B67" si="2">MONTH(A4)</f>
        <v>1</v>
      </c>
      <c r="C4" s="7">
        <f t="shared" ref="C4:C67" si="3">YEAR(A4)</f>
        <v>2013</v>
      </c>
      <c r="D4" s="2">
        <v>1329.3</v>
      </c>
      <c r="E4" s="2">
        <v>64</v>
      </c>
      <c r="F4" s="2">
        <v>66</v>
      </c>
    </row>
    <row r="5" spans="1:6" customFormat="1" x14ac:dyDescent="0.25">
      <c r="A5" s="8">
        <v>41305.125</v>
      </c>
      <c r="B5" s="7">
        <f t="shared" si="2"/>
        <v>1</v>
      </c>
      <c r="C5" s="7">
        <f t="shared" si="3"/>
        <v>2013</v>
      </c>
      <c r="D5" s="2">
        <v>1260</v>
      </c>
      <c r="E5" s="2">
        <v>65</v>
      </c>
      <c r="F5" s="2">
        <v>66</v>
      </c>
    </row>
    <row r="6" spans="1:6" customFormat="1" x14ac:dyDescent="0.25">
      <c r="A6" s="8">
        <v>41305.131944444445</v>
      </c>
      <c r="B6" s="7">
        <f t="shared" si="2"/>
        <v>1</v>
      </c>
      <c r="C6" s="7">
        <f t="shared" si="3"/>
        <v>2013</v>
      </c>
      <c r="D6" s="2">
        <v>994.6</v>
      </c>
      <c r="E6" s="2">
        <v>64</v>
      </c>
      <c r="F6" s="2">
        <v>65</v>
      </c>
    </row>
    <row r="7" spans="1:6" customFormat="1" x14ac:dyDescent="0.25">
      <c r="A7" s="8">
        <v>41305.138888888891</v>
      </c>
      <c r="B7" s="7">
        <f t="shared" si="2"/>
        <v>1</v>
      </c>
      <c r="C7" s="7">
        <f t="shared" si="3"/>
        <v>2013</v>
      </c>
      <c r="D7" s="2">
        <v>1254.2</v>
      </c>
      <c r="E7" s="2">
        <v>64</v>
      </c>
      <c r="F7" s="2">
        <v>64</v>
      </c>
    </row>
    <row r="8" spans="1:6" customFormat="1" x14ac:dyDescent="0.25">
      <c r="A8" s="8">
        <v>41305.145833333336</v>
      </c>
      <c r="B8" s="7">
        <f t="shared" si="2"/>
        <v>1</v>
      </c>
      <c r="C8" s="7">
        <f t="shared" si="3"/>
        <v>2013</v>
      </c>
      <c r="D8" s="2">
        <v>1180.5999999999999</v>
      </c>
      <c r="E8" s="2">
        <v>64</v>
      </c>
      <c r="F8" s="2">
        <v>66</v>
      </c>
    </row>
    <row r="9" spans="1:6" customFormat="1" x14ac:dyDescent="0.25">
      <c r="A9" s="8">
        <v>41305.152777777781</v>
      </c>
      <c r="B9" s="7">
        <f t="shared" si="2"/>
        <v>1</v>
      </c>
      <c r="C9" s="7">
        <f t="shared" si="3"/>
        <v>2013</v>
      </c>
      <c r="D9" s="2">
        <v>971.9</v>
      </c>
      <c r="E9" s="2">
        <v>63</v>
      </c>
      <c r="F9" s="2">
        <v>64</v>
      </c>
    </row>
    <row r="10" spans="1:6" customFormat="1" x14ac:dyDescent="0.25">
      <c r="A10" s="8">
        <v>41305.159722222219</v>
      </c>
      <c r="B10" s="7">
        <f t="shared" si="2"/>
        <v>1</v>
      </c>
      <c r="C10" s="7">
        <f t="shared" si="3"/>
        <v>2013</v>
      </c>
      <c r="D10" s="2">
        <v>893.2</v>
      </c>
      <c r="E10" s="2">
        <v>62</v>
      </c>
      <c r="F10" s="2">
        <v>63</v>
      </c>
    </row>
    <row r="11" spans="1:6" customFormat="1" x14ac:dyDescent="0.25">
      <c r="A11" s="8">
        <v>41305.166666666664</v>
      </c>
      <c r="B11" s="7">
        <f t="shared" si="2"/>
        <v>1</v>
      </c>
      <c r="C11" s="7">
        <f t="shared" si="3"/>
        <v>2013</v>
      </c>
      <c r="D11" s="2">
        <v>1064.0999999999999</v>
      </c>
      <c r="E11" s="2">
        <v>62</v>
      </c>
      <c r="F11" s="2">
        <v>62</v>
      </c>
    </row>
    <row r="12" spans="1:6" customFormat="1" x14ac:dyDescent="0.25">
      <c r="A12" s="8">
        <v>41305.173611111109</v>
      </c>
      <c r="B12" s="7">
        <f t="shared" si="2"/>
        <v>1</v>
      </c>
      <c r="C12" s="7">
        <f t="shared" si="3"/>
        <v>2013</v>
      </c>
      <c r="D12" s="2">
        <v>729.6</v>
      </c>
      <c r="E12" s="2">
        <v>60</v>
      </c>
      <c r="F12" s="2">
        <v>61</v>
      </c>
    </row>
    <row r="13" spans="1:6" customFormat="1" x14ac:dyDescent="0.25">
      <c r="A13" s="8">
        <v>41305.180555555555</v>
      </c>
      <c r="B13" s="7">
        <f t="shared" si="2"/>
        <v>1</v>
      </c>
      <c r="C13" s="7">
        <f t="shared" si="3"/>
        <v>2013</v>
      </c>
      <c r="D13" s="2">
        <v>595.4</v>
      </c>
      <c r="E13" s="2">
        <v>58</v>
      </c>
      <c r="F13" s="2">
        <v>59</v>
      </c>
    </row>
    <row r="14" spans="1:6" customFormat="1" x14ac:dyDescent="0.25">
      <c r="A14" s="8">
        <v>41305.1875</v>
      </c>
      <c r="B14" s="7">
        <f t="shared" si="2"/>
        <v>1</v>
      </c>
      <c r="C14" s="7">
        <f t="shared" si="3"/>
        <v>2013</v>
      </c>
      <c r="D14" s="2">
        <v>546.1</v>
      </c>
      <c r="E14" s="2">
        <v>57</v>
      </c>
      <c r="F14" s="2">
        <v>57</v>
      </c>
    </row>
    <row r="15" spans="1:6" customFormat="1" x14ac:dyDescent="0.25">
      <c r="A15" s="8">
        <v>41305.194444444445</v>
      </c>
      <c r="B15" s="7">
        <f t="shared" si="2"/>
        <v>1</v>
      </c>
      <c r="C15" s="7">
        <f t="shared" si="3"/>
        <v>2013</v>
      </c>
      <c r="D15" s="2">
        <v>681.1</v>
      </c>
      <c r="E15" s="2">
        <v>55</v>
      </c>
      <c r="F15" s="2">
        <v>56</v>
      </c>
    </row>
    <row r="16" spans="1:6" customFormat="1" x14ac:dyDescent="0.25">
      <c r="A16" s="8">
        <v>41305.201388888891</v>
      </c>
      <c r="B16" s="7">
        <f t="shared" si="2"/>
        <v>1</v>
      </c>
      <c r="C16" s="7">
        <f t="shared" si="3"/>
        <v>2013</v>
      </c>
      <c r="D16" s="2">
        <v>881.9</v>
      </c>
      <c r="E16" s="2">
        <v>56</v>
      </c>
      <c r="F16" s="2">
        <v>57</v>
      </c>
    </row>
    <row r="17" spans="1:6" customFormat="1" x14ac:dyDescent="0.25">
      <c r="A17" s="8">
        <v>41305.208333333336</v>
      </c>
      <c r="B17" s="7">
        <f t="shared" si="2"/>
        <v>1</v>
      </c>
      <c r="C17" s="7">
        <f t="shared" si="3"/>
        <v>2013</v>
      </c>
      <c r="D17" s="2">
        <v>842.9</v>
      </c>
      <c r="E17" s="2">
        <v>57</v>
      </c>
      <c r="F17" s="2">
        <v>58</v>
      </c>
    </row>
    <row r="18" spans="1:6" customFormat="1" x14ac:dyDescent="0.25">
      <c r="A18" s="8">
        <v>41305.215277777781</v>
      </c>
      <c r="B18" s="7">
        <f t="shared" si="2"/>
        <v>1</v>
      </c>
      <c r="C18" s="7">
        <f t="shared" si="3"/>
        <v>2013</v>
      </c>
      <c r="D18" s="2">
        <v>711.4</v>
      </c>
      <c r="E18" s="2">
        <v>57</v>
      </c>
      <c r="F18" s="2">
        <v>57</v>
      </c>
    </row>
    <row r="19" spans="1:6" customFormat="1" x14ac:dyDescent="0.25">
      <c r="A19" s="8">
        <v>41305.222222222219</v>
      </c>
      <c r="B19" s="7">
        <f t="shared" si="2"/>
        <v>1</v>
      </c>
      <c r="C19" s="7">
        <f t="shared" si="3"/>
        <v>2013</v>
      </c>
      <c r="D19" s="2">
        <v>883.3</v>
      </c>
      <c r="E19" s="2">
        <v>57</v>
      </c>
      <c r="F19" s="2">
        <v>58</v>
      </c>
    </row>
    <row r="20" spans="1:6" customFormat="1" x14ac:dyDescent="0.25">
      <c r="A20" s="8">
        <v>41305.229166666664</v>
      </c>
      <c r="B20" s="7">
        <f t="shared" si="2"/>
        <v>1</v>
      </c>
      <c r="C20" s="7">
        <f t="shared" si="3"/>
        <v>2013</v>
      </c>
      <c r="D20" s="2">
        <v>926.6</v>
      </c>
      <c r="E20" s="2">
        <v>57</v>
      </c>
      <c r="F20" s="2">
        <v>58</v>
      </c>
    </row>
    <row r="21" spans="1:6" customFormat="1" x14ac:dyDescent="0.25">
      <c r="A21" s="8">
        <v>41305.236111111109</v>
      </c>
      <c r="B21" s="7">
        <f t="shared" si="2"/>
        <v>1</v>
      </c>
      <c r="C21" s="7">
        <f t="shared" si="3"/>
        <v>2013</v>
      </c>
      <c r="D21" s="2">
        <v>1378.3</v>
      </c>
      <c r="E21" s="2">
        <v>59</v>
      </c>
      <c r="F21" s="2">
        <v>60</v>
      </c>
    </row>
    <row r="22" spans="1:6" customFormat="1" x14ac:dyDescent="0.25">
      <c r="A22" s="8">
        <v>41305.243055555555</v>
      </c>
      <c r="B22" s="7">
        <f t="shared" si="2"/>
        <v>1</v>
      </c>
      <c r="C22" s="7">
        <f t="shared" si="3"/>
        <v>2013</v>
      </c>
      <c r="D22" s="2">
        <v>1509</v>
      </c>
      <c r="E22" s="2">
        <v>61</v>
      </c>
      <c r="F22" s="2">
        <v>63</v>
      </c>
    </row>
    <row r="23" spans="1:6" customFormat="1" x14ac:dyDescent="0.25">
      <c r="A23" s="8">
        <v>41305.25</v>
      </c>
      <c r="B23" s="7">
        <f t="shared" si="2"/>
        <v>1</v>
      </c>
      <c r="C23" s="7">
        <f t="shared" si="3"/>
        <v>2013</v>
      </c>
      <c r="D23" s="2">
        <v>1349.8</v>
      </c>
      <c r="E23" s="2">
        <v>64</v>
      </c>
      <c r="F23" s="2">
        <v>66</v>
      </c>
    </row>
    <row r="24" spans="1:6" customFormat="1" x14ac:dyDescent="0.25">
      <c r="A24" s="8">
        <v>41305.256944444445</v>
      </c>
      <c r="B24" s="7">
        <f t="shared" si="2"/>
        <v>1</v>
      </c>
      <c r="C24" s="7">
        <f t="shared" si="3"/>
        <v>2013</v>
      </c>
      <c r="D24" s="2">
        <v>765.7</v>
      </c>
      <c r="E24" s="2">
        <v>63</v>
      </c>
      <c r="F24" s="2">
        <v>64</v>
      </c>
    </row>
    <row r="25" spans="1:6" customFormat="1" x14ac:dyDescent="0.25">
      <c r="A25" s="8">
        <v>41305.263888888891</v>
      </c>
      <c r="B25" s="7">
        <f t="shared" si="2"/>
        <v>1</v>
      </c>
      <c r="C25" s="7">
        <f t="shared" si="3"/>
        <v>2013</v>
      </c>
      <c r="D25" s="2">
        <v>825.5</v>
      </c>
      <c r="E25" s="2">
        <v>62</v>
      </c>
      <c r="F25" s="2">
        <v>63</v>
      </c>
    </row>
    <row r="26" spans="1:6" customFormat="1" x14ac:dyDescent="0.25">
      <c r="A26" s="8">
        <v>41305.270833333336</v>
      </c>
      <c r="B26" s="7">
        <f t="shared" si="2"/>
        <v>1</v>
      </c>
      <c r="C26" s="7">
        <f t="shared" si="3"/>
        <v>2013</v>
      </c>
      <c r="D26" s="2">
        <v>1012.8</v>
      </c>
      <c r="E26" s="2">
        <v>61</v>
      </c>
      <c r="F26" s="2">
        <v>63</v>
      </c>
    </row>
    <row r="27" spans="1:6" customFormat="1" x14ac:dyDescent="0.25">
      <c r="A27" s="8">
        <v>41305.277777777781</v>
      </c>
      <c r="B27" s="7">
        <f t="shared" si="2"/>
        <v>1</v>
      </c>
      <c r="C27" s="7">
        <f t="shared" si="3"/>
        <v>2013</v>
      </c>
      <c r="D27" s="2">
        <v>1188.5999999999999</v>
      </c>
      <c r="E27" s="2">
        <v>62</v>
      </c>
      <c r="F27" s="2">
        <v>63</v>
      </c>
    </row>
    <row r="28" spans="1:6" customFormat="1" x14ac:dyDescent="0.25">
      <c r="A28" s="8">
        <v>41305.284722222219</v>
      </c>
      <c r="B28" s="7">
        <f t="shared" si="2"/>
        <v>1</v>
      </c>
      <c r="C28" s="7">
        <f t="shared" si="3"/>
        <v>2013</v>
      </c>
      <c r="D28" s="2">
        <v>1497.6</v>
      </c>
      <c r="E28" s="2">
        <v>64</v>
      </c>
      <c r="F28" s="2">
        <v>66</v>
      </c>
    </row>
    <row r="29" spans="1:6" customFormat="1" x14ac:dyDescent="0.25">
      <c r="A29" s="8">
        <v>41305.291666666664</v>
      </c>
      <c r="B29" s="7">
        <f t="shared" si="2"/>
        <v>1</v>
      </c>
      <c r="C29" s="7">
        <f t="shared" si="3"/>
        <v>2013</v>
      </c>
      <c r="D29" s="2">
        <v>1530.8</v>
      </c>
      <c r="E29" s="2">
        <v>66</v>
      </c>
      <c r="F29" s="2">
        <v>68</v>
      </c>
    </row>
    <row r="30" spans="1:6" customFormat="1" x14ac:dyDescent="0.25">
      <c r="A30" s="8">
        <v>41305.298611111109</v>
      </c>
      <c r="B30" s="7">
        <f t="shared" si="2"/>
        <v>1</v>
      </c>
      <c r="C30" s="7">
        <f t="shared" si="3"/>
        <v>2013</v>
      </c>
      <c r="D30" s="2">
        <v>1211.9000000000001</v>
      </c>
      <c r="E30" s="2">
        <v>66</v>
      </c>
      <c r="F30" s="2">
        <v>68</v>
      </c>
    </row>
    <row r="31" spans="1:6" customFormat="1" x14ac:dyDescent="0.25">
      <c r="A31" s="8">
        <v>41305.305555555555</v>
      </c>
      <c r="B31" s="7">
        <f t="shared" si="2"/>
        <v>1</v>
      </c>
      <c r="C31" s="7">
        <f t="shared" si="3"/>
        <v>2013</v>
      </c>
      <c r="D31" s="2">
        <v>1131</v>
      </c>
      <c r="E31" s="2">
        <v>65</v>
      </c>
      <c r="F31" s="2">
        <v>66</v>
      </c>
    </row>
    <row r="32" spans="1:6" customFormat="1" x14ac:dyDescent="0.25">
      <c r="A32" s="8">
        <v>41305.3125</v>
      </c>
      <c r="B32" s="7">
        <f t="shared" si="2"/>
        <v>1</v>
      </c>
      <c r="C32" s="7">
        <f t="shared" si="3"/>
        <v>2013</v>
      </c>
      <c r="D32" s="2">
        <v>1285.3</v>
      </c>
      <c r="E32" s="2">
        <v>65</v>
      </c>
      <c r="F32" s="2">
        <v>66</v>
      </c>
    </row>
    <row r="33" spans="1:6" customFormat="1" x14ac:dyDescent="0.25">
      <c r="A33" s="8">
        <v>41305.319444444445</v>
      </c>
      <c r="B33" s="7">
        <f t="shared" si="2"/>
        <v>1</v>
      </c>
      <c r="C33" s="7">
        <f t="shared" si="3"/>
        <v>2013</v>
      </c>
      <c r="D33" s="2">
        <v>1702.7</v>
      </c>
      <c r="E33" s="2">
        <v>67</v>
      </c>
      <c r="F33" s="2">
        <v>69</v>
      </c>
    </row>
    <row r="34" spans="1:6" customFormat="1" x14ac:dyDescent="0.25">
      <c r="A34" s="8">
        <v>41305.326388888891</v>
      </c>
      <c r="B34" s="7">
        <f t="shared" si="2"/>
        <v>1</v>
      </c>
      <c r="C34" s="7">
        <f t="shared" si="3"/>
        <v>2013</v>
      </c>
      <c r="D34" s="2">
        <v>1653.7</v>
      </c>
      <c r="E34" s="2">
        <v>69</v>
      </c>
      <c r="F34" s="2">
        <v>70</v>
      </c>
    </row>
    <row r="35" spans="1:6" customFormat="1" x14ac:dyDescent="0.25">
      <c r="A35" s="8">
        <v>41305.333333333336</v>
      </c>
      <c r="B35" s="7">
        <f t="shared" si="2"/>
        <v>1</v>
      </c>
      <c r="C35" s="7">
        <f t="shared" si="3"/>
        <v>2013</v>
      </c>
      <c r="D35" s="2">
        <v>1549.5</v>
      </c>
      <c r="E35" s="2">
        <v>71</v>
      </c>
      <c r="F35" s="2">
        <v>73</v>
      </c>
    </row>
    <row r="36" spans="1:6" customFormat="1" x14ac:dyDescent="0.25">
      <c r="A36" s="8">
        <v>41305.340277777781</v>
      </c>
      <c r="B36" s="7">
        <f t="shared" si="2"/>
        <v>1</v>
      </c>
      <c r="C36" s="7">
        <f t="shared" si="3"/>
        <v>2013</v>
      </c>
      <c r="D36" s="2">
        <v>1469</v>
      </c>
      <c r="E36" s="2">
        <v>71</v>
      </c>
      <c r="F36" s="2">
        <v>72</v>
      </c>
    </row>
    <row r="37" spans="1:6" customFormat="1" x14ac:dyDescent="0.25">
      <c r="A37" s="8">
        <v>41305.347222222219</v>
      </c>
      <c r="B37" s="7">
        <f t="shared" si="2"/>
        <v>1</v>
      </c>
      <c r="C37" s="7">
        <f t="shared" si="3"/>
        <v>2013</v>
      </c>
      <c r="D37" s="2">
        <v>1271.5999999999999</v>
      </c>
      <c r="E37" s="2">
        <v>71</v>
      </c>
      <c r="F37" s="2">
        <v>72</v>
      </c>
    </row>
    <row r="38" spans="1:6" customFormat="1" x14ac:dyDescent="0.25">
      <c r="A38" s="8">
        <v>41305.354166666664</v>
      </c>
      <c r="B38" s="7">
        <f t="shared" si="2"/>
        <v>1</v>
      </c>
      <c r="C38" s="7">
        <f t="shared" si="3"/>
        <v>2013</v>
      </c>
      <c r="D38" s="2">
        <v>1697.3</v>
      </c>
      <c r="E38" s="2">
        <v>71</v>
      </c>
      <c r="F38" s="2">
        <v>72</v>
      </c>
    </row>
    <row r="39" spans="1:6" customFormat="1" x14ac:dyDescent="0.25">
      <c r="A39" s="8">
        <v>41305.361111111109</v>
      </c>
      <c r="B39" s="7">
        <f t="shared" si="2"/>
        <v>1</v>
      </c>
      <c r="C39" s="7">
        <f t="shared" si="3"/>
        <v>2013</v>
      </c>
      <c r="D39" s="2">
        <v>1950.5</v>
      </c>
      <c r="E39" s="2">
        <v>75</v>
      </c>
      <c r="F39" s="2">
        <v>76</v>
      </c>
    </row>
    <row r="40" spans="1:6" customFormat="1" x14ac:dyDescent="0.25">
      <c r="A40" s="8">
        <v>41305.368055555555</v>
      </c>
      <c r="B40" s="7">
        <f t="shared" si="2"/>
        <v>1</v>
      </c>
      <c r="C40" s="7">
        <f t="shared" si="3"/>
        <v>2013</v>
      </c>
      <c r="D40" s="2">
        <v>1980.8</v>
      </c>
      <c r="E40" s="2">
        <v>78</v>
      </c>
      <c r="F40" s="2">
        <v>80</v>
      </c>
    </row>
    <row r="41" spans="1:6" customFormat="1" x14ac:dyDescent="0.25">
      <c r="A41" s="8">
        <v>41305.375</v>
      </c>
      <c r="B41" s="7">
        <f t="shared" si="2"/>
        <v>1</v>
      </c>
      <c r="C41" s="7">
        <f t="shared" si="3"/>
        <v>2013</v>
      </c>
      <c r="D41" s="2">
        <v>1970.5</v>
      </c>
      <c r="E41" s="2">
        <v>81</v>
      </c>
      <c r="F41" s="2">
        <v>82</v>
      </c>
    </row>
    <row r="42" spans="1:6" customFormat="1" x14ac:dyDescent="0.25">
      <c r="A42" s="8">
        <v>41305.381944444445</v>
      </c>
      <c r="B42" s="7">
        <f t="shared" si="2"/>
        <v>1</v>
      </c>
      <c r="C42" s="7">
        <f t="shared" si="3"/>
        <v>2013</v>
      </c>
      <c r="D42" s="2">
        <v>1953.6</v>
      </c>
      <c r="E42" s="2">
        <v>83</v>
      </c>
      <c r="F42" s="2">
        <v>84</v>
      </c>
    </row>
    <row r="43" spans="1:6" customFormat="1" x14ac:dyDescent="0.25">
      <c r="A43" s="8">
        <v>41305.388888888891</v>
      </c>
      <c r="B43" s="7">
        <f t="shared" si="2"/>
        <v>1</v>
      </c>
      <c r="C43" s="7">
        <f t="shared" si="3"/>
        <v>2013</v>
      </c>
      <c r="D43" s="2">
        <v>1960.5</v>
      </c>
      <c r="E43" s="2">
        <v>85</v>
      </c>
      <c r="F43" s="2">
        <v>86</v>
      </c>
    </row>
    <row r="44" spans="1:6" customFormat="1" x14ac:dyDescent="0.25">
      <c r="A44" s="8">
        <v>41305.395833333336</v>
      </c>
      <c r="B44" s="7">
        <f t="shared" si="2"/>
        <v>1</v>
      </c>
      <c r="C44" s="7">
        <f t="shared" si="3"/>
        <v>2013</v>
      </c>
      <c r="D44" s="2">
        <v>1991.6</v>
      </c>
      <c r="E44" s="2">
        <v>86</v>
      </c>
      <c r="F44" s="2">
        <v>88</v>
      </c>
    </row>
    <row r="45" spans="1:6" customFormat="1" x14ac:dyDescent="0.25">
      <c r="A45" s="8">
        <v>41305.402777777781</v>
      </c>
      <c r="B45" s="7">
        <f t="shared" si="2"/>
        <v>1</v>
      </c>
      <c r="C45" s="7">
        <f t="shared" si="3"/>
        <v>2013</v>
      </c>
      <c r="D45" s="2">
        <v>1947.1</v>
      </c>
      <c r="E45" s="2">
        <v>88</v>
      </c>
      <c r="F45" s="2">
        <v>90</v>
      </c>
    </row>
    <row r="46" spans="1:6" customFormat="1" x14ac:dyDescent="0.25">
      <c r="A46" s="8">
        <v>41305.409722222219</v>
      </c>
      <c r="B46" s="7">
        <f t="shared" si="2"/>
        <v>1</v>
      </c>
      <c r="C46" s="7">
        <f t="shared" si="3"/>
        <v>2013</v>
      </c>
      <c r="D46" s="2">
        <v>1981.7</v>
      </c>
      <c r="E46" s="2">
        <v>89</v>
      </c>
      <c r="F46" s="2">
        <v>91</v>
      </c>
    </row>
    <row r="47" spans="1:6" customFormat="1" x14ac:dyDescent="0.25">
      <c r="A47" s="8">
        <v>41305.416666666664</v>
      </c>
      <c r="B47" s="7">
        <f t="shared" si="2"/>
        <v>1</v>
      </c>
      <c r="C47" s="7">
        <f t="shared" si="3"/>
        <v>2013</v>
      </c>
      <c r="D47" s="2">
        <v>1997.6</v>
      </c>
      <c r="E47" s="2">
        <v>91</v>
      </c>
      <c r="F47" s="2">
        <v>92</v>
      </c>
    </row>
    <row r="48" spans="1:6" customFormat="1" x14ac:dyDescent="0.25">
      <c r="A48" s="8">
        <v>41305.423611111109</v>
      </c>
      <c r="B48" s="7">
        <f t="shared" si="2"/>
        <v>1</v>
      </c>
      <c r="C48" s="7">
        <f t="shared" si="3"/>
        <v>2013</v>
      </c>
      <c r="D48" s="2">
        <v>1992</v>
      </c>
      <c r="E48" s="2">
        <v>92</v>
      </c>
      <c r="F48" s="2">
        <v>94</v>
      </c>
    </row>
    <row r="49" spans="1:6" customFormat="1" x14ac:dyDescent="0.25">
      <c r="A49" s="8">
        <v>41305.430555555555</v>
      </c>
      <c r="B49" s="7">
        <f t="shared" si="2"/>
        <v>1</v>
      </c>
      <c r="C49" s="7">
        <f t="shared" si="3"/>
        <v>2013</v>
      </c>
      <c r="D49" s="2">
        <v>1991.2</v>
      </c>
      <c r="E49" s="2">
        <v>93</v>
      </c>
      <c r="F49" s="2">
        <v>94</v>
      </c>
    </row>
    <row r="50" spans="1:6" customFormat="1" x14ac:dyDescent="0.25">
      <c r="A50" s="8">
        <v>41305.4375</v>
      </c>
      <c r="B50" s="7">
        <f t="shared" si="2"/>
        <v>1</v>
      </c>
      <c r="C50" s="7">
        <f t="shared" si="3"/>
        <v>2013</v>
      </c>
      <c r="D50" s="2">
        <v>1990.3</v>
      </c>
      <c r="E50" s="2">
        <v>94</v>
      </c>
      <c r="F50" s="2">
        <v>95</v>
      </c>
    </row>
    <row r="51" spans="1:6" customFormat="1" x14ac:dyDescent="0.25">
      <c r="A51" s="8">
        <v>41305.444444444445</v>
      </c>
      <c r="B51" s="7">
        <f t="shared" si="2"/>
        <v>1</v>
      </c>
      <c r="C51" s="7">
        <f t="shared" si="3"/>
        <v>2013</v>
      </c>
      <c r="D51" s="2">
        <v>1994.2</v>
      </c>
      <c r="E51" s="2">
        <v>94</v>
      </c>
      <c r="F51" s="2">
        <v>96</v>
      </c>
    </row>
    <row r="52" spans="1:6" customFormat="1" x14ac:dyDescent="0.25">
      <c r="A52" s="8">
        <v>41305.451388888891</v>
      </c>
      <c r="B52" s="7">
        <f t="shared" si="2"/>
        <v>1</v>
      </c>
      <c r="C52" s="7">
        <f t="shared" si="3"/>
        <v>2013</v>
      </c>
      <c r="D52" s="2">
        <v>1997.8</v>
      </c>
      <c r="E52" s="2">
        <v>95</v>
      </c>
      <c r="F52" s="2">
        <v>97</v>
      </c>
    </row>
    <row r="53" spans="1:6" customFormat="1" x14ac:dyDescent="0.25">
      <c r="A53" s="8">
        <v>41305.458333333336</v>
      </c>
      <c r="B53" s="7">
        <f t="shared" si="2"/>
        <v>1</v>
      </c>
      <c r="C53" s="7">
        <f t="shared" si="3"/>
        <v>2013</v>
      </c>
      <c r="D53" s="2">
        <v>1999.1</v>
      </c>
      <c r="E53" s="2">
        <v>96</v>
      </c>
      <c r="F53" s="2">
        <v>98</v>
      </c>
    </row>
    <row r="54" spans="1:6" customFormat="1" x14ac:dyDescent="0.25">
      <c r="A54" s="8">
        <v>41305.465277777781</v>
      </c>
      <c r="B54" s="7">
        <f t="shared" si="2"/>
        <v>1</v>
      </c>
      <c r="C54" s="7">
        <f t="shared" si="3"/>
        <v>2013</v>
      </c>
      <c r="D54" s="2">
        <v>1997.4</v>
      </c>
      <c r="E54" s="2">
        <v>96</v>
      </c>
      <c r="F54" s="2">
        <v>98</v>
      </c>
    </row>
    <row r="55" spans="1:6" customFormat="1" x14ac:dyDescent="0.25">
      <c r="A55" s="8">
        <v>41305.472222222219</v>
      </c>
      <c r="B55" s="7">
        <f t="shared" si="2"/>
        <v>1</v>
      </c>
      <c r="C55" s="7">
        <f t="shared" si="3"/>
        <v>2013</v>
      </c>
      <c r="D55" s="2">
        <v>1985.9</v>
      </c>
      <c r="E55" s="2">
        <v>97</v>
      </c>
      <c r="F55" s="2">
        <v>98</v>
      </c>
    </row>
    <row r="56" spans="1:6" customFormat="1" x14ac:dyDescent="0.25">
      <c r="A56" s="8">
        <v>41305.479166666664</v>
      </c>
      <c r="B56" s="7">
        <f t="shared" si="2"/>
        <v>1</v>
      </c>
      <c r="C56" s="7">
        <f t="shared" si="3"/>
        <v>2013</v>
      </c>
      <c r="D56" s="2">
        <v>1985.7</v>
      </c>
      <c r="E56" s="2">
        <v>97</v>
      </c>
      <c r="F56" s="2">
        <v>99</v>
      </c>
    </row>
    <row r="57" spans="1:6" customFormat="1" x14ac:dyDescent="0.25">
      <c r="A57" s="8">
        <v>41305.486111111109</v>
      </c>
      <c r="B57" s="7">
        <f t="shared" si="2"/>
        <v>1</v>
      </c>
      <c r="C57" s="7">
        <f t="shared" si="3"/>
        <v>2013</v>
      </c>
      <c r="D57" s="2">
        <v>1992.7</v>
      </c>
      <c r="E57" s="2">
        <v>97</v>
      </c>
      <c r="F57" s="2">
        <v>99</v>
      </c>
    </row>
    <row r="58" spans="1:6" customFormat="1" x14ac:dyDescent="0.25">
      <c r="A58" s="8">
        <v>41305.493055555555</v>
      </c>
      <c r="B58" s="7">
        <f t="shared" si="2"/>
        <v>1</v>
      </c>
      <c r="C58" s="7">
        <f t="shared" si="3"/>
        <v>2013</v>
      </c>
      <c r="D58" s="2">
        <v>1996</v>
      </c>
      <c r="E58" s="2">
        <v>97</v>
      </c>
      <c r="F58" s="2">
        <v>98</v>
      </c>
    </row>
    <row r="59" spans="1:6" customFormat="1" x14ac:dyDescent="0.25">
      <c r="A59" s="8">
        <v>41305.5</v>
      </c>
      <c r="B59" s="7">
        <f t="shared" si="2"/>
        <v>1</v>
      </c>
      <c r="C59" s="7">
        <f t="shared" si="3"/>
        <v>2013</v>
      </c>
      <c r="D59" s="2">
        <v>1979</v>
      </c>
      <c r="E59" s="2">
        <v>96</v>
      </c>
      <c r="F59" s="2">
        <v>98</v>
      </c>
    </row>
    <row r="60" spans="1:6" customFormat="1" x14ac:dyDescent="0.25">
      <c r="A60" s="8">
        <v>41305.506944444445</v>
      </c>
      <c r="B60" s="7">
        <f t="shared" si="2"/>
        <v>1</v>
      </c>
      <c r="C60" s="7">
        <f t="shared" si="3"/>
        <v>2013</v>
      </c>
      <c r="D60" s="2">
        <v>1988.8</v>
      </c>
      <c r="E60" s="2">
        <v>96</v>
      </c>
      <c r="F60" s="2">
        <v>98</v>
      </c>
    </row>
    <row r="61" spans="1:6" customFormat="1" x14ac:dyDescent="0.25">
      <c r="A61" s="8">
        <v>41305.513888888891</v>
      </c>
      <c r="B61" s="7">
        <f t="shared" si="2"/>
        <v>1</v>
      </c>
      <c r="C61" s="7">
        <f t="shared" si="3"/>
        <v>2013</v>
      </c>
      <c r="D61" s="2">
        <v>1999.5</v>
      </c>
      <c r="E61" s="2">
        <v>96</v>
      </c>
      <c r="F61" s="2">
        <v>98</v>
      </c>
    </row>
    <row r="62" spans="1:6" customFormat="1" x14ac:dyDescent="0.25">
      <c r="A62" s="8">
        <v>41305.520833333336</v>
      </c>
      <c r="B62" s="7">
        <f t="shared" si="2"/>
        <v>1</v>
      </c>
      <c r="C62" s="7">
        <f t="shared" si="3"/>
        <v>2013</v>
      </c>
      <c r="D62" s="2">
        <v>1996.4</v>
      </c>
      <c r="E62" s="2">
        <v>96</v>
      </c>
      <c r="F62" s="2">
        <v>98</v>
      </c>
    </row>
    <row r="63" spans="1:6" customFormat="1" x14ac:dyDescent="0.25">
      <c r="A63" s="8">
        <v>41305.527777777781</v>
      </c>
      <c r="B63" s="7">
        <f t="shared" si="2"/>
        <v>1</v>
      </c>
      <c r="C63" s="7">
        <f t="shared" si="3"/>
        <v>2013</v>
      </c>
      <c r="D63" s="2">
        <v>1985.4</v>
      </c>
      <c r="E63" s="2">
        <v>96</v>
      </c>
      <c r="F63" s="2">
        <v>98</v>
      </c>
    </row>
    <row r="64" spans="1:6" customFormat="1" x14ac:dyDescent="0.25">
      <c r="A64" s="8">
        <v>41305.534722222219</v>
      </c>
      <c r="B64" s="7">
        <f t="shared" si="2"/>
        <v>1</v>
      </c>
      <c r="C64" s="7">
        <f t="shared" si="3"/>
        <v>2013</v>
      </c>
      <c r="D64" s="2">
        <v>1998.1</v>
      </c>
      <c r="E64" s="2">
        <v>96</v>
      </c>
      <c r="F64" s="2">
        <v>98</v>
      </c>
    </row>
    <row r="65" spans="1:6" customFormat="1" x14ac:dyDescent="0.25">
      <c r="A65" s="8">
        <v>41305.541666666664</v>
      </c>
      <c r="B65" s="7">
        <f t="shared" si="2"/>
        <v>1</v>
      </c>
      <c r="C65" s="7">
        <f t="shared" si="3"/>
        <v>2013</v>
      </c>
      <c r="D65" s="2">
        <v>1989</v>
      </c>
      <c r="E65" s="2">
        <v>96</v>
      </c>
      <c r="F65" s="2">
        <v>97</v>
      </c>
    </row>
    <row r="66" spans="1:6" customFormat="1" x14ac:dyDescent="0.25">
      <c r="A66" s="8">
        <v>41305.548611111109</v>
      </c>
      <c r="B66" s="7">
        <f t="shared" si="2"/>
        <v>1</v>
      </c>
      <c r="C66" s="7">
        <f t="shared" si="3"/>
        <v>2013</v>
      </c>
      <c r="D66" s="2">
        <v>1997.5</v>
      </c>
      <c r="E66" s="2">
        <v>96</v>
      </c>
      <c r="F66" s="2">
        <v>97</v>
      </c>
    </row>
    <row r="67" spans="1:6" customFormat="1" x14ac:dyDescent="0.25">
      <c r="A67" s="8">
        <v>41305.555555555555</v>
      </c>
      <c r="B67" s="7">
        <f t="shared" si="2"/>
        <v>1</v>
      </c>
      <c r="C67" s="7">
        <f t="shared" si="3"/>
        <v>2013</v>
      </c>
      <c r="D67" s="2">
        <v>1995.8</v>
      </c>
      <c r="E67" s="2">
        <v>96</v>
      </c>
      <c r="F67" s="2">
        <v>97</v>
      </c>
    </row>
    <row r="68" spans="1:6" customFormat="1" x14ac:dyDescent="0.25">
      <c r="A68" s="8">
        <v>41305.5625</v>
      </c>
      <c r="B68" s="7">
        <f t="shared" ref="B68:B131" si="4">MONTH(A68)</f>
        <v>1</v>
      </c>
      <c r="C68" s="7">
        <f t="shared" ref="C68:C131" si="5">YEAR(A68)</f>
        <v>2013</v>
      </c>
      <c r="D68" s="2">
        <v>1999.8</v>
      </c>
      <c r="E68" s="2">
        <v>95</v>
      </c>
      <c r="F68" s="2">
        <v>97</v>
      </c>
    </row>
    <row r="69" spans="1:6" customFormat="1" x14ac:dyDescent="0.25">
      <c r="A69" s="8">
        <v>41305.569444444445</v>
      </c>
      <c r="B69" s="7">
        <f t="shared" si="4"/>
        <v>1</v>
      </c>
      <c r="C69" s="7">
        <f t="shared" si="5"/>
        <v>2013</v>
      </c>
      <c r="D69" s="2">
        <v>1997.2</v>
      </c>
      <c r="E69" s="2">
        <v>95</v>
      </c>
      <c r="F69" s="2">
        <v>98</v>
      </c>
    </row>
    <row r="70" spans="1:6" customFormat="1" x14ac:dyDescent="0.25">
      <c r="A70" s="8">
        <v>41305.576388888891</v>
      </c>
      <c r="B70" s="7">
        <f t="shared" si="4"/>
        <v>1</v>
      </c>
      <c r="C70" s="7">
        <f t="shared" si="5"/>
        <v>2013</v>
      </c>
      <c r="D70" s="2">
        <v>1994.8</v>
      </c>
      <c r="E70" s="2">
        <v>95</v>
      </c>
      <c r="F70" s="2">
        <v>97</v>
      </c>
    </row>
    <row r="71" spans="1:6" customFormat="1" x14ac:dyDescent="0.25">
      <c r="A71" s="8">
        <v>41305.583333333336</v>
      </c>
      <c r="B71" s="7">
        <f t="shared" si="4"/>
        <v>1</v>
      </c>
      <c r="C71" s="7">
        <f t="shared" si="5"/>
        <v>2013</v>
      </c>
      <c r="D71" s="2">
        <v>1997.4</v>
      </c>
      <c r="E71" s="2">
        <v>95</v>
      </c>
      <c r="F71" s="2">
        <v>97</v>
      </c>
    </row>
    <row r="72" spans="1:6" customFormat="1" x14ac:dyDescent="0.25">
      <c r="A72" s="8">
        <v>41305.590277777781</v>
      </c>
      <c r="B72" s="7">
        <f t="shared" si="4"/>
        <v>1</v>
      </c>
      <c r="C72" s="7">
        <f t="shared" si="5"/>
        <v>2013</v>
      </c>
      <c r="D72" s="2">
        <v>1983.2</v>
      </c>
      <c r="E72" s="2">
        <v>95</v>
      </c>
      <c r="F72" s="2">
        <v>97</v>
      </c>
    </row>
    <row r="73" spans="1:6" customFormat="1" x14ac:dyDescent="0.25">
      <c r="A73" s="8">
        <v>41305.597222222219</v>
      </c>
      <c r="B73" s="7">
        <f t="shared" si="4"/>
        <v>1</v>
      </c>
      <c r="C73" s="7">
        <f t="shared" si="5"/>
        <v>2013</v>
      </c>
      <c r="D73" s="2">
        <v>1998.4</v>
      </c>
      <c r="E73" s="2">
        <v>95</v>
      </c>
      <c r="F73" s="2">
        <v>97</v>
      </c>
    </row>
    <row r="74" spans="1:6" customFormat="1" x14ac:dyDescent="0.25">
      <c r="A74" s="8">
        <v>41305.604166666664</v>
      </c>
      <c r="B74" s="7">
        <f t="shared" si="4"/>
        <v>1</v>
      </c>
      <c r="C74" s="7">
        <f t="shared" si="5"/>
        <v>2013</v>
      </c>
      <c r="D74" s="2">
        <v>1999</v>
      </c>
      <c r="E74" s="2">
        <v>95</v>
      </c>
      <c r="F74" s="2">
        <v>96</v>
      </c>
    </row>
    <row r="75" spans="1:6" customFormat="1" x14ac:dyDescent="0.25">
      <c r="A75" s="8">
        <v>41305.611111111109</v>
      </c>
      <c r="B75" s="7">
        <f t="shared" si="4"/>
        <v>1</v>
      </c>
      <c r="C75" s="7">
        <f t="shared" si="5"/>
        <v>2013</v>
      </c>
      <c r="D75" s="2">
        <v>1998.9</v>
      </c>
      <c r="E75" s="2">
        <v>95</v>
      </c>
      <c r="F75" s="2">
        <v>97</v>
      </c>
    </row>
    <row r="76" spans="1:6" customFormat="1" x14ac:dyDescent="0.25">
      <c r="A76" s="8">
        <v>41305.618055555555</v>
      </c>
      <c r="B76" s="7">
        <f t="shared" si="4"/>
        <v>1</v>
      </c>
      <c r="C76" s="7">
        <f t="shared" si="5"/>
        <v>2013</v>
      </c>
      <c r="D76" s="2">
        <v>1996.3</v>
      </c>
      <c r="E76" s="2">
        <v>95</v>
      </c>
      <c r="F76" s="2">
        <v>97</v>
      </c>
    </row>
    <row r="77" spans="1:6" customFormat="1" x14ac:dyDescent="0.25">
      <c r="A77" s="8">
        <v>41305.625</v>
      </c>
      <c r="B77" s="7">
        <f t="shared" si="4"/>
        <v>1</v>
      </c>
      <c r="C77" s="7">
        <f t="shared" si="5"/>
        <v>2013</v>
      </c>
      <c r="D77" s="2">
        <v>1996.6</v>
      </c>
      <c r="E77" s="2">
        <v>95</v>
      </c>
      <c r="F77" s="2">
        <v>97</v>
      </c>
    </row>
    <row r="78" spans="1:6" customFormat="1" x14ac:dyDescent="0.25">
      <c r="A78" s="8">
        <v>41305.631944444445</v>
      </c>
      <c r="B78" s="7">
        <f t="shared" si="4"/>
        <v>1</v>
      </c>
      <c r="C78" s="7">
        <f t="shared" si="5"/>
        <v>2013</v>
      </c>
      <c r="D78" s="2">
        <v>1998</v>
      </c>
      <c r="E78" s="2">
        <v>95</v>
      </c>
      <c r="F78" s="2">
        <v>97</v>
      </c>
    </row>
    <row r="79" spans="1:6" customFormat="1" x14ac:dyDescent="0.25">
      <c r="A79" s="8">
        <v>41305.638888888891</v>
      </c>
      <c r="B79" s="7">
        <f t="shared" si="4"/>
        <v>1</v>
      </c>
      <c r="C79" s="7">
        <f t="shared" si="5"/>
        <v>2013</v>
      </c>
      <c r="D79" s="2">
        <v>1998.8</v>
      </c>
      <c r="E79" s="2">
        <v>95</v>
      </c>
      <c r="F79" s="2">
        <v>97</v>
      </c>
    </row>
    <row r="80" spans="1:6" customFormat="1" x14ac:dyDescent="0.25">
      <c r="A80" s="8">
        <v>41305.645833333336</v>
      </c>
      <c r="B80" s="7">
        <f t="shared" si="4"/>
        <v>1</v>
      </c>
      <c r="C80" s="7">
        <f t="shared" si="5"/>
        <v>2013</v>
      </c>
      <c r="D80" s="2">
        <v>1974.6</v>
      </c>
      <c r="E80" s="2">
        <v>95</v>
      </c>
      <c r="F80" s="2">
        <v>97</v>
      </c>
    </row>
    <row r="81" spans="1:6" customFormat="1" x14ac:dyDescent="0.25">
      <c r="A81" s="8">
        <v>41305.652777777781</v>
      </c>
      <c r="B81" s="7">
        <f t="shared" si="4"/>
        <v>1</v>
      </c>
      <c r="C81" s="7">
        <f t="shared" si="5"/>
        <v>2013</v>
      </c>
      <c r="D81" s="2">
        <v>1991.3</v>
      </c>
      <c r="E81" s="2">
        <v>95</v>
      </c>
      <c r="F81" s="2">
        <v>97</v>
      </c>
    </row>
    <row r="82" spans="1:6" customFormat="1" x14ac:dyDescent="0.25">
      <c r="A82" s="8">
        <v>41305.659722222219</v>
      </c>
      <c r="B82" s="7">
        <f t="shared" si="4"/>
        <v>1</v>
      </c>
      <c r="C82" s="7">
        <f t="shared" si="5"/>
        <v>2013</v>
      </c>
      <c r="D82" s="2">
        <v>1999.9</v>
      </c>
      <c r="E82" s="2">
        <v>95</v>
      </c>
      <c r="F82" s="2">
        <v>97</v>
      </c>
    </row>
    <row r="83" spans="1:6" customFormat="1" x14ac:dyDescent="0.25">
      <c r="A83" s="8">
        <v>41305.666666666664</v>
      </c>
      <c r="B83" s="7">
        <f t="shared" si="4"/>
        <v>1</v>
      </c>
      <c r="C83" s="7">
        <f t="shared" si="5"/>
        <v>2013</v>
      </c>
      <c r="D83" s="2">
        <v>1998.4</v>
      </c>
      <c r="E83" s="2">
        <v>95</v>
      </c>
      <c r="F83" s="2">
        <v>98</v>
      </c>
    </row>
    <row r="84" spans="1:6" customFormat="1" x14ac:dyDescent="0.25">
      <c r="A84" s="8">
        <v>41305.673611111109</v>
      </c>
      <c r="B84" s="7">
        <f t="shared" si="4"/>
        <v>1</v>
      </c>
      <c r="C84" s="7">
        <f t="shared" si="5"/>
        <v>2013</v>
      </c>
      <c r="D84" s="2">
        <v>1969.5</v>
      </c>
      <c r="E84" s="2">
        <v>95</v>
      </c>
      <c r="F84" s="2">
        <v>97</v>
      </c>
    </row>
    <row r="85" spans="1:6" customFormat="1" x14ac:dyDescent="0.25">
      <c r="A85" s="8">
        <v>41305.680555555555</v>
      </c>
      <c r="B85" s="7">
        <f t="shared" si="4"/>
        <v>1</v>
      </c>
      <c r="C85" s="7">
        <f t="shared" si="5"/>
        <v>2013</v>
      </c>
      <c r="D85" s="2">
        <v>1682</v>
      </c>
      <c r="E85" s="2">
        <v>94</v>
      </c>
      <c r="F85" s="2">
        <v>96</v>
      </c>
    </row>
    <row r="86" spans="1:6" customFormat="1" x14ac:dyDescent="0.25">
      <c r="A86" s="8">
        <v>41305.6875</v>
      </c>
      <c r="B86" s="7">
        <f t="shared" si="4"/>
        <v>1</v>
      </c>
      <c r="C86" s="7">
        <f t="shared" si="5"/>
        <v>2013</v>
      </c>
      <c r="D86" s="2">
        <v>1772.7</v>
      </c>
      <c r="E86" s="2">
        <v>92</v>
      </c>
      <c r="F86" s="2">
        <v>94</v>
      </c>
    </row>
    <row r="87" spans="1:6" customFormat="1" x14ac:dyDescent="0.25">
      <c r="A87" s="8">
        <v>41305.694444444445</v>
      </c>
      <c r="B87" s="7">
        <f t="shared" si="4"/>
        <v>1</v>
      </c>
      <c r="C87" s="7">
        <f t="shared" si="5"/>
        <v>2013</v>
      </c>
      <c r="D87" s="2">
        <v>1806.9</v>
      </c>
      <c r="E87" s="2">
        <v>92</v>
      </c>
      <c r="F87" s="2">
        <v>93</v>
      </c>
    </row>
    <row r="88" spans="1:6" customFormat="1" x14ac:dyDescent="0.25">
      <c r="A88" s="8">
        <v>41305.701388888891</v>
      </c>
      <c r="B88" s="7">
        <f t="shared" si="4"/>
        <v>1</v>
      </c>
      <c r="C88" s="7">
        <f t="shared" si="5"/>
        <v>2013</v>
      </c>
      <c r="D88" s="2">
        <v>1955.1</v>
      </c>
      <c r="E88" s="2">
        <v>92</v>
      </c>
      <c r="F88" s="2">
        <v>93</v>
      </c>
    </row>
    <row r="89" spans="1:6" customFormat="1" x14ac:dyDescent="0.25">
      <c r="A89" s="8">
        <v>41305.708333333336</v>
      </c>
      <c r="B89" s="7">
        <f t="shared" si="4"/>
        <v>1</v>
      </c>
      <c r="C89" s="7">
        <f t="shared" si="5"/>
        <v>2013</v>
      </c>
      <c r="D89" s="2">
        <v>1870.6</v>
      </c>
      <c r="E89" s="2">
        <v>92</v>
      </c>
      <c r="F89" s="2">
        <v>94</v>
      </c>
    </row>
    <row r="90" spans="1:6" customFormat="1" x14ac:dyDescent="0.25">
      <c r="A90" s="8">
        <v>41305.715277777781</v>
      </c>
      <c r="B90" s="7">
        <f t="shared" si="4"/>
        <v>1</v>
      </c>
      <c r="C90" s="7">
        <f t="shared" si="5"/>
        <v>2013</v>
      </c>
      <c r="D90" s="2">
        <v>1208.5</v>
      </c>
      <c r="E90" s="2">
        <v>89</v>
      </c>
      <c r="F90" s="2">
        <v>90</v>
      </c>
    </row>
    <row r="91" spans="1:6" customFormat="1" x14ac:dyDescent="0.25">
      <c r="A91" s="8">
        <v>41305.722222222219</v>
      </c>
      <c r="B91" s="7">
        <f t="shared" si="4"/>
        <v>1</v>
      </c>
      <c r="C91" s="7">
        <f t="shared" si="5"/>
        <v>2013</v>
      </c>
      <c r="D91" s="2">
        <v>1227</v>
      </c>
      <c r="E91" s="2">
        <v>84</v>
      </c>
      <c r="F91" s="2">
        <v>85</v>
      </c>
    </row>
    <row r="92" spans="1:6" customFormat="1" x14ac:dyDescent="0.25">
      <c r="A92" s="8">
        <v>41305.729166666664</v>
      </c>
      <c r="B92" s="7">
        <f t="shared" si="4"/>
        <v>1</v>
      </c>
      <c r="C92" s="7">
        <f t="shared" si="5"/>
        <v>2013</v>
      </c>
      <c r="D92" s="2">
        <v>1501.8</v>
      </c>
      <c r="E92" s="2">
        <v>82</v>
      </c>
      <c r="F92" s="2">
        <v>84</v>
      </c>
    </row>
    <row r="93" spans="1:6" customFormat="1" x14ac:dyDescent="0.25">
      <c r="A93" s="8">
        <v>41305.736111111109</v>
      </c>
      <c r="B93" s="7">
        <f t="shared" si="4"/>
        <v>1</v>
      </c>
      <c r="C93" s="7">
        <f t="shared" si="5"/>
        <v>2013</v>
      </c>
      <c r="D93" s="2">
        <v>1625.3</v>
      </c>
      <c r="E93" s="2">
        <v>82</v>
      </c>
      <c r="F93" s="2">
        <v>83</v>
      </c>
    </row>
    <row r="94" spans="1:6" customFormat="1" x14ac:dyDescent="0.25">
      <c r="A94" s="8">
        <v>41305.743055555555</v>
      </c>
      <c r="B94" s="7">
        <f t="shared" si="4"/>
        <v>1</v>
      </c>
      <c r="C94" s="7">
        <f t="shared" si="5"/>
        <v>2013</v>
      </c>
      <c r="D94" s="2">
        <v>1520.8</v>
      </c>
      <c r="E94" s="2">
        <v>83</v>
      </c>
      <c r="F94" s="2">
        <v>84</v>
      </c>
    </row>
    <row r="95" spans="1:6" customFormat="1" x14ac:dyDescent="0.25">
      <c r="A95" s="8">
        <v>41305.75</v>
      </c>
      <c r="B95" s="7">
        <f t="shared" si="4"/>
        <v>1</v>
      </c>
      <c r="C95" s="7">
        <f t="shared" si="5"/>
        <v>2013</v>
      </c>
      <c r="D95" s="2">
        <v>997.2</v>
      </c>
      <c r="E95" s="2">
        <v>79</v>
      </c>
      <c r="F95" s="2">
        <v>80</v>
      </c>
    </row>
    <row r="96" spans="1:6" customFormat="1" x14ac:dyDescent="0.25">
      <c r="A96" s="8">
        <v>41305.756944444445</v>
      </c>
      <c r="B96" s="7">
        <f t="shared" si="4"/>
        <v>1</v>
      </c>
      <c r="C96" s="7">
        <f t="shared" si="5"/>
        <v>2013</v>
      </c>
      <c r="D96" s="2">
        <v>1513.8</v>
      </c>
      <c r="E96" s="2">
        <v>77</v>
      </c>
      <c r="F96" s="2">
        <v>78</v>
      </c>
    </row>
    <row r="97" spans="1:6" customFormat="1" x14ac:dyDescent="0.25">
      <c r="A97" s="8">
        <v>41305.763888888891</v>
      </c>
      <c r="B97" s="7">
        <f t="shared" si="4"/>
        <v>1</v>
      </c>
      <c r="C97" s="7">
        <f t="shared" si="5"/>
        <v>2013</v>
      </c>
      <c r="D97" s="2">
        <v>1930.7</v>
      </c>
      <c r="E97" s="2">
        <v>80</v>
      </c>
      <c r="F97" s="2">
        <v>81</v>
      </c>
    </row>
    <row r="98" spans="1:6" customFormat="1" x14ac:dyDescent="0.25">
      <c r="A98" s="8">
        <v>41305.770833333336</v>
      </c>
      <c r="B98" s="7">
        <f t="shared" si="4"/>
        <v>1</v>
      </c>
      <c r="C98" s="7">
        <f t="shared" si="5"/>
        <v>2013</v>
      </c>
      <c r="D98" s="2">
        <v>1638.4</v>
      </c>
      <c r="E98" s="2">
        <v>82</v>
      </c>
      <c r="F98" s="2">
        <v>84</v>
      </c>
    </row>
    <row r="99" spans="1:6" customFormat="1" x14ac:dyDescent="0.25">
      <c r="A99" s="8">
        <v>41305.777777777781</v>
      </c>
      <c r="B99" s="7">
        <f t="shared" si="4"/>
        <v>1</v>
      </c>
      <c r="C99" s="7">
        <f t="shared" si="5"/>
        <v>2013</v>
      </c>
      <c r="D99" s="2">
        <v>824</v>
      </c>
      <c r="E99" s="2">
        <v>78</v>
      </c>
      <c r="F99" s="2">
        <v>80</v>
      </c>
    </row>
    <row r="100" spans="1:6" customFormat="1" x14ac:dyDescent="0.25">
      <c r="A100" s="8">
        <v>41305.784722222219</v>
      </c>
      <c r="B100" s="7">
        <f t="shared" si="4"/>
        <v>1</v>
      </c>
      <c r="C100" s="7">
        <f t="shared" si="5"/>
        <v>2013</v>
      </c>
      <c r="D100" s="2">
        <v>1431.9</v>
      </c>
      <c r="E100" s="2">
        <v>77</v>
      </c>
      <c r="F100" s="2">
        <v>78</v>
      </c>
    </row>
    <row r="101" spans="1:6" customFormat="1" x14ac:dyDescent="0.25">
      <c r="A101" s="8">
        <v>41305.791666666664</v>
      </c>
      <c r="B101" s="7">
        <f t="shared" si="4"/>
        <v>1</v>
      </c>
      <c r="C101" s="7">
        <f t="shared" si="5"/>
        <v>2013</v>
      </c>
      <c r="D101" s="2">
        <v>1275.0999999999999</v>
      </c>
      <c r="E101" s="2">
        <v>77</v>
      </c>
      <c r="F101" s="2">
        <v>78</v>
      </c>
    </row>
    <row r="102" spans="1:6" customFormat="1" x14ac:dyDescent="0.25">
      <c r="A102" s="8">
        <v>41305.798611111109</v>
      </c>
      <c r="B102" s="7">
        <f t="shared" si="4"/>
        <v>1</v>
      </c>
      <c r="C102" s="7">
        <f t="shared" si="5"/>
        <v>2013</v>
      </c>
      <c r="D102" s="2">
        <v>1543.4</v>
      </c>
      <c r="E102" s="2">
        <v>76</v>
      </c>
      <c r="F102" s="2">
        <v>77</v>
      </c>
    </row>
    <row r="103" spans="1:6" customFormat="1" x14ac:dyDescent="0.25">
      <c r="A103" s="8">
        <v>41305.805555555555</v>
      </c>
      <c r="B103" s="7">
        <f t="shared" si="4"/>
        <v>1</v>
      </c>
      <c r="C103" s="7">
        <f t="shared" si="5"/>
        <v>2013</v>
      </c>
      <c r="D103" s="2">
        <v>1435</v>
      </c>
      <c r="E103" s="2">
        <v>78</v>
      </c>
      <c r="F103" s="2">
        <v>79</v>
      </c>
    </row>
    <row r="104" spans="1:6" customFormat="1" x14ac:dyDescent="0.25">
      <c r="A104" s="8">
        <v>41305.8125</v>
      </c>
      <c r="B104" s="7">
        <f t="shared" si="4"/>
        <v>1</v>
      </c>
      <c r="C104" s="7">
        <f t="shared" si="5"/>
        <v>2013</v>
      </c>
      <c r="D104" s="2">
        <v>820.4</v>
      </c>
      <c r="E104" s="2">
        <v>74</v>
      </c>
      <c r="F104" s="2">
        <v>75</v>
      </c>
    </row>
    <row r="105" spans="1:6" customFormat="1" x14ac:dyDescent="0.25">
      <c r="A105" s="8">
        <v>41305.819444444445</v>
      </c>
      <c r="B105" s="7">
        <f t="shared" si="4"/>
        <v>1</v>
      </c>
      <c r="C105" s="7">
        <f t="shared" si="5"/>
        <v>2013</v>
      </c>
      <c r="D105" s="2">
        <v>806.5</v>
      </c>
      <c r="E105" s="2">
        <v>72</v>
      </c>
      <c r="F105" s="2">
        <v>72</v>
      </c>
    </row>
    <row r="106" spans="1:6" customFormat="1" x14ac:dyDescent="0.25">
      <c r="A106" s="8">
        <v>41305.826388888891</v>
      </c>
      <c r="B106" s="7">
        <f t="shared" si="4"/>
        <v>1</v>
      </c>
      <c r="C106" s="7">
        <f t="shared" si="5"/>
        <v>2013</v>
      </c>
      <c r="D106" s="2">
        <v>992.4</v>
      </c>
      <c r="E106" s="2">
        <v>70</v>
      </c>
      <c r="F106" s="2">
        <v>70</v>
      </c>
    </row>
    <row r="107" spans="1:6" customFormat="1" x14ac:dyDescent="0.25">
      <c r="A107" s="8">
        <v>41305.833333333336</v>
      </c>
      <c r="B107" s="7">
        <f t="shared" si="4"/>
        <v>1</v>
      </c>
      <c r="C107" s="7">
        <f t="shared" si="5"/>
        <v>2013</v>
      </c>
      <c r="D107" s="2">
        <v>699.5</v>
      </c>
      <c r="E107" s="2">
        <v>68</v>
      </c>
      <c r="F107" s="2">
        <v>69</v>
      </c>
    </row>
    <row r="108" spans="1:6" customFormat="1" x14ac:dyDescent="0.25">
      <c r="A108" s="8">
        <v>41305.840277777781</v>
      </c>
      <c r="B108" s="7">
        <f t="shared" si="4"/>
        <v>1</v>
      </c>
      <c r="C108" s="7">
        <f t="shared" si="5"/>
        <v>2013</v>
      </c>
      <c r="D108" s="2">
        <v>598.29999999999995</v>
      </c>
      <c r="E108" s="2">
        <v>65</v>
      </c>
      <c r="F108" s="2">
        <v>66</v>
      </c>
    </row>
    <row r="109" spans="1:6" customFormat="1" x14ac:dyDescent="0.25">
      <c r="A109" s="8">
        <v>41305.847222222219</v>
      </c>
      <c r="B109" s="7">
        <f t="shared" si="4"/>
        <v>1</v>
      </c>
      <c r="C109" s="7">
        <f t="shared" si="5"/>
        <v>2013</v>
      </c>
      <c r="D109" s="2">
        <v>704</v>
      </c>
      <c r="E109" s="2">
        <v>63</v>
      </c>
      <c r="F109" s="2">
        <v>64</v>
      </c>
    </row>
    <row r="110" spans="1:6" customFormat="1" x14ac:dyDescent="0.25">
      <c r="A110" s="8">
        <v>41305.854166666664</v>
      </c>
      <c r="B110" s="7">
        <f t="shared" si="4"/>
        <v>1</v>
      </c>
      <c r="C110" s="7">
        <f t="shared" si="5"/>
        <v>2013</v>
      </c>
      <c r="D110" s="2">
        <v>779.8</v>
      </c>
      <c r="E110" s="2">
        <v>62</v>
      </c>
      <c r="F110" s="2">
        <v>63</v>
      </c>
    </row>
    <row r="111" spans="1:6" customFormat="1" x14ac:dyDescent="0.25">
      <c r="A111" s="8">
        <v>41305.861111111109</v>
      </c>
      <c r="B111" s="7">
        <f t="shared" si="4"/>
        <v>1</v>
      </c>
      <c r="C111" s="7">
        <f t="shared" si="5"/>
        <v>2013</v>
      </c>
      <c r="D111" s="2">
        <v>637</v>
      </c>
      <c r="E111" s="2">
        <v>61</v>
      </c>
      <c r="F111" s="2">
        <v>62</v>
      </c>
    </row>
    <row r="112" spans="1:6" customFormat="1" x14ac:dyDescent="0.25">
      <c r="A112" s="8">
        <v>41305.868055555555</v>
      </c>
      <c r="B112" s="7">
        <f t="shared" si="4"/>
        <v>1</v>
      </c>
      <c r="C112" s="7">
        <f t="shared" si="5"/>
        <v>2013</v>
      </c>
      <c r="D112" s="2">
        <v>1095.4000000000001</v>
      </c>
      <c r="E112" s="2">
        <v>61</v>
      </c>
      <c r="F112" s="2">
        <v>62</v>
      </c>
    </row>
    <row r="113" spans="1:6" customFormat="1" x14ac:dyDescent="0.25">
      <c r="A113" s="8">
        <v>41305.875</v>
      </c>
      <c r="B113" s="7">
        <f t="shared" si="4"/>
        <v>1</v>
      </c>
      <c r="C113" s="7">
        <f t="shared" si="5"/>
        <v>2013</v>
      </c>
      <c r="D113" s="2">
        <v>1540.7</v>
      </c>
      <c r="E113" s="2">
        <v>63</v>
      </c>
      <c r="F113" s="2">
        <v>64</v>
      </c>
    </row>
    <row r="114" spans="1:6" customFormat="1" x14ac:dyDescent="0.25">
      <c r="A114" s="8">
        <v>41305.881944444445</v>
      </c>
      <c r="B114" s="7">
        <f t="shared" si="4"/>
        <v>1</v>
      </c>
      <c r="C114" s="7">
        <f t="shared" si="5"/>
        <v>2013</v>
      </c>
      <c r="D114" s="2">
        <v>1388.4</v>
      </c>
      <c r="E114" s="2">
        <v>67</v>
      </c>
      <c r="F114" s="2">
        <v>68</v>
      </c>
    </row>
    <row r="115" spans="1:6" customFormat="1" x14ac:dyDescent="0.25">
      <c r="A115" s="8">
        <v>41305.888888888891</v>
      </c>
      <c r="B115" s="7">
        <f t="shared" si="4"/>
        <v>1</v>
      </c>
      <c r="C115" s="7">
        <f t="shared" si="5"/>
        <v>2013</v>
      </c>
      <c r="D115" s="2">
        <v>1185.8</v>
      </c>
      <c r="E115" s="2">
        <v>67</v>
      </c>
      <c r="F115" s="2">
        <v>67</v>
      </c>
    </row>
    <row r="116" spans="1:6" customFormat="1" x14ac:dyDescent="0.25">
      <c r="A116" s="8">
        <v>41305.895833333336</v>
      </c>
      <c r="B116" s="7">
        <f t="shared" si="4"/>
        <v>1</v>
      </c>
      <c r="C116" s="7">
        <f t="shared" si="5"/>
        <v>2013</v>
      </c>
      <c r="D116" s="2">
        <v>1466.6</v>
      </c>
      <c r="E116" s="2">
        <v>68</v>
      </c>
      <c r="F116" s="2">
        <v>70</v>
      </c>
    </row>
    <row r="117" spans="1:6" customFormat="1" x14ac:dyDescent="0.25">
      <c r="A117" s="8">
        <v>41305.902777777781</v>
      </c>
      <c r="B117" s="7">
        <f t="shared" si="4"/>
        <v>1</v>
      </c>
      <c r="C117" s="7">
        <f t="shared" si="5"/>
        <v>2013</v>
      </c>
      <c r="D117" s="2">
        <v>1330.4</v>
      </c>
      <c r="E117" s="2">
        <v>69</v>
      </c>
      <c r="F117" s="2">
        <v>70</v>
      </c>
    </row>
    <row r="118" spans="1:6" customFormat="1" x14ac:dyDescent="0.25">
      <c r="A118" s="8">
        <v>41305.909722222219</v>
      </c>
      <c r="B118" s="7">
        <f t="shared" si="4"/>
        <v>1</v>
      </c>
      <c r="C118" s="7">
        <f t="shared" si="5"/>
        <v>2013</v>
      </c>
      <c r="D118" s="2">
        <v>1122.9000000000001</v>
      </c>
      <c r="E118" s="2">
        <v>70</v>
      </c>
      <c r="F118" s="2">
        <v>71</v>
      </c>
    </row>
    <row r="119" spans="1:6" customFormat="1" x14ac:dyDescent="0.25">
      <c r="A119" s="8">
        <v>41305.916666666664</v>
      </c>
      <c r="B119" s="7">
        <f t="shared" si="4"/>
        <v>1</v>
      </c>
      <c r="C119" s="7">
        <f t="shared" si="5"/>
        <v>2013</v>
      </c>
      <c r="D119" s="2">
        <v>991.8</v>
      </c>
      <c r="E119" s="2">
        <v>68</v>
      </c>
      <c r="F119" s="2">
        <v>69</v>
      </c>
    </row>
    <row r="120" spans="1:6" customFormat="1" x14ac:dyDescent="0.25">
      <c r="A120" s="8">
        <v>41305.923611111109</v>
      </c>
      <c r="B120" s="7">
        <f t="shared" si="4"/>
        <v>1</v>
      </c>
      <c r="C120" s="7">
        <f t="shared" si="5"/>
        <v>2013</v>
      </c>
      <c r="D120" s="2">
        <v>806.2</v>
      </c>
      <c r="E120" s="2">
        <v>67</v>
      </c>
      <c r="F120" s="2">
        <v>68</v>
      </c>
    </row>
    <row r="121" spans="1:6" customFormat="1" x14ac:dyDescent="0.25">
      <c r="A121" s="8">
        <v>41305.930555555555</v>
      </c>
      <c r="B121" s="7">
        <f t="shared" si="4"/>
        <v>1</v>
      </c>
      <c r="C121" s="7">
        <f t="shared" si="5"/>
        <v>2013</v>
      </c>
      <c r="D121" s="2">
        <v>861.2</v>
      </c>
      <c r="E121" s="2">
        <v>66</v>
      </c>
      <c r="F121" s="2">
        <v>67</v>
      </c>
    </row>
    <row r="122" spans="1:6" customFormat="1" x14ac:dyDescent="0.25">
      <c r="A122" s="8">
        <v>41305.9375</v>
      </c>
      <c r="B122" s="7">
        <f t="shared" si="4"/>
        <v>1</v>
      </c>
      <c r="C122" s="7">
        <f t="shared" si="5"/>
        <v>2013</v>
      </c>
      <c r="D122" s="2">
        <v>965.5</v>
      </c>
      <c r="E122" s="2">
        <v>65</v>
      </c>
      <c r="F122" s="2">
        <v>66</v>
      </c>
    </row>
    <row r="123" spans="1:6" customFormat="1" x14ac:dyDescent="0.25">
      <c r="A123" s="8">
        <v>41305.944444444445</v>
      </c>
      <c r="B123" s="7">
        <f t="shared" si="4"/>
        <v>1</v>
      </c>
      <c r="C123" s="7">
        <f t="shared" si="5"/>
        <v>2013</v>
      </c>
      <c r="D123" s="2">
        <v>931.1</v>
      </c>
      <c r="E123" s="2">
        <v>65</v>
      </c>
      <c r="F123" s="2">
        <v>66</v>
      </c>
    </row>
    <row r="124" spans="1:6" customFormat="1" x14ac:dyDescent="0.25">
      <c r="A124" s="8">
        <v>41305.951388888891</v>
      </c>
      <c r="B124" s="7">
        <f t="shared" si="4"/>
        <v>1</v>
      </c>
      <c r="C124" s="7">
        <f t="shared" si="5"/>
        <v>2013</v>
      </c>
      <c r="D124" s="2">
        <v>1265</v>
      </c>
      <c r="E124" s="2">
        <v>65</v>
      </c>
      <c r="F124" s="2">
        <v>66</v>
      </c>
    </row>
    <row r="125" spans="1:6" customFormat="1" x14ac:dyDescent="0.25">
      <c r="A125" s="8">
        <v>41305.958333333336</v>
      </c>
      <c r="B125" s="7">
        <f t="shared" si="4"/>
        <v>1</v>
      </c>
      <c r="C125" s="7">
        <f t="shared" si="5"/>
        <v>2013</v>
      </c>
      <c r="D125" s="2">
        <v>1025</v>
      </c>
      <c r="E125" s="2">
        <v>66</v>
      </c>
      <c r="F125" s="2">
        <v>67</v>
      </c>
    </row>
    <row r="126" spans="1:6" customFormat="1" x14ac:dyDescent="0.25">
      <c r="A126" s="8">
        <v>41305.965277777781</v>
      </c>
      <c r="B126" s="7">
        <f t="shared" si="4"/>
        <v>1</v>
      </c>
      <c r="C126" s="7">
        <f t="shared" si="5"/>
        <v>2013</v>
      </c>
      <c r="D126" s="2">
        <v>761</v>
      </c>
      <c r="E126" s="2">
        <v>64</v>
      </c>
      <c r="F126" s="2">
        <v>65</v>
      </c>
    </row>
    <row r="127" spans="1:6" customFormat="1" x14ac:dyDescent="0.25">
      <c r="A127" s="8">
        <v>41305.972222222219</v>
      </c>
      <c r="B127" s="7">
        <f t="shared" si="4"/>
        <v>1</v>
      </c>
      <c r="C127" s="7">
        <f t="shared" si="5"/>
        <v>2013</v>
      </c>
      <c r="D127" s="2">
        <v>807.4</v>
      </c>
      <c r="E127" s="2">
        <v>63</v>
      </c>
      <c r="F127" s="2">
        <v>63</v>
      </c>
    </row>
    <row r="128" spans="1:6" customFormat="1" x14ac:dyDescent="0.25">
      <c r="A128" s="8">
        <v>41305.979166666664</v>
      </c>
      <c r="B128" s="7">
        <f t="shared" si="4"/>
        <v>1</v>
      </c>
      <c r="C128" s="7">
        <f t="shared" si="5"/>
        <v>2013</v>
      </c>
      <c r="D128" s="2">
        <v>1156.0999999999999</v>
      </c>
      <c r="E128" s="2">
        <v>63</v>
      </c>
      <c r="F128" s="2">
        <v>64</v>
      </c>
    </row>
    <row r="129" spans="1:6" customFormat="1" x14ac:dyDescent="0.25">
      <c r="A129" s="8">
        <v>41305.986111111109</v>
      </c>
      <c r="B129" s="7">
        <f t="shared" si="4"/>
        <v>1</v>
      </c>
      <c r="C129" s="7">
        <f t="shared" si="5"/>
        <v>2013</v>
      </c>
      <c r="D129" s="2">
        <v>1229.5999999999999</v>
      </c>
      <c r="E129" s="2">
        <v>64</v>
      </c>
      <c r="F129" s="2">
        <v>65</v>
      </c>
    </row>
    <row r="130" spans="1:6" customFormat="1" x14ac:dyDescent="0.25">
      <c r="A130" s="8">
        <v>41305.993055555555</v>
      </c>
      <c r="B130" s="7">
        <f t="shared" si="4"/>
        <v>1</v>
      </c>
      <c r="C130" s="7">
        <f t="shared" si="5"/>
        <v>2013</v>
      </c>
      <c r="D130" s="2">
        <v>1201</v>
      </c>
      <c r="E130" s="2">
        <v>65</v>
      </c>
      <c r="F130" s="2">
        <v>66</v>
      </c>
    </row>
    <row r="131" spans="1:6" customFormat="1" x14ac:dyDescent="0.25">
      <c r="A131" s="6">
        <v>41306</v>
      </c>
      <c r="B131" s="7">
        <f t="shared" si="4"/>
        <v>2</v>
      </c>
      <c r="C131" s="7">
        <f t="shared" si="5"/>
        <v>2013</v>
      </c>
      <c r="D131" s="2">
        <v>1539.5</v>
      </c>
      <c r="E131" s="2">
        <v>67</v>
      </c>
      <c r="F131" s="2">
        <v>68</v>
      </c>
    </row>
    <row r="132" spans="1:6" customFormat="1" x14ac:dyDescent="0.25">
      <c r="A132" s="8">
        <v>41306.006944444445</v>
      </c>
      <c r="B132" s="7">
        <f t="shared" ref="B132:B195" si="6">MONTH(A132)</f>
        <v>2</v>
      </c>
      <c r="C132" s="7">
        <f t="shared" ref="C132:C195" si="7">YEAR(A132)</f>
        <v>2013</v>
      </c>
      <c r="D132" s="2">
        <v>1732.6</v>
      </c>
      <c r="E132" s="2">
        <v>69</v>
      </c>
      <c r="F132" s="2">
        <v>71</v>
      </c>
    </row>
    <row r="133" spans="1:6" customFormat="1" x14ac:dyDescent="0.25">
      <c r="A133" s="8">
        <v>41306.013888888891</v>
      </c>
      <c r="B133" s="7">
        <f t="shared" si="6"/>
        <v>2</v>
      </c>
      <c r="C133" s="7">
        <f t="shared" si="7"/>
        <v>2013</v>
      </c>
      <c r="D133" s="2">
        <v>1876.2</v>
      </c>
      <c r="E133" s="2">
        <v>73</v>
      </c>
      <c r="F133" s="2">
        <v>74</v>
      </c>
    </row>
    <row r="134" spans="1:6" customFormat="1" x14ac:dyDescent="0.25">
      <c r="A134" s="8">
        <v>41306.020833333336</v>
      </c>
      <c r="B134" s="7">
        <f t="shared" si="6"/>
        <v>2</v>
      </c>
      <c r="C134" s="7">
        <f t="shared" si="7"/>
        <v>2013</v>
      </c>
      <c r="D134" s="2">
        <v>1949.9</v>
      </c>
      <c r="E134" s="2">
        <v>77</v>
      </c>
      <c r="F134" s="2">
        <v>79</v>
      </c>
    </row>
    <row r="135" spans="1:6" customFormat="1" x14ac:dyDescent="0.25">
      <c r="A135" s="8">
        <v>41306.027777777781</v>
      </c>
      <c r="B135" s="7">
        <f t="shared" si="6"/>
        <v>2</v>
      </c>
      <c r="C135" s="7">
        <f t="shared" si="7"/>
        <v>2013</v>
      </c>
      <c r="D135" s="2">
        <v>1964.6</v>
      </c>
      <c r="E135" s="2">
        <v>80</v>
      </c>
      <c r="F135" s="2">
        <v>82</v>
      </c>
    </row>
    <row r="136" spans="1:6" customFormat="1" x14ac:dyDescent="0.25">
      <c r="A136" s="8">
        <v>41306.034722222219</v>
      </c>
      <c r="B136" s="7">
        <f t="shared" si="6"/>
        <v>2</v>
      </c>
      <c r="C136" s="7">
        <f t="shared" si="7"/>
        <v>2013</v>
      </c>
      <c r="D136" s="2">
        <v>1943</v>
      </c>
      <c r="E136" s="2">
        <v>83</v>
      </c>
      <c r="F136" s="2">
        <v>84</v>
      </c>
    </row>
    <row r="137" spans="1:6" customFormat="1" x14ac:dyDescent="0.25">
      <c r="A137" s="8">
        <v>41306.041666666664</v>
      </c>
      <c r="B137" s="7">
        <f t="shared" si="6"/>
        <v>2</v>
      </c>
      <c r="C137" s="7">
        <f t="shared" si="7"/>
        <v>2013</v>
      </c>
      <c r="D137" s="2">
        <v>1878.6</v>
      </c>
      <c r="E137" s="2">
        <v>85</v>
      </c>
      <c r="F137" s="2">
        <v>86</v>
      </c>
    </row>
    <row r="138" spans="1:6" customFormat="1" x14ac:dyDescent="0.25">
      <c r="A138" s="8">
        <v>41306.048611111109</v>
      </c>
      <c r="B138" s="7">
        <f t="shared" si="6"/>
        <v>2</v>
      </c>
      <c r="C138" s="7">
        <f t="shared" si="7"/>
        <v>2013</v>
      </c>
      <c r="D138" s="2">
        <v>1880</v>
      </c>
      <c r="E138" s="2">
        <v>86</v>
      </c>
      <c r="F138" s="2">
        <v>87</v>
      </c>
    </row>
    <row r="139" spans="1:6" customFormat="1" x14ac:dyDescent="0.25">
      <c r="A139" s="8">
        <v>41306.055555555555</v>
      </c>
      <c r="B139" s="7">
        <f t="shared" si="6"/>
        <v>2</v>
      </c>
      <c r="C139" s="7">
        <f t="shared" si="7"/>
        <v>2013</v>
      </c>
      <c r="D139" s="2">
        <v>1661.2</v>
      </c>
      <c r="E139" s="2">
        <v>86</v>
      </c>
      <c r="F139" s="2">
        <v>87</v>
      </c>
    </row>
    <row r="140" spans="1:6" customFormat="1" x14ac:dyDescent="0.25">
      <c r="A140" s="8">
        <v>41306.0625</v>
      </c>
      <c r="B140" s="7">
        <f t="shared" si="6"/>
        <v>2</v>
      </c>
      <c r="C140" s="7">
        <f t="shared" si="7"/>
        <v>2013</v>
      </c>
      <c r="D140" s="2">
        <v>1583.7</v>
      </c>
      <c r="E140" s="2">
        <v>85</v>
      </c>
      <c r="F140" s="2">
        <v>87</v>
      </c>
    </row>
    <row r="141" spans="1:6" customFormat="1" x14ac:dyDescent="0.25">
      <c r="A141" s="8">
        <v>41306.069444444445</v>
      </c>
      <c r="B141" s="7">
        <f t="shared" si="6"/>
        <v>2</v>
      </c>
      <c r="C141" s="7">
        <f t="shared" si="7"/>
        <v>2013</v>
      </c>
      <c r="D141" s="2">
        <v>1633.8</v>
      </c>
      <c r="E141" s="2">
        <v>84</v>
      </c>
      <c r="F141" s="2">
        <v>86</v>
      </c>
    </row>
    <row r="142" spans="1:6" customFormat="1" x14ac:dyDescent="0.25">
      <c r="A142" s="8">
        <v>41306.076388888891</v>
      </c>
      <c r="B142" s="7">
        <f t="shared" si="6"/>
        <v>2</v>
      </c>
      <c r="C142" s="7">
        <f t="shared" si="7"/>
        <v>2013</v>
      </c>
      <c r="D142" s="2">
        <v>1613.5</v>
      </c>
      <c r="E142" s="2">
        <v>84</v>
      </c>
      <c r="F142" s="2">
        <v>86</v>
      </c>
    </row>
    <row r="143" spans="1:6" customFormat="1" x14ac:dyDescent="0.25">
      <c r="A143" s="8">
        <v>41306.083333333336</v>
      </c>
      <c r="B143" s="7">
        <f t="shared" si="6"/>
        <v>2</v>
      </c>
      <c r="C143" s="7">
        <f t="shared" si="7"/>
        <v>2013</v>
      </c>
      <c r="D143" s="2">
        <v>1594.2</v>
      </c>
      <c r="E143" s="2">
        <v>84</v>
      </c>
      <c r="F143" s="2">
        <v>85</v>
      </c>
    </row>
    <row r="144" spans="1:6" customFormat="1" x14ac:dyDescent="0.25">
      <c r="A144" s="8">
        <v>41306.090277777781</v>
      </c>
      <c r="B144" s="7">
        <f t="shared" si="6"/>
        <v>2</v>
      </c>
      <c r="C144" s="7">
        <f t="shared" si="7"/>
        <v>2013</v>
      </c>
      <c r="D144" s="2">
        <v>1747.4</v>
      </c>
      <c r="E144" s="2">
        <v>84</v>
      </c>
      <c r="F144" s="2">
        <v>86</v>
      </c>
    </row>
    <row r="145" spans="1:6" customFormat="1" x14ac:dyDescent="0.25">
      <c r="A145" s="8">
        <v>41306.097222222219</v>
      </c>
      <c r="B145" s="7">
        <f t="shared" si="6"/>
        <v>2</v>
      </c>
      <c r="C145" s="7">
        <f t="shared" si="7"/>
        <v>2013</v>
      </c>
      <c r="D145" s="2">
        <v>1553.1</v>
      </c>
      <c r="E145" s="2">
        <v>84</v>
      </c>
      <c r="F145" s="2">
        <v>85</v>
      </c>
    </row>
    <row r="146" spans="1:6" customFormat="1" x14ac:dyDescent="0.25">
      <c r="A146" s="8">
        <v>41306.104166666664</v>
      </c>
      <c r="B146" s="7">
        <f t="shared" si="6"/>
        <v>2</v>
      </c>
      <c r="C146" s="7">
        <f t="shared" si="7"/>
        <v>2013</v>
      </c>
      <c r="D146" s="2">
        <v>1362.3</v>
      </c>
      <c r="E146" s="2">
        <v>82</v>
      </c>
      <c r="F146" s="2">
        <v>83</v>
      </c>
    </row>
    <row r="147" spans="1:6" customFormat="1" x14ac:dyDescent="0.25">
      <c r="A147" s="8">
        <v>41306.111111111109</v>
      </c>
      <c r="B147" s="7">
        <f t="shared" si="6"/>
        <v>2</v>
      </c>
      <c r="C147" s="7">
        <f t="shared" si="7"/>
        <v>2013</v>
      </c>
      <c r="D147" s="2">
        <v>1413.7</v>
      </c>
      <c r="E147" s="2">
        <v>81</v>
      </c>
      <c r="F147" s="2">
        <v>82</v>
      </c>
    </row>
    <row r="148" spans="1:6" customFormat="1" x14ac:dyDescent="0.25">
      <c r="A148" s="8">
        <v>41306.118055555555</v>
      </c>
      <c r="B148" s="7">
        <f t="shared" si="6"/>
        <v>2</v>
      </c>
      <c r="C148" s="7">
        <f t="shared" si="7"/>
        <v>2013</v>
      </c>
      <c r="D148" s="2">
        <v>1491.5</v>
      </c>
      <c r="E148" s="2">
        <v>80</v>
      </c>
      <c r="F148" s="2">
        <v>81</v>
      </c>
    </row>
    <row r="149" spans="1:6" customFormat="1" x14ac:dyDescent="0.25">
      <c r="A149" s="8">
        <v>41306.125</v>
      </c>
      <c r="B149" s="7">
        <f t="shared" si="6"/>
        <v>2</v>
      </c>
      <c r="C149" s="7">
        <f t="shared" si="7"/>
        <v>2013</v>
      </c>
      <c r="D149" s="2">
        <v>1515.8</v>
      </c>
      <c r="E149" s="2">
        <v>80</v>
      </c>
      <c r="F149" s="2">
        <v>81</v>
      </c>
    </row>
    <row r="150" spans="1:6" customFormat="1" x14ac:dyDescent="0.25">
      <c r="A150" s="8">
        <v>41306.131944444445</v>
      </c>
      <c r="B150" s="7">
        <f t="shared" si="6"/>
        <v>2</v>
      </c>
      <c r="C150" s="7">
        <f t="shared" si="7"/>
        <v>2013</v>
      </c>
      <c r="D150" s="2">
        <v>1358.7</v>
      </c>
      <c r="E150" s="2">
        <v>79</v>
      </c>
      <c r="F150" s="2">
        <v>80</v>
      </c>
    </row>
    <row r="151" spans="1:6" customFormat="1" x14ac:dyDescent="0.25">
      <c r="A151" s="8">
        <v>41306.138888888891</v>
      </c>
      <c r="B151" s="7">
        <f t="shared" si="6"/>
        <v>2</v>
      </c>
      <c r="C151" s="7">
        <f t="shared" si="7"/>
        <v>2013</v>
      </c>
      <c r="D151" s="2">
        <v>1269.4000000000001</v>
      </c>
      <c r="E151" s="2">
        <v>77</v>
      </c>
      <c r="F151" s="2">
        <v>79</v>
      </c>
    </row>
    <row r="152" spans="1:6" customFormat="1" x14ac:dyDescent="0.25">
      <c r="A152" s="8">
        <v>41306.145833333336</v>
      </c>
      <c r="B152" s="7">
        <f t="shared" si="6"/>
        <v>2</v>
      </c>
      <c r="C152" s="7">
        <f t="shared" si="7"/>
        <v>2013</v>
      </c>
      <c r="D152" s="2">
        <v>1089</v>
      </c>
      <c r="E152" s="2">
        <v>75</v>
      </c>
      <c r="F152" s="2">
        <v>77</v>
      </c>
    </row>
    <row r="153" spans="1:6" customFormat="1" x14ac:dyDescent="0.25">
      <c r="A153" s="8">
        <v>41306.152777777781</v>
      </c>
      <c r="B153" s="7">
        <f t="shared" si="6"/>
        <v>2</v>
      </c>
      <c r="C153" s="7">
        <f t="shared" si="7"/>
        <v>2013</v>
      </c>
      <c r="D153" s="2">
        <v>739.4</v>
      </c>
      <c r="E153" s="2">
        <v>73</v>
      </c>
      <c r="F153" s="2">
        <v>73</v>
      </c>
    </row>
    <row r="154" spans="1:6" customFormat="1" x14ac:dyDescent="0.25">
      <c r="A154" s="8">
        <v>41306.159722222219</v>
      </c>
      <c r="B154" s="7">
        <f t="shared" si="6"/>
        <v>2</v>
      </c>
      <c r="C154" s="7">
        <f t="shared" si="7"/>
        <v>2013</v>
      </c>
      <c r="D154" s="2">
        <v>474.5</v>
      </c>
      <c r="E154" s="2">
        <v>69</v>
      </c>
      <c r="F154" s="2">
        <v>70</v>
      </c>
    </row>
    <row r="155" spans="1:6" customFormat="1" x14ac:dyDescent="0.25">
      <c r="A155" s="8">
        <v>41306.166666666664</v>
      </c>
      <c r="B155" s="7">
        <f t="shared" si="6"/>
        <v>2</v>
      </c>
      <c r="C155" s="7">
        <f t="shared" si="7"/>
        <v>2013</v>
      </c>
      <c r="D155" s="2">
        <v>260.39999999999998</v>
      </c>
      <c r="E155" s="2">
        <v>65</v>
      </c>
      <c r="F155" s="2">
        <v>66</v>
      </c>
    </row>
    <row r="156" spans="1:6" customFormat="1" x14ac:dyDescent="0.25">
      <c r="A156" s="8">
        <v>41306.173611111109</v>
      </c>
      <c r="B156" s="7">
        <f t="shared" si="6"/>
        <v>2</v>
      </c>
      <c r="C156" s="7">
        <f t="shared" si="7"/>
        <v>2013</v>
      </c>
      <c r="D156" s="2">
        <v>210.9</v>
      </c>
      <c r="E156" s="2">
        <v>62</v>
      </c>
      <c r="F156" s="2">
        <v>63</v>
      </c>
    </row>
    <row r="157" spans="1:6" customFormat="1" x14ac:dyDescent="0.25">
      <c r="A157" s="8">
        <v>41306.180555555555</v>
      </c>
      <c r="B157" s="7">
        <f t="shared" si="6"/>
        <v>2</v>
      </c>
      <c r="C157" s="7">
        <f t="shared" si="7"/>
        <v>2013</v>
      </c>
      <c r="D157" s="2">
        <v>265.3</v>
      </c>
      <c r="E157" s="2">
        <v>58</v>
      </c>
      <c r="F157" s="2">
        <v>59</v>
      </c>
    </row>
    <row r="158" spans="1:6" customFormat="1" x14ac:dyDescent="0.25">
      <c r="A158" s="8">
        <v>41306.1875</v>
      </c>
      <c r="B158" s="7">
        <f t="shared" si="6"/>
        <v>2</v>
      </c>
      <c r="C158" s="7">
        <f t="shared" si="7"/>
        <v>2013</v>
      </c>
      <c r="D158" s="2">
        <v>406</v>
      </c>
      <c r="E158" s="2">
        <v>56</v>
      </c>
      <c r="F158" s="2">
        <v>56</v>
      </c>
    </row>
    <row r="159" spans="1:6" customFormat="1" x14ac:dyDescent="0.25">
      <c r="A159" s="8">
        <v>41306.194444444445</v>
      </c>
      <c r="B159" s="7">
        <f t="shared" si="6"/>
        <v>2</v>
      </c>
      <c r="C159" s="7">
        <f t="shared" si="7"/>
        <v>2013</v>
      </c>
      <c r="D159" s="2">
        <v>574</v>
      </c>
      <c r="E159" s="2">
        <v>55</v>
      </c>
      <c r="F159" s="2">
        <v>56</v>
      </c>
    </row>
    <row r="160" spans="1:6" customFormat="1" x14ac:dyDescent="0.25">
      <c r="A160" s="8">
        <v>41306.201388888891</v>
      </c>
      <c r="B160" s="7">
        <f t="shared" si="6"/>
        <v>2</v>
      </c>
      <c r="C160" s="7">
        <f t="shared" si="7"/>
        <v>2013</v>
      </c>
      <c r="D160" s="2">
        <v>594.79999999999995</v>
      </c>
      <c r="E160" s="2">
        <v>55</v>
      </c>
      <c r="F160" s="2">
        <v>56</v>
      </c>
    </row>
    <row r="161" spans="1:6" customFormat="1" x14ac:dyDescent="0.25">
      <c r="A161" s="8">
        <v>41306.208333333336</v>
      </c>
      <c r="B161" s="7">
        <f t="shared" si="6"/>
        <v>2</v>
      </c>
      <c r="C161" s="7">
        <f t="shared" si="7"/>
        <v>2013</v>
      </c>
      <c r="D161" s="2">
        <v>569.20000000000005</v>
      </c>
      <c r="E161" s="2">
        <v>55</v>
      </c>
      <c r="F161" s="2">
        <v>56</v>
      </c>
    </row>
    <row r="162" spans="1:6" customFormat="1" x14ac:dyDescent="0.25">
      <c r="A162" s="8">
        <v>41306.215277777781</v>
      </c>
      <c r="B162" s="7">
        <f t="shared" si="6"/>
        <v>2</v>
      </c>
      <c r="C162" s="7">
        <f t="shared" si="7"/>
        <v>2013</v>
      </c>
      <c r="D162" s="2">
        <v>1037.5999999999999</v>
      </c>
      <c r="E162" s="2">
        <v>56</v>
      </c>
      <c r="F162" s="2">
        <v>57</v>
      </c>
    </row>
    <row r="163" spans="1:6" customFormat="1" x14ac:dyDescent="0.25">
      <c r="A163" s="8">
        <v>41306.222222222219</v>
      </c>
      <c r="B163" s="7">
        <f t="shared" si="6"/>
        <v>2</v>
      </c>
      <c r="C163" s="7">
        <f t="shared" si="7"/>
        <v>2013</v>
      </c>
      <c r="D163" s="2">
        <v>1285.7</v>
      </c>
      <c r="E163" s="2">
        <v>59</v>
      </c>
      <c r="F163" s="2">
        <v>60</v>
      </c>
    </row>
    <row r="164" spans="1:6" customFormat="1" x14ac:dyDescent="0.25">
      <c r="A164" s="8">
        <v>41306.229166666664</v>
      </c>
      <c r="B164" s="7">
        <f t="shared" si="6"/>
        <v>2</v>
      </c>
      <c r="C164" s="7">
        <f t="shared" si="7"/>
        <v>2013</v>
      </c>
      <c r="D164" s="2">
        <v>1626.9</v>
      </c>
      <c r="E164" s="2">
        <v>63</v>
      </c>
      <c r="F164" s="2">
        <v>64</v>
      </c>
    </row>
    <row r="165" spans="1:6" customFormat="1" x14ac:dyDescent="0.25">
      <c r="A165" s="8">
        <v>41306.236111111109</v>
      </c>
      <c r="B165" s="7">
        <f t="shared" si="6"/>
        <v>2</v>
      </c>
      <c r="C165" s="7">
        <f t="shared" si="7"/>
        <v>2013</v>
      </c>
      <c r="D165" s="2">
        <v>1898.6</v>
      </c>
      <c r="E165" s="2">
        <v>68</v>
      </c>
      <c r="F165" s="2">
        <v>69</v>
      </c>
    </row>
    <row r="166" spans="1:6" customFormat="1" x14ac:dyDescent="0.25">
      <c r="A166" s="8">
        <v>41306.243055555555</v>
      </c>
      <c r="B166" s="7">
        <f t="shared" si="6"/>
        <v>2</v>
      </c>
      <c r="C166" s="7">
        <f t="shared" si="7"/>
        <v>2013</v>
      </c>
      <c r="D166" s="2">
        <v>1945.4</v>
      </c>
      <c r="E166" s="2">
        <v>72</v>
      </c>
      <c r="F166" s="2">
        <v>73</v>
      </c>
    </row>
    <row r="167" spans="1:6" customFormat="1" x14ac:dyDescent="0.25">
      <c r="A167" s="8">
        <v>41306.25</v>
      </c>
      <c r="B167" s="7">
        <f t="shared" si="6"/>
        <v>2</v>
      </c>
      <c r="C167" s="7">
        <f t="shared" si="7"/>
        <v>2013</v>
      </c>
      <c r="D167" s="2">
        <v>1975.1</v>
      </c>
      <c r="E167" s="2">
        <v>75</v>
      </c>
      <c r="F167" s="2">
        <v>77</v>
      </c>
    </row>
    <row r="168" spans="1:6" customFormat="1" x14ac:dyDescent="0.25">
      <c r="A168" s="8">
        <v>41306.256944444445</v>
      </c>
      <c r="B168" s="7">
        <f t="shared" si="6"/>
        <v>2</v>
      </c>
      <c r="C168" s="7">
        <f t="shared" si="7"/>
        <v>2013</v>
      </c>
      <c r="D168" s="2">
        <v>1992.6</v>
      </c>
      <c r="E168" s="2">
        <v>79</v>
      </c>
      <c r="F168" s="2">
        <v>80</v>
      </c>
    </row>
    <row r="169" spans="1:6" customFormat="1" x14ac:dyDescent="0.25">
      <c r="A169" s="8">
        <v>41306.263888888891</v>
      </c>
      <c r="B169" s="7">
        <f t="shared" si="6"/>
        <v>2</v>
      </c>
      <c r="C169" s="7">
        <f t="shared" si="7"/>
        <v>2013</v>
      </c>
      <c r="D169" s="2">
        <v>1928.3</v>
      </c>
      <c r="E169" s="2">
        <v>82</v>
      </c>
      <c r="F169" s="2">
        <v>83</v>
      </c>
    </row>
    <row r="170" spans="1:6" customFormat="1" x14ac:dyDescent="0.25">
      <c r="A170" s="8">
        <v>41306.270833333336</v>
      </c>
      <c r="B170" s="7">
        <f t="shared" si="6"/>
        <v>2</v>
      </c>
      <c r="C170" s="7">
        <f t="shared" si="7"/>
        <v>2013</v>
      </c>
      <c r="D170" s="2">
        <v>1960.4</v>
      </c>
      <c r="E170" s="2">
        <v>84</v>
      </c>
      <c r="F170" s="2">
        <v>85</v>
      </c>
    </row>
    <row r="171" spans="1:6" customFormat="1" x14ac:dyDescent="0.25">
      <c r="A171" s="8">
        <v>41306.277777777781</v>
      </c>
      <c r="B171" s="7">
        <f t="shared" si="6"/>
        <v>2</v>
      </c>
      <c r="C171" s="7">
        <f t="shared" si="7"/>
        <v>2013</v>
      </c>
      <c r="D171" s="2">
        <v>1964.5</v>
      </c>
      <c r="E171" s="2">
        <v>86</v>
      </c>
      <c r="F171" s="2">
        <v>87</v>
      </c>
    </row>
    <row r="172" spans="1:6" customFormat="1" x14ac:dyDescent="0.25">
      <c r="A172" s="8">
        <v>41306.284722222219</v>
      </c>
      <c r="B172" s="7">
        <f t="shared" si="6"/>
        <v>2</v>
      </c>
      <c r="C172" s="7">
        <f t="shared" si="7"/>
        <v>2013</v>
      </c>
      <c r="D172" s="2">
        <v>1971.2</v>
      </c>
      <c r="E172" s="2">
        <v>87</v>
      </c>
      <c r="F172" s="2">
        <v>89</v>
      </c>
    </row>
    <row r="173" spans="1:6" customFormat="1" x14ac:dyDescent="0.25">
      <c r="A173" s="8">
        <v>41306.291666666664</v>
      </c>
      <c r="B173" s="7">
        <f t="shared" si="6"/>
        <v>2</v>
      </c>
      <c r="C173" s="7">
        <f t="shared" si="7"/>
        <v>2013</v>
      </c>
      <c r="D173" s="2">
        <v>1990.4</v>
      </c>
      <c r="E173" s="2">
        <v>89</v>
      </c>
      <c r="F173" s="2">
        <v>91</v>
      </c>
    </row>
    <row r="174" spans="1:6" customFormat="1" x14ac:dyDescent="0.25">
      <c r="A174" s="8">
        <v>41306.298611111109</v>
      </c>
      <c r="B174" s="7">
        <f t="shared" si="6"/>
        <v>2</v>
      </c>
      <c r="C174" s="7">
        <f t="shared" si="7"/>
        <v>2013</v>
      </c>
      <c r="D174" s="2">
        <v>1954.6</v>
      </c>
      <c r="E174" s="2">
        <v>91</v>
      </c>
      <c r="F174" s="2">
        <v>92</v>
      </c>
    </row>
    <row r="175" spans="1:6" customFormat="1" x14ac:dyDescent="0.25">
      <c r="A175" s="8">
        <v>41306.305555555555</v>
      </c>
      <c r="B175" s="7">
        <f t="shared" si="6"/>
        <v>2</v>
      </c>
      <c r="C175" s="7">
        <f t="shared" si="7"/>
        <v>2013</v>
      </c>
      <c r="D175" s="2">
        <v>1980.5</v>
      </c>
      <c r="E175" s="2">
        <v>92</v>
      </c>
      <c r="F175" s="2">
        <v>94</v>
      </c>
    </row>
    <row r="176" spans="1:6" customFormat="1" x14ac:dyDescent="0.25">
      <c r="A176" s="8">
        <v>41306.3125</v>
      </c>
      <c r="B176" s="7">
        <f t="shared" si="6"/>
        <v>2</v>
      </c>
      <c r="C176" s="7">
        <f t="shared" si="7"/>
        <v>2013</v>
      </c>
      <c r="D176" s="2">
        <v>1988.8</v>
      </c>
      <c r="E176" s="2">
        <v>93</v>
      </c>
      <c r="F176" s="2">
        <v>95</v>
      </c>
    </row>
    <row r="177" spans="1:6" customFormat="1" x14ac:dyDescent="0.25">
      <c r="A177" s="8">
        <v>41306.319444444445</v>
      </c>
      <c r="B177" s="7">
        <f t="shared" si="6"/>
        <v>2</v>
      </c>
      <c r="C177" s="7">
        <f t="shared" si="7"/>
        <v>2013</v>
      </c>
      <c r="D177" s="2">
        <v>1944.9</v>
      </c>
      <c r="E177" s="2">
        <v>94</v>
      </c>
      <c r="F177" s="2">
        <v>96</v>
      </c>
    </row>
    <row r="178" spans="1:6" customFormat="1" x14ac:dyDescent="0.25">
      <c r="A178" s="8">
        <v>41306.326388888891</v>
      </c>
      <c r="B178" s="7">
        <f t="shared" si="6"/>
        <v>2</v>
      </c>
      <c r="C178" s="7">
        <f t="shared" si="7"/>
        <v>2013</v>
      </c>
      <c r="D178" s="2">
        <v>1607.1</v>
      </c>
      <c r="E178" s="2">
        <v>93</v>
      </c>
      <c r="F178" s="2">
        <v>94</v>
      </c>
    </row>
    <row r="179" spans="1:6" customFormat="1" x14ac:dyDescent="0.25">
      <c r="A179" s="8">
        <v>41306.333333333336</v>
      </c>
      <c r="B179" s="7">
        <f t="shared" si="6"/>
        <v>2</v>
      </c>
      <c r="C179" s="7">
        <f t="shared" si="7"/>
        <v>2013</v>
      </c>
      <c r="D179" s="2">
        <v>1485.7</v>
      </c>
      <c r="E179" s="2">
        <v>90</v>
      </c>
      <c r="F179" s="2">
        <v>91</v>
      </c>
    </row>
    <row r="180" spans="1:6" customFormat="1" x14ac:dyDescent="0.25">
      <c r="A180" s="8">
        <v>41306.340277777781</v>
      </c>
      <c r="B180" s="7">
        <f t="shared" si="6"/>
        <v>2</v>
      </c>
      <c r="C180" s="7">
        <f t="shared" si="7"/>
        <v>2013</v>
      </c>
      <c r="D180" s="2">
        <v>1828.1</v>
      </c>
      <c r="E180" s="2">
        <v>89</v>
      </c>
      <c r="F180" s="2">
        <v>91</v>
      </c>
    </row>
    <row r="181" spans="1:6" customFormat="1" x14ac:dyDescent="0.25">
      <c r="A181" s="8">
        <v>41306.347222222219</v>
      </c>
      <c r="B181" s="7">
        <f t="shared" si="6"/>
        <v>2</v>
      </c>
      <c r="C181" s="7">
        <f t="shared" si="7"/>
        <v>2013</v>
      </c>
      <c r="D181" s="2">
        <v>1950.9</v>
      </c>
      <c r="E181" s="2">
        <v>90</v>
      </c>
      <c r="F181" s="2">
        <v>93</v>
      </c>
    </row>
    <row r="182" spans="1:6" customFormat="1" x14ac:dyDescent="0.25">
      <c r="A182" s="8">
        <v>41306.354166666664</v>
      </c>
      <c r="B182" s="7">
        <f t="shared" si="6"/>
        <v>2</v>
      </c>
      <c r="C182" s="7">
        <f t="shared" si="7"/>
        <v>2013</v>
      </c>
      <c r="D182" s="2">
        <v>1925.9</v>
      </c>
      <c r="E182" s="2">
        <v>91</v>
      </c>
      <c r="F182" s="2">
        <v>93</v>
      </c>
    </row>
    <row r="183" spans="1:6" customFormat="1" x14ac:dyDescent="0.25">
      <c r="A183" s="8">
        <v>41306.361111111109</v>
      </c>
      <c r="B183" s="7">
        <f t="shared" si="6"/>
        <v>2</v>
      </c>
      <c r="C183" s="7">
        <f t="shared" si="7"/>
        <v>2013</v>
      </c>
      <c r="D183" s="2">
        <v>1952.2</v>
      </c>
      <c r="E183" s="2">
        <v>92</v>
      </c>
      <c r="F183" s="2">
        <v>93</v>
      </c>
    </row>
    <row r="184" spans="1:6" customFormat="1" x14ac:dyDescent="0.25">
      <c r="A184" s="8">
        <v>41306.368055555555</v>
      </c>
      <c r="B184" s="7">
        <f t="shared" si="6"/>
        <v>2</v>
      </c>
      <c r="C184" s="7">
        <f t="shared" si="7"/>
        <v>2013</v>
      </c>
      <c r="D184" s="2">
        <v>1928.7</v>
      </c>
      <c r="E184" s="2">
        <v>93</v>
      </c>
      <c r="F184" s="2">
        <v>94</v>
      </c>
    </row>
    <row r="185" spans="1:6" customFormat="1" x14ac:dyDescent="0.25">
      <c r="A185" s="8">
        <v>41306.375</v>
      </c>
      <c r="B185" s="7">
        <f t="shared" si="6"/>
        <v>2</v>
      </c>
      <c r="C185" s="7">
        <f t="shared" si="7"/>
        <v>2013</v>
      </c>
      <c r="D185" s="2">
        <v>1662.7</v>
      </c>
      <c r="E185" s="2">
        <v>91</v>
      </c>
      <c r="F185" s="2">
        <v>93</v>
      </c>
    </row>
    <row r="186" spans="1:6" customFormat="1" x14ac:dyDescent="0.25">
      <c r="A186" s="8">
        <v>41306.381944444445</v>
      </c>
      <c r="B186" s="7">
        <f t="shared" si="6"/>
        <v>2</v>
      </c>
      <c r="C186" s="7">
        <f t="shared" si="7"/>
        <v>2013</v>
      </c>
      <c r="D186" s="2">
        <v>1871.6</v>
      </c>
      <c r="E186" s="2">
        <v>91</v>
      </c>
      <c r="F186" s="2">
        <v>92</v>
      </c>
    </row>
    <row r="187" spans="1:6" customFormat="1" x14ac:dyDescent="0.25">
      <c r="A187" s="8">
        <v>41306.388888888891</v>
      </c>
      <c r="B187" s="7">
        <f t="shared" si="6"/>
        <v>2</v>
      </c>
      <c r="C187" s="7">
        <f t="shared" si="7"/>
        <v>2013</v>
      </c>
      <c r="D187" s="2">
        <v>1975</v>
      </c>
      <c r="E187" s="2">
        <v>92</v>
      </c>
      <c r="F187" s="2">
        <v>94</v>
      </c>
    </row>
    <row r="188" spans="1:6" customFormat="1" x14ac:dyDescent="0.25">
      <c r="A188" s="8">
        <v>41306.395833333336</v>
      </c>
      <c r="B188" s="7">
        <f t="shared" si="6"/>
        <v>2</v>
      </c>
      <c r="C188" s="7">
        <f t="shared" si="7"/>
        <v>2013</v>
      </c>
      <c r="D188" s="2">
        <v>1905.3</v>
      </c>
      <c r="E188" s="2">
        <v>93</v>
      </c>
      <c r="F188" s="2">
        <v>94</v>
      </c>
    </row>
    <row r="189" spans="1:6" customFormat="1" x14ac:dyDescent="0.25">
      <c r="A189" s="8">
        <v>41306.402777777781</v>
      </c>
      <c r="B189" s="7">
        <f t="shared" si="6"/>
        <v>2</v>
      </c>
      <c r="C189" s="7">
        <f t="shared" si="7"/>
        <v>2013</v>
      </c>
      <c r="D189" s="2">
        <v>1477.7</v>
      </c>
      <c r="E189" s="2">
        <v>91</v>
      </c>
      <c r="F189" s="2">
        <v>93</v>
      </c>
    </row>
    <row r="190" spans="1:6" customFormat="1" x14ac:dyDescent="0.25">
      <c r="A190" s="8">
        <v>41306.409722222219</v>
      </c>
      <c r="B190" s="7">
        <f t="shared" si="6"/>
        <v>2</v>
      </c>
      <c r="C190" s="7">
        <f t="shared" si="7"/>
        <v>2013</v>
      </c>
      <c r="D190" s="2">
        <v>1289.2</v>
      </c>
      <c r="E190" s="2">
        <v>88</v>
      </c>
      <c r="F190" s="2">
        <v>89</v>
      </c>
    </row>
    <row r="191" spans="1:6" customFormat="1" x14ac:dyDescent="0.25">
      <c r="A191" s="8">
        <v>41306.416666666664</v>
      </c>
      <c r="B191" s="7">
        <f t="shared" si="6"/>
        <v>2</v>
      </c>
      <c r="C191" s="7">
        <f t="shared" si="7"/>
        <v>2013</v>
      </c>
      <c r="D191" s="2">
        <v>1423.1</v>
      </c>
      <c r="E191" s="2">
        <v>85</v>
      </c>
      <c r="F191" s="2">
        <v>86</v>
      </c>
    </row>
    <row r="192" spans="1:6" customFormat="1" x14ac:dyDescent="0.25">
      <c r="A192" s="8">
        <v>41306.423611111109</v>
      </c>
      <c r="B192" s="7">
        <f t="shared" si="6"/>
        <v>2</v>
      </c>
      <c r="C192" s="7">
        <f t="shared" si="7"/>
        <v>2013</v>
      </c>
      <c r="D192" s="2">
        <v>1593</v>
      </c>
      <c r="E192" s="2">
        <v>84</v>
      </c>
      <c r="F192" s="2">
        <v>86</v>
      </c>
    </row>
    <row r="193" spans="1:6" customFormat="1" x14ac:dyDescent="0.25">
      <c r="A193" s="8">
        <v>41306.430555555555</v>
      </c>
      <c r="B193" s="7">
        <f t="shared" si="6"/>
        <v>2</v>
      </c>
      <c r="C193" s="7">
        <f t="shared" si="7"/>
        <v>2013</v>
      </c>
      <c r="D193" s="2">
        <v>1695.9</v>
      </c>
      <c r="E193" s="2">
        <v>84</v>
      </c>
      <c r="F193" s="2">
        <v>86</v>
      </c>
    </row>
    <row r="194" spans="1:6" customFormat="1" x14ac:dyDescent="0.25">
      <c r="A194" s="8">
        <v>41306.4375</v>
      </c>
      <c r="B194" s="7">
        <f t="shared" si="6"/>
        <v>2</v>
      </c>
      <c r="C194" s="7">
        <f t="shared" si="7"/>
        <v>2013</v>
      </c>
      <c r="D194" s="2">
        <v>1745.5</v>
      </c>
      <c r="E194" s="2">
        <v>85</v>
      </c>
      <c r="F194" s="2">
        <v>86</v>
      </c>
    </row>
    <row r="195" spans="1:6" customFormat="1" x14ac:dyDescent="0.25">
      <c r="A195" s="8">
        <v>41306.444444444445</v>
      </c>
      <c r="B195" s="7">
        <f t="shared" si="6"/>
        <v>2</v>
      </c>
      <c r="C195" s="7">
        <f t="shared" si="7"/>
        <v>2013</v>
      </c>
      <c r="D195" s="2">
        <v>1715.4</v>
      </c>
      <c r="E195" s="2">
        <v>85</v>
      </c>
      <c r="F195" s="2">
        <v>86</v>
      </c>
    </row>
    <row r="196" spans="1:6" customFormat="1" x14ac:dyDescent="0.25">
      <c r="A196" s="8">
        <v>41306.451388888891</v>
      </c>
      <c r="B196" s="7">
        <f t="shared" ref="B196:B259" si="8">MONTH(A196)</f>
        <v>2</v>
      </c>
      <c r="C196" s="7">
        <f t="shared" ref="C196:C259" si="9">YEAR(A196)</f>
        <v>2013</v>
      </c>
      <c r="D196" s="2">
        <v>1886.6</v>
      </c>
      <c r="E196" s="2">
        <v>86</v>
      </c>
      <c r="F196" s="2">
        <v>87</v>
      </c>
    </row>
    <row r="197" spans="1:6" customFormat="1" x14ac:dyDescent="0.25">
      <c r="A197" s="8">
        <v>41306.458333333336</v>
      </c>
      <c r="B197" s="7">
        <f t="shared" si="8"/>
        <v>2</v>
      </c>
      <c r="C197" s="7">
        <f t="shared" si="9"/>
        <v>2013</v>
      </c>
      <c r="D197" s="2">
        <v>1901.3</v>
      </c>
      <c r="E197" s="2">
        <v>87</v>
      </c>
      <c r="F197" s="2">
        <v>88</v>
      </c>
    </row>
    <row r="198" spans="1:6" customFormat="1" x14ac:dyDescent="0.25">
      <c r="A198" s="8">
        <v>41306.465277777781</v>
      </c>
      <c r="B198" s="7">
        <f t="shared" si="8"/>
        <v>2</v>
      </c>
      <c r="C198" s="7">
        <f t="shared" si="9"/>
        <v>2013</v>
      </c>
      <c r="D198" s="2">
        <v>1838</v>
      </c>
      <c r="E198" s="2">
        <v>88</v>
      </c>
      <c r="F198" s="2">
        <v>90</v>
      </c>
    </row>
    <row r="199" spans="1:6" customFormat="1" x14ac:dyDescent="0.25">
      <c r="A199" s="8">
        <v>41306.472222222219</v>
      </c>
      <c r="B199" s="7">
        <f t="shared" si="8"/>
        <v>2</v>
      </c>
      <c r="C199" s="7">
        <f t="shared" si="9"/>
        <v>2013</v>
      </c>
      <c r="D199" s="2">
        <v>1860.4</v>
      </c>
      <c r="E199" s="2">
        <v>88</v>
      </c>
      <c r="F199" s="2">
        <v>90</v>
      </c>
    </row>
    <row r="200" spans="1:6" customFormat="1" x14ac:dyDescent="0.25">
      <c r="A200" s="8">
        <v>41306.479166666664</v>
      </c>
      <c r="B200" s="7">
        <f t="shared" si="8"/>
        <v>2</v>
      </c>
      <c r="C200" s="7">
        <f t="shared" si="9"/>
        <v>2013</v>
      </c>
      <c r="D200" s="2">
        <v>1987.5</v>
      </c>
      <c r="E200" s="2">
        <v>90</v>
      </c>
      <c r="F200" s="2">
        <v>91</v>
      </c>
    </row>
    <row r="201" spans="1:6" customFormat="1" x14ac:dyDescent="0.25">
      <c r="A201" s="8">
        <v>41306.486111111109</v>
      </c>
      <c r="B201" s="7">
        <f t="shared" si="8"/>
        <v>2</v>
      </c>
      <c r="C201" s="7">
        <f t="shared" si="9"/>
        <v>2013</v>
      </c>
      <c r="D201" s="2">
        <v>1901.7</v>
      </c>
      <c r="E201" s="2">
        <v>91</v>
      </c>
      <c r="F201" s="2">
        <v>93</v>
      </c>
    </row>
    <row r="202" spans="1:6" customFormat="1" x14ac:dyDescent="0.25">
      <c r="A202" s="8">
        <v>41306.493055555555</v>
      </c>
      <c r="B202" s="7">
        <f t="shared" si="8"/>
        <v>2</v>
      </c>
      <c r="C202" s="7">
        <f t="shared" si="9"/>
        <v>2013</v>
      </c>
      <c r="D202" s="2">
        <v>1977.7</v>
      </c>
      <c r="E202" s="2">
        <v>92</v>
      </c>
      <c r="F202" s="2">
        <v>94</v>
      </c>
    </row>
    <row r="203" spans="1:6" customFormat="1" x14ac:dyDescent="0.25">
      <c r="A203" s="8">
        <v>41306.5</v>
      </c>
      <c r="B203" s="7">
        <f t="shared" si="8"/>
        <v>2</v>
      </c>
      <c r="C203" s="7">
        <f t="shared" si="9"/>
        <v>2013</v>
      </c>
      <c r="D203" s="2">
        <v>1992.8</v>
      </c>
      <c r="E203" s="2">
        <v>93</v>
      </c>
      <c r="F203" s="2">
        <v>95</v>
      </c>
    </row>
    <row r="204" spans="1:6" customFormat="1" x14ac:dyDescent="0.25">
      <c r="A204" s="8">
        <v>41306.506944444445</v>
      </c>
      <c r="B204" s="7">
        <f t="shared" si="8"/>
        <v>2</v>
      </c>
      <c r="C204" s="7">
        <f t="shared" si="9"/>
        <v>2013</v>
      </c>
      <c r="D204" s="2">
        <v>1999.8</v>
      </c>
      <c r="E204" s="2">
        <v>94</v>
      </c>
      <c r="F204" s="2">
        <v>96</v>
      </c>
    </row>
    <row r="205" spans="1:6" customFormat="1" x14ac:dyDescent="0.25">
      <c r="A205" s="8">
        <v>41306.513888888891</v>
      </c>
      <c r="B205" s="7">
        <f t="shared" si="8"/>
        <v>2</v>
      </c>
      <c r="C205" s="7">
        <f t="shared" si="9"/>
        <v>2013</v>
      </c>
      <c r="D205" s="2">
        <v>1999.3</v>
      </c>
      <c r="E205" s="2">
        <v>95</v>
      </c>
      <c r="F205" s="2">
        <v>97</v>
      </c>
    </row>
    <row r="206" spans="1:6" customFormat="1" x14ac:dyDescent="0.25">
      <c r="A206" s="8">
        <v>41306.520833333336</v>
      </c>
      <c r="B206" s="7">
        <f t="shared" si="8"/>
        <v>2</v>
      </c>
      <c r="C206" s="7">
        <f t="shared" si="9"/>
        <v>2013</v>
      </c>
      <c r="D206" s="2">
        <v>1986.8</v>
      </c>
      <c r="E206" s="2">
        <v>95</v>
      </c>
      <c r="F206" s="2">
        <v>97</v>
      </c>
    </row>
    <row r="207" spans="1:6" customFormat="1" x14ac:dyDescent="0.25">
      <c r="A207" s="8">
        <v>41306.527777777781</v>
      </c>
      <c r="B207" s="7">
        <f t="shared" si="8"/>
        <v>2</v>
      </c>
      <c r="C207" s="7">
        <f t="shared" si="9"/>
        <v>2013</v>
      </c>
      <c r="D207" s="2">
        <v>1997.7</v>
      </c>
      <c r="E207" s="2">
        <v>95</v>
      </c>
      <c r="F207" s="2">
        <v>97</v>
      </c>
    </row>
    <row r="208" spans="1:6" customFormat="1" x14ac:dyDescent="0.25">
      <c r="A208" s="8">
        <v>41306.534722222219</v>
      </c>
      <c r="B208" s="7">
        <f t="shared" si="8"/>
        <v>2</v>
      </c>
      <c r="C208" s="7">
        <f t="shared" si="9"/>
        <v>2013</v>
      </c>
      <c r="D208" s="2">
        <v>2000.1</v>
      </c>
      <c r="E208" s="2">
        <v>95</v>
      </c>
      <c r="F208" s="2">
        <v>97</v>
      </c>
    </row>
    <row r="209" spans="1:6" customFormat="1" x14ac:dyDescent="0.25">
      <c r="A209" s="8">
        <v>41306.541666666664</v>
      </c>
      <c r="B209" s="7">
        <f t="shared" si="8"/>
        <v>2</v>
      </c>
      <c r="C209" s="7">
        <f t="shared" si="9"/>
        <v>2013</v>
      </c>
      <c r="D209" s="2">
        <v>1999.7</v>
      </c>
      <c r="E209" s="2">
        <v>96</v>
      </c>
      <c r="F209" s="2">
        <v>97</v>
      </c>
    </row>
    <row r="210" spans="1:6" customFormat="1" x14ac:dyDescent="0.25">
      <c r="A210" s="8">
        <v>41306.548611111109</v>
      </c>
      <c r="B210" s="7">
        <f t="shared" si="8"/>
        <v>2</v>
      </c>
      <c r="C210" s="7">
        <f t="shared" si="9"/>
        <v>2013</v>
      </c>
      <c r="D210" s="2">
        <v>1999.3</v>
      </c>
      <c r="E210" s="2">
        <v>96</v>
      </c>
      <c r="F210" s="2">
        <v>98</v>
      </c>
    </row>
    <row r="211" spans="1:6" customFormat="1" x14ac:dyDescent="0.25">
      <c r="A211" s="8">
        <v>41306.555555555555</v>
      </c>
      <c r="B211" s="7">
        <f t="shared" si="8"/>
        <v>2</v>
      </c>
      <c r="C211" s="7">
        <f t="shared" si="9"/>
        <v>2013</v>
      </c>
      <c r="D211" s="2">
        <v>1999.3</v>
      </c>
      <c r="E211" s="2">
        <v>96</v>
      </c>
      <c r="F211" s="2">
        <v>98</v>
      </c>
    </row>
    <row r="212" spans="1:6" customFormat="1" x14ac:dyDescent="0.25">
      <c r="A212" s="8">
        <v>41306.5625</v>
      </c>
      <c r="B212" s="7">
        <f t="shared" si="8"/>
        <v>2</v>
      </c>
      <c r="C212" s="7">
        <f t="shared" si="9"/>
        <v>2013</v>
      </c>
      <c r="D212" s="2">
        <v>1951.8</v>
      </c>
      <c r="E212" s="2">
        <v>96</v>
      </c>
      <c r="F212" s="2">
        <v>98</v>
      </c>
    </row>
    <row r="213" spans="1:6" customFormat="1" x14ac:dyDescent="0.25">
      <c r="A213" s="8">
        <v>41306.569444444445</v>
      </c>
      <c r="B213" s="7">
        <f t="shared" si="8"/>
        <v>2</v>
      </c>
      <c r="C213" s="7">
        <f t="shared" si="9"/>
        <v>2013</v>
      </c>
      <c r="D213" s="2">
        <v>1947.3</v>
      </c>
      <c r="E213" s="2">
        <v>96</v>
      </c>
      <c r="F213" s="2">
        <v>97</v>
      </c>
    </row>
    <row r="214" spans="1:6" customFormat="1" x14ac:dyDescent="0.25">
      <c r="A214" s="8">
        <v>41306.576388888891</v>
      </c>
      <c r="B214" s="7">
        <f t="shared" si="8"/>
        <v>2</v>
      </c>
      <c r="C214" s="7">
        <f t="shared" si="9"/>
        <v>2013</v>
      </c>
      <c r="D214" s="2">
        <v>1907.7</v>
      </c>
      <c r="E214" s="2">
        <v>95</v>
      </c>
      <c r="F214" s="2">
        <v>97</v>
      </c>
    </row>
    <row r="215" spans="1:6" customFormat="1" x14ac:dyDescent="0.25">
      <c r="A215" s="8">
        <v>41306.583333333336</v>
      </c>
      <c r="B215" s="7">
        <f t="shared" si="8"/>
        <v>2</v>
      </c>
      <c r="C215" s="7">
        <f t="shared" si="9"/>
        <v>2013</v>
      </c>
      <c r="D215" s="2">
        <v>1978.1</v>
      </c>
      <c r="E215" s="2">
        <v>95</v>
      </c>
      <c r="F215" s="2">
        <v>97</v>
      </c>
    </row>
    <row r="216" spans="1:6" customFormat="1" x14ac:dyDescent="0.25">
      <c r="A216" s="8">
        <v>41306.590277777781</v>
      </c>
      <c r="B216" s="7">
        <f t="shared" si="8"/>
        <v>2</v>
      </c>
      <c r="C216" s="7">
        <f t="shared" si="9"/>
        <v>2013</v>
      </c>
      <c r="D216" s="2">
        <v>1994.4</v>
      </c>
      <c r="E216" s="2">
        <v>96</v>
      </c>
      <c r="F216" s="2">
        <v>98</v>
      </c>
    </row>
    <row r="217" spans="1:6" customFormat="1" x14ac:dyDescent="0.25">
      <c r="A217" s="8">
        <v>41306.597222222219</v>
      </c>
      <c r="B217" s="7">
        <f t="shared" si="8"/>
        <v>2</v>
      </c>
      <c r="C217" s="7">
        <f t="shared" si="9"/>
        <v>2013</v>
      </c>
      <c r="D217" s="2">
        <v>1999.5</v>
      </c>
      <c r="E217" s="2">
        <v>96</v>
      </c>
      <c r="F217" s="2">
        <v>97</v>
      </c>
    </row>
    <row r="218" spans="1:6" customFormat="1" x14ac:dyDescent="0.25">
      <c r="A218" s="8">
        <v>41306.604166666664</v>
      </c>
      <c r="B218" s="7">
        <f t="shared" si="8"/>
        <v>2</v>
      </c>
      <c r="C218" s="7">
        <f t="shared" si="9"/>
        <v>2013</v>
      </c>
      <c r="D218" s="2">
        <v>2000.1</v>
      </c>
      <c r="E218" s="2">
        <v>96</v>
      </c>
      <c r="F218" s="2">
        <v>98</v>
      </c>
    </row>
    <row r="219" spans="1:6" customFormat="1" x14ac:dyDescent="0.25">
      <c r="A219" s="8">
        <v>41306.611111111109</v>
      </c>
      <c r="B219" s="7">
        <f t="shared" si="8"/>
        <v>2</v>
      </c>
      <c r="C219" s="7">
        <f t="shared" si="9"/>
        <v>2013</v>
      </c>
      <c r="D219" s="2">
        <v>1999.9</v>
      </c>
      <c r="E219" s="2">
        <v>96</v>
      </c>
      <c r="F219" s="2">
        <v>98</v>
      </c>
    </row>
    <row r="220" spans="1:6" customFormat="1" x14ac:dyDescent="0.25">
      <c r="A220" s="8">
        <v>41306.618055555555</v>
      </c>
      <c r="B220" s="7">
        <f t="shared" si="8"/>
        <v>2</v>
      </c>
      <c r="C220" s="7">
        <f t="shared" si="9"/>
        <v>2013</v>
      </c>
      <c r="D220" s="2">
        <v>1999</v>
      </c>
      <c r="E220" s="2">
        <v>96</v>
      </c>
      <c r="F220" s="2">
        <v>98</v>
      </c>
    </row>
    <row r="221" spans="1:6" customFormat="1" x14ac:dyDescent="0.25">
      <c r="A221" s="8">
        <v>41306.625</v>
      </c>
      <c r="B221" s="7">
        <f t="shared" si="8"/>
        <v>2</v>
      </c>
      <c r="C221" s="7">
        <f t="shared" si="9"/>
        <v>2013</v>
      </c>
      <c r="D221" s="2">
        <v>1998.2</v>
      </c>
      <c r="E221" s="2">
        <v>97</v>
      </c>
      <c r="F221" s="2">
        <v>98</v>
      </c>
    </row>
    <row r="222" spans="1:6" customFormat="1" x14ac:dyDescent="0.25">
      <c r="A222" s="8">
        <v>41306.631944444445</v>
      </c>
      <c r="B222" s="7">
        <f t="shared" si="8"/>
        <v>2</v>
      </c>
      <c r="C222" s="7">
        <f t="shared" si="9"/>
        <v>2013</v>
      </c>
      <c r="D222" s="2">
        <v>1994.5</v>
      </c>
      <c r="E222" s="2">
        <v>97</v>
      </c>
      <c r="F222" s="2">
        <v>100</v>
      </c>
    </row>
    <row r="223" spans="1:6" customFormat="1" x14ac:dyDescent="0.25">
      <c r="A223" s="8">
        <v>41306.638888888891</v>
      </c>
      <c r="B223" s="7">
        <f t="shared" si="8"/>
        <v>2</v>
      </c>
      <c r="C223" s="7">
        <f t="shared" si="9"/>
        <v>2013</v>
      </c>
      <c r="D223" s="2">
        <v>1956.2</v>
      </c>
      <c r="E223" s="2">
        <v>97</v>
      </c>
      <c r="F223" s="2">
        <v>99</v>
      </c>
    </row>
    <row r="224" spans="1:6" customFormat="1" x14ac:dyDescent="0.25">
      <c r="A224" s="8">
        <v>41306.645833333336</v>
      </c>
      <c r="B224" s="7">
        <f t="shared" si="8"/>
        <v>2</v>
      </c>
      <c r="C224" s="7">
        <f t="shared" si="9"/>
        <v>2013</v>
      </c>
      <c r="D224" s="2">
        <v>1746.1</v>
      </c>
      <c r="E224" s="2">
        <v>96</v>
      </c>
      <c r="F224" s="2">
        <v>98</v>
      </c>
    </row>
    <row r="225" spans="1:6" customFormat="1" x14ac:dyDescent="0.25">
      <c r="A225" s="8">
        <v>41306.652777777781</v>
      </c>
      <c r="B225" s="7">
        <f t="shared" si="8"/>
        <v>2</v>
      </c>
      <c r="C225" s="7">
        <f t="shared" si="9"/>
        <v>2013</v>
      </c>
      <c r="D225" s="2">
        <v>1526.2</v>
      </c>
      <c r="E225" s="2">
        <v>94</v>
      </c>
      <c r="F225" s="2">
        <v>95</v>
      </c>
    </row>
    <row r="226" spans="1:6" customFormat="1" x14ac:dyDescent="0.25">
      <c r="A226" s="8">
        <v>41306.659722222219</v>
      </c>
      <c r="B226" s="7">
        <f t="shared" si="8"/>
        <v>2</v>
      </c>
      <c r="C226" s="7">
        <f t="shared" si="9"/>
        <v>2013</v>
      </c>
      <c r="D226" s="2">
        <v>812.8</v>
      </c>
      <c r="E226" s="2">
        <v>89</v>
      </c>
      <c r="F226" s="2">
        <v>90</v>
      </c>
    </row>
    <row r="227" spans="1:6" customFormat="1" x14ac:dyDescent="0.25">
      <c r="A227" s="8">
        <v>41306.666666666664</v>
      </c>
      <c r="B227" s="7">
        <f t="shared" si="8"/>
        <v>2</v>
      </c>
      <c r="C227" s="7">
        <f t="shared" si="9"/>
        <v>2013</v>
      </c>
      <c r="D227" s="2">
        <v>961.6</v>
      </c>
      <c r="E227" s="2">
        <v>83</v>
      </c>
      <c r="F227" s="2">
        <v>84</v>
      </c>
    </row>
    <row r="228" spans="1:6" customFormat="1" x14ac:dyDescent="0.25">
      <c r="A228" s="8">
        <v>41306.673611111109</v>
      </c>
      <c r="B228" s="7">
        <f t="shared" si="8"/>
        <v>2</v>
      </c>
      <c r="C228" s="7">
        <f t="shared" si="9"/>
        <v>2013</v>
      </c>
      <c r="D228" s="2">
        <v>867.9</v>
      </c>
      <c r="E228" s="2">
        <v>79</v>
      </c>
      <c r="F228" s="2">
        <v>80</v>
      </c>
    </row>
    <row r="229" spans="1:6" customFormat="1" x14ac:dyDescent="0.25">
      <c r="A229" s="8">
        <v>41306.680555555555</v>
      </c>
      <c r="B229" s="7">
        <f t="shared" si="8"/>
        <v>2</v>
      </c>
      <c r="C229" s="7">
        <f t="shared" si="9"/>
        <v>2013</v>
      </c>
      <c r="D229" s="2">
        <v>1099.7</v>
      </c>
      <c r="E229" s="2">
        <v>76</v>
      </c>
      <c r="F229" s="2">
        <v>77</v>
      </c>
    </row>
    <row r="230" spans="1:6" customFormat="1" x14ac:dyDescent="0.25">
      <c r="A230" s="8">
        <v>41306.6875</v>
      </c>
      <c r="B230" s="7">
        <f t="shared" si="8"/>
        <v>2</v>
      </c>
      <c r="C230" s="7">
        <f t="shared" si="9"/>
        <v>2013</v>
      </c>
      <c r="D230" s="2">
        <v>980.9</v>
      </c>
      <c r="E230" s="2">
        <v>74</v>
      </c>
      <c r="F230" s="2">
        <v>75</v>
      </c>
    </row>
    <row r="231" spans="1:6" customFormat="1" x14ac:dyDescent="0.25">
      <c r="A231" s="8">
        <v>41306.694444444445</v>
      </c>
      <c r="B231" s="7">
        <f t="shared" si="8"/>
        <v>2</v>
      </c>
      <c r="C231" s="7">
        <f t="shared" si="9"/>
        <v>2013</v>
      </c>
      <c r="D231" s="2">
        <v>654.20000000000005</v>
      </c>
      <c r="E231" s="2">
        <v>71</v>
      </c>
      <c r="F231" s="2">
        <v>72</v>
      </c>
    </row>
    <row r="232" spans="1:6" customFormat="1" x14ac:dyDescent="0.25">
      <c r="A232" s="8">
        <v>41306.701388888891</v>
      </c>
      <c r="B232" s="7">
        <f t="shared" si="8"/>
        <v>2</v>
      </c>
      <c r="C232" s="7">
        <f t="shared" si="9"/>
        <v>2013</v>
      </c>
      <c r="D232" s="2">
        <v>888.9</v>
      </c>
      <c r="E232" s="2">
        <v>69</v>
      </c>
      <c r="F232" s="2">
        <v>69</v>
      </c>
    </row>
    <row r="233" spans="1:6" customFormat="1" x14ac:dyDescent="0.25">
      <c r="A233" s="8">
        <v>41306.708333333336</v>
      </c>
      <c r="B233" s="7">
        <f t="shared" si="8"/>
        <v>2</v>
      </c>
      <c r="C233" s="7">
        <f t="shared" si="9"/>
        <v>2013</v>
      </c>
      <c r="D233" s="2">
        <v>628.9</v>
      </c>
      <c r="E233" s="2">
        <v>66</v>
      </c>
      <c r="F233" s="2">
        <v>67</v>
      </c>
    </row>
    <row r="234" spans="1:6" customFormat="1" x14ac:dyDescent="0.25">
      <c r="A234" s="8">
        <v>41306.715277777781</v>
      </c>
      <c r="B234" s="7">
        <f t="shared" si="8"/>
        <v>2</v>
      </c>
      <c r="C234" s="7">
        <f t="shared" si="9"/>
        <v>2013</v>
      </c>
      <c r="D234" s="2">
        <v>1076.9000000000001</v>
      </c>
      <c r="E234" s="2">
        <v>65</v>
      </c>
      <c r="F234" s="2">
        <v>66</v>
      </c>
    </row>
    <row r="235" spans="1:6" customFormat="1" x14ac:dyDescent="0.25">
      <c r="A235" s="8">
        <v>41306.722222222219</v>
      </c>
      <c r="B235" s="7">
        <f t="shared" si="8"/>
        <v>2</v>
      </c>
      <c r="C235" s="7">
        <f t="shared" si="9"/>
        <v>2013</v>
      </c>
      <c r="D235" s="2">
        <v>961.3</v>
      </c>
      <c r="E235" s="2">
        <v>65</v>
      </c>
      <c r="F235" s="2">
        <v>66</v>
      </c>
    </row>
    <row r="236" spans="1:6" customFormat="1" x14ac:dyDescent="0.25">
      <c r="A236" s="8">
        <v>41306.729166666664</v>
      </c>
      <c r="B236" s="7">
        <f t="shared" si="8"/>
        <v>2</v>
      </c>
      <c r="C236" s="7">
        <f t="shared" si="9"/>
        <v>2013</v>
      </c>
      <c r="D236" s="2">
        <v>958.6</v>
      </c>
      <c r="E236" s="2">
        <v>65</v>
      </c>
      <c r="F236" s="2">
        <v>65</v>
      </c>
    </row>
    <row r="237" spans="1:6" customFormat="1" x14ac:dyDescent="0.25">
      <c r="A237" s="8">
        <v>41306.736111111109</v>
      </c>
      <c r="B237" s="7">
        <f t="shared" si="8"/>
        <v>2</v>
      </c>
      <c r="C237" s="7">
        <f t="shared" si="9"/>
        <v>2013</v>
      </c>
      <c r="D237" s="2">
        <v>1032.4000000000001</v>
      </c>
      <c r="E237" s="2">
        <v>64</v>
      </c>
      <c r="F237" s="2">
        <v>65</v>
      </c>
    </row>
    <row r="238" spans="1:6" customFormat="1" x14ac:dyDescent="0.25">
      <c r="A238" s="8">
        <v>41306.743055555555</v>
      </c>
      <c r="B238" s="7">
        <f t="shared" si="8"/>
        <v>2</v>
      </c>
      <c r="C238" s="7">
        <f t="shared" si="9"/>
        <v>2013</v>
      </c>
      <c r="D238" s="2">
        <v>1158</v>
      </c>
      <c r="E238" s="2">
        <v>64</v>
      </c>
      <c r="F238" s="2">
        <v>65</v>
      </c>
    </row>
    <row r="239" spans="1:6" customFormat="1" x14ac:dyDescent="0.25">
      <c r="A239" s="8">
        <v>41306.75</v>
      </c>
      <c r="B239" s="7">
        <f t="shared" si="8"/>
        <v>2</v>
      </c>
      <c r="C239" s="7">
        <f t="shared" si="9"/>
        <v>2013</v>
      </c>
      <c r="D239" s="2">
        <v>1093.9000000000001</v>
      </c>
      <c r="E239" s="2">
        <v>65</v>
      </c>
      <c r="F239" s="2">
        <v>66</v>
      </c>
    </row>
    <row r="240" spans="1:6" customFormat="1" x14ac:dyDescent="0.25">
      <c r="A240" s="8">
        <v>41306.756944444445</v>
      </c>
      <c r="B240" s="7">
        <f t="shared" si="8"/>
        <v>2</v>
      </c>
      <c r="C240" s="7">
        <f t="shared" si="9"/>
        <v>2013</v>
      </c>
      <c r="D240" s="2">
        <v>971.9</v>
      </c>
      <c r="E240" s="2">
        <v>64</v>
      </c>
      <c r="F240" s="2">
        <v>65</v>
      </c>
    </row>
    <row r="241" spans="1:6" customFormat="1" x14ac:dyDescent="0.25">
      <c r="A241" s="8">
        <v>41306.763888888891</v>
      </c>
      <c r="B241" s="7">
        <f t="shared" si="8"/>
        <v>2</v>
      </c>
      <c r="C241" s="7">
        <f t="shared" si="9"/>
        <v>2013</v>
      </c>
      <c r="D241" s="2">
        <v>1037</v>
      </c>
      <c r="E241" s="2">
        <v>64</v>
      </c>
      <c r="F241" s="2">
        <v>65</v>
      </c>
    </row>
    <row r="242" spans="1:6" customFormat="1" x14ac:dyDescent="0.25">
      <c r="A242" s="8">
        <v>41306.770833333336</v>
      </c>
      <c r="B242" s="7">
        <f t="shared" si="8"/>
        <v>2</v>
      </c>
      <c r="C242" s="7">
        <f t="shared" si="9"/>
        <v>2013</v>
      </c>
      <c r="D242" s="2">
        <v>958.2</v>
      </c>
      <c r="E242" s="2">
        <v>64</v>
      </c>
      <c r="F242" s="2">
        <v>64</v>
      </c>
    </row>
    <row r="243" spans="1:6" customFormat="1" x14ac:dyDescent="0.25">
      <c r="A243" s="8">
        <v>41306.777777777781</v>
      </c>
      <c r="B243" s="7">
        <f t="shared" si="8"/>
        <v>2</v>
      </c>
      <c r="C243" s="7">
        <f t="shared" si="9"/>
        <v>2013</v>
      </c>
      <c r="D243" s="2">
        <v>867.2</v>
      </c>
      <c r="E243" s="2">
        <v>63</v>
      </c>
      <c r="F243" s="2">
        <v>64</v>
      </c>
    </row>
    <row r="244" spans="1:6" customFormat="1" x14ac:dyDescent="0.25">
      <c r="A244" s="8">
        <v>41306.784722222219</v>
      </c>
      <c r="B244" s="7">
        <f t="shared" si="8"/>
        <v>2</v>
      </c>
      <c r="C244" s="7">
        <f t="shared" si="9"/>
        <v>2013</v>
      </c>
      <c r="D244" s="2">
        <v>691.3</v>
      </c>
      <c r="E244" s="2">
        <v>62</v>
      </c>
      <c r="F244" s="2">
        <v>62</v>
      </c>
    </row>
    <row r="245" spans="1:6" customFormat="1" x14ac:dyDescent="0.25">
      <c r="A245" s="8">
        <v>41306.791666666664</v>
      </c>
      <c r="B245" s="7">
        <f t="shared" si="8"/>
        <v>2</v>
      </c>
      <c r="C245" s="7">
        <f t="shared" si="9"/>
        <v>2013</v>
      </c>
      <c r="D245" s="2">
        <v>568.6</v>
      </c>
      <c r="E245" s="2">
        <v>60</v>
      </c>
      <c r="F245" s="2">
        <v>61</v>
      </c>
    </row>
    <row r="246" spans="1:6" customFormat="1" x14ac:dyDescent="0.25">
      <c r="A246" s="8">
        <v>41306.798611111109</v>
      </c>
      <c r="B246" s="7">
        <f t="shared" si="8"/>
        <v>2</v>
      </c>
      <c r="C246" s="7">
        <f t="shared" si="9"/>
        <v>2013</v>
      </c>
      <c r="D246" s="2">
        <v>914</v>
      </c>
      <c r="E246" s="2">
        <v>59</v>
      </c>
      <c r="F246" s="2">
        <v>60</v>
      </c>
    </row>
    <row r="247" spans="1:6" customFormat="1" x14ac:dyDescent="0.25">
      <c r="A247" s="8">
        <v>41306.805555555555</v>
      </c>
      <c r="B247" s="7">
        <f t="shared" si="8"/>
        <v>2</v>
      </c>
      <c r="C247" s="7">
        <f t="shared" si="9"/>
        <v>2013</v>
      </c>
      <c r="D247" s="2">
        <v>726.3</v>
      </c>
      <c r="E247" s="2">
        <v>59</v>
      </c>
      <c r="F247" s="2">
        <v>60</v>
      </c>
    </row>
    <row r="248" spans="1:6" customFormat="1" x14ac:dyDescent="0.25">
      <c r="A248" s="8">
        <v>41306.8125</v>
      </c>
      <c r="B248" s="7">
        <f t="shared" si="8"/>
        <v>2</v>
      </c>
      <c r="C248" s="7">
        <f t="shared" si="9"/>
        <v>2013</v>
      </c>
      <c r="D248" s="2">
        <v>749.8</v>
      </c>
      <c r="E248" s="2">
        <v>58</v>
      </c>
      <c r="F248" s="2">
        <v>59</v>
      </c>
    </row>
    <row r="249" spans="1:6" customFormat="1" x14ac:dyDescent="0.25">
      <c r="A249" s="8">
        <v>41306.819444444445</v>
      </c>
      <c r="B249" s="7">
        <f t="shared" si="8"/>
        <v>2</v>
      </c>
      <c r="C249" s="7">
        <f t="shared" si="9"/>
        <v>2013</v>
      </c>
      <c r="D249" s="2">
        <v>1341.4</v>
      </c>
      <c r="E249" s="2">
        <v>60</v>
      </c>
      <c r="F249" s="2">
        <v>61</v>
      </c>
    </row>
    <row r="250" spans="1:6" customFormat="1" x14ac:dyDescent="0.25">
      <c r="A250" s="8">
        <v>41306.826388888891</v>
      </c>
      <c r="B250" s="7">
        <f t="shared" si="8"/>
        <v>2</v>
      </c>
      <c r="C250" s="7">
        <f t="shared" si="9"/>
        <v>2013</v>
      </c>
      <c r="D250" s="2">
        <v>1483.2</v>
      </c>
      <c r="E250" s="2">
        <v>62</v>
      </c>
      <c r="F250" s="2">
        <v>63</v>
      </c>
    </row>
    <row r="251" spans="1:6" customFormat="1" x14ac:dyDescent="0.25">
      <c r="A251" s="8">
        <v>41306.833333333336</v>
      </c>
      <c r="B251" s="7">
        <f t="shared" si="8"/>
        <v>2</v>
      </c>
      <c r="C251" s="7">
        <f t="shared" si="9"/>
        <v>2013</v>
      </c>
      <c r="D251" s="2">
        <v>1998.3</v>
      </c>
      <c r="E251" s="2">
        <v>67</v>
      </c>
      <c r="F251" s="2">
        <v>69</v>
      </c>
    </row>
    <row r="252" spans="1:6" customFormat="1" x14ac:dyDescent="0.25">
      <c r="A252" s="8">
        <v>41306.840277777781</v>
      </c>
      <c r="B252" s="7">
        <f t="shared" si="8"/>
        <v>2</v>
      </c>
      <c r="C252" s="7">
        <f t="shared" si="9"/>
        <v>2013</v>
      </c>
      <c r="D252" s="2">
        <v>1913.5</v>
      </c>
      <c r="E252" s="2">
        <v>72</v>
      </c>
      <c r="F252" s="2">
        <v>74</v>
      </c>
    </row>
    <row r="253" spans="1:6" customFormat="1" x14ac:dyDescent="0.25">
      <c r="A253" s="8">
        <v>41306.847222222219</v>
      </c>
      <c r="B253" s="7">
        <f t="shared" si="8"/>
        <v>2</v>
      </c>
      <c r="C253" s="7">
        <f t="shared" si="9"/>
        <v>2013</v>
      </c>
      <c r="D253" s="2">
        <v>1325.3</v>
      </c>
      <c r="E253" s="2">
        <v>74</v>
      </c>
      <c r="F253" s="2">
        <v>75</v>
      </c>
    </row>
    <row r="254" spans="1:6" customFormat="1" x14ac:dyDescent="0.25">
      <c r="A254" s="8">
        <v>41306.854166666664</v>
      </c>
      <c r="B254" s="7">
        <f t="shared" si="8"/>
        <v>2</v>
      </c>
      <c r="C254" s="7">
        <f t="shared" si="9"/>
        <v>2013</v>
      </c>
      <c r="D254" s="2">
        <v>1662.2</v>
      </c>
      <c r="E254" s="2">
        <v>73</v>
      </c>
      <c r="F254" s="2">
        <v>74</v>
      </c>
    </row>
    <row r="255" spans="1:6" customFormat="1" x14ac:dyDescent="0.25">
      <c r="A255" s="8">
        <v>41306.861111111109</v>
      </c>
      <c r="B255" s="7">
        <f t="shared" si="8"/>
        <v>2</v>
      </c>
      <c r="C255" s="7">
        <f t="shared" si="9"/>
        <v>2013</v>
      </c>
      <c r="D255" s="2">
        <v>1924.8</v>
      </c>
      <c r="E255" s="2">
        <v>77</v>
      </c>
      <c r="F255" s="2">
        <v>78</v>
      </c>
    </row>
    <row r="256" spans="1:6" customFormat="1" x14ac:dyDescent="0.25">
      <c r="A256" s="8">
        <v>41306.868055555555</v>
      </c>
      <c r="B256" s="7">
        <f t="shared" si="8"/>
        <v>2</v>
      </c>
      <c r="C256" s="7">
        <f t="shared" si="9"/>
        <v>2013</v>
      </c>
      <c r="D256" s="2">
        <v>1915.4</v>
      </c>
      <c r="E256" s="2">
        <v>80</v>
      </c>
      <c r="F256" s="2">
        <v>81</v>
      </c>
    </row>
    <row r="257" spans="1:6" customFormat="1" x14ac:dyDescent="0.25">
      <c r="A257" s="8">
        <v>41306.875</v>
      </c>
      <c r="B257" s="7">
        <f t="shared" si="8"/>
        <v>2</v>
      </c>
      <c r="C257" s="7">
        <f t="shared" si="9"/>
        <v>2013</v>
      </c>
      <c r="D257" s="2">
        <v>1844.9</v>
      </c>
      <c r="E257" s="2">
        <v>82</v>
      </c>
      <c r="F257" s="2">
        <v>83</v>
      </c>
    </row>
    <row r="258" spans="1:6" customFormat="1" x14ac:dyDescent="0.25">
      <c r="A258" s="8">
        <v>41306.881944444445</v>
      </c>
      <c r="B258" s="7">
        <f t="shared" si="8"/>
        <v>2</v>
      </c>
      <c r="C258" s="7">
        <f t="shared" si="9"/>
        <v>2013</v>
      </c>
      <c r="D258" s="2">
        <v>1763.4</v>
      </c>
      <c r="E258" s="2">
        <v>82</v>
      </c>
      <c r="F258" s="2">
        <v>83</v>
      </c>
    </row>
    <row r="259" spans="1:6" customFormat="1" x14ac:dyDescent="0.25">
      <c r="A259" s="8">
        <v>41306.888888888891</v>
      </c>
      <c r="B259" s="7">
        <f t="shared" si="8"/>
        <v>2</v>
      </c>
      <c r="C259" s="7">
        <f t="shared" si="9"/>
        <v>2013</v>
      </c>
      <c r="D259" s="2">
        <v>1792.1</v>
      </c>
      <c r="E259" s="2">
        <v>83</v>
      </c>
      <c r="F259" s="2">
        <v>85</v>
      </c>
    </row>
    <row r="260" spans="1:6" customFormat="1" x14ac:dyDescent="0.25">
      <c r="A260" s="8">
        <v>41306.895833333336</v>
      </c>
      <c r="B260" s="7">
        <f t="shared" ref="B260:B323" si="10">MONTH(A260)</f>
        <v>2</v>
      </c>
      <c r="C260" s="7">
        <f t="shared" ref="C260:C323" si="11">YEAR(A260)</f>
        <v>2013</v>
      </c>
      <c r="D260" s="2">
        <v>1944</v>
      </c>
      <c r="E260" s="2">
        <v>85</v>
      </c>
      <c r="F260" s="2">
        <v>86</v>
      </c>
    </row>
    <row r="261" spans="1:6" customFormat="1" x14ac:dyDescent="0.25">
      <c r="A261" s="8">
        <v>41306.902777777781</v>
      </c>
      <c r="B261" s="7">
        <f t="shared" si="10"/>
        <v>2</v>
      </c>
      <c r="C261" s="7">
        <f t="shared" si="11"/>
        <v>2013</v>
      </c>
      <c r="D261" s="2">
        <v>1946</v>
      </c>
      <c r="E261" s="2">
        <v>86</v>
      </c>
      <c r="F261" s="2">
        <v>88</v>
      </c>
    </row>
    <row r="262" spans="1:6" customFormat="1" x14ac:dyDescent="0.25">
      <c r="A262" s="8">
        <v>41306.909722222219</v>
      </c>
      <c r="B262" s="7">
        <f t="shared" si="10"/>
        <v>2</v>
      </c>
      <c r="C262" s="7">
        <f t="shared" si="11"/>
        <v>2013</v>
      </c>
      <c r="D262" s="2">
        <v>1967.7</v>
      </c>
      <c r="E262" s="2">
        <v>88</v>
      </c>
      <c r="F262" s="2">
        <v>90</v>
      </c>
    </row>
    <row r="263" spans="1:6" customFormat="1" x14ac:dyDescent="0.25">
      <c r="A263" s="8">
        <v>41306.916666666664</v>
      </c>
      <c r="B263" s="7">
        <f t="shared" si="10"/>
        <v>2</v>
      </c>
      <c r="C263" s="7">
        <f t="shared" si="11"/>
        <v>2013</v>
      </c>
      <c r="D263" s="2">
        <v>1553.2</v>
      </c>
      <c r="E263" s="2">
        <v>87</v>
      </c>
      <c r="F263" s="2">
        <v>89</v>
      </c>
    </row>
    <row r="264" spans="1:6" customFormat="1" x14ac:dyDescent="0.25">
      <c r="A264" s="8">
        <v>41306.923611111109</v>
      </c>
      <c r="B264" s="7">
        <f t="shared" si="10"/>
        <v>2</v>
      </c>
      <c r="C264" s="7">
        <f t="shared" si="11"/>
        <v>2013</v>
      </c>
      <c r="D264" s="2">
        <v>1431.1</v>
      </c>
      <c r="E264" s="2">
        <v>85</v>
      </c>
      <c r="F264" s="2">
        <v>86</v>
      </c>
    </row>
    <row r="265" spans="1:6" customFormat="1" x14ac:dyDescent="0.25">
      <c r="A265" s="8">
        <v>41306.930555555555</v>
      </c>
      <c r="B265" s="7">
        <f t="shared" si="10"/>
        <v>2</v>
      </c>
      <c r="C265" s="7">
        <f t="shared" si="11"/>
        <v>2013</v>
      </c>
      <c r="D265" s="2">
        <v>1155.2</v>
      </c>
      <c r="E265" s="2">
        <v>83</v>
      </c>
      <c r="F265" s="2">
        <v>84</v>
      </c>
    </row>
    <row r="266" spans="1:6" customFormat="1" x14ac:dyDescent="0.25">
      <c r="A266" s="8">
        <v>41306.9375</v>
      </c>
      <c r="B266" s="7">
        <f t="shared" si="10"/>
        <v>2</v>
      </c>
      <c r="C266" s="7">
        <f t="shared" si="11"/>
        <v>2013</v>
      </c>
      <c r="D266" s="2">
        <v>1190.4000000000001</v>
      </c>
      <c r="E266" s="2">
        <v>80</v>
      </c>
      <c r="F266" s="2">
        <v>81</v>
      </c>
    </row>
    <row r="267" spans="1:6" customFormat="1" x14ac:dyDescent="0.25">
      <c r="A267" s="8">
        <v>41306.944444444445</v>
      </c>
      <c r="B267" s="7">
        <f t="shared" si="10"/>
        <v>2</v>
      </c>
      <c r="C267" s="7">
        <f t="shared" si="11"/>
        <v>2013</v>
      </c>
      <c r="D267" s="2">
        <v>717.9</v>
      </c>
      <c r="E267" s="2">
        <v>75</v>
      </c>
      <c r="F267" s="2">
        <v>76</v>
      </c>
    </row>
    <row r="268" spans="1:6" customFormat="1" x14ac:dyDescent="0.25">
      <c r="A268" s="8">
        <v>41306.951388888891</v>
      </c>
      <c r="B268" s="7">
        <f t="shared" si="10"/>
        <v>2</v>
      </c>
      <c r="C268" s="7">
        <f t="shared" si="11"/>
        <v>2013</v>
      </c>
      <c r="D268" s="2">
        <v>863.7</v>
      </c>
      <c r="E268" s="2">
        <v>72</v>
      </c>
      <c r="F268" s="2">
        <v>73</v>
      </c>
    </row>
    <row r="269" spans="1:6" customFormat="1" x14ac:dyDescent="0.25">
      <c r="A269" s="8">
        <v>41306.958333333336</v>
      </c>
      <c r="B269" s="7">
        <f t="shared" si="10"/>
        <v>2</v>
      </c>
      <c r="C269" s="7">
        <f t="shared" si="11"/>
        <v>2013</v>
      </c>
      <c r="D269" s="2">
        <v>681.5</v>
      </c>
      <c r="E269" s="2">
        <v>69</v>
      </c>
      <c r="F269" s="2">
        <v>70</v>
      </c>
    </row>
    <row r="270" spans="1:6" customFormat="1" x14ac:dyDescent="0.25">
      <c r="A270" s="8">
        <v>41306.965277777781</v>
      </c>
      <c r="B270" s="7">
        <f t="shared" si="10"/>
        <v>2</v>
      </c>
      <c r="C270" s="7">
        <f t="shared" si="11"/>
        <v>2013</v>
      </c>
      <c r="D270" s="2">
        <v>1009.2</v>
      </c>
      <c r="E270" s="2">
        <v>67</v>
      </c>
      <c r="F270" s="2">
        <v>68</v>
      </c>
    </row>
    <row r="271" spans="1:6" customFormat="1" x14ac:dyDescent="0.25">
      <c r="A271" s="8">
        <v>41306.972222222219</v>
      </c>
      <c r="B271" s="7">
        <f t="shared" si="10"/>
        <v>2</v>
      </c>
      <c r="C271" s="7">
        <f t="shared" si="11"/>
        <v>2013</v>
      </c>
      <c r="D271" s="2">
        <v>1014.7</v>
      </c>
      <c r="E271" s="2">
        <v>65</v>
      </c>
      <c r="F271" s="2">
        <v>66</v>
      </c>
    </row>
    <row r="272" spans="1:6" customFormat="1" x14ac:dyDescent="0.25">
      <c r="A272" s="8">
        <v>41306.979166666664</v>
      </c>
      <c r="B272" s="7">
        <f t="shared" si="10"/>
        <v>2</v>
      </c>
      <c r="C272" s="7">
        <f t="shared" si="11"/>
        <v>2013</v>
      </c>
      <c r="D272" s="2">
        <v>867.6</v>
      </c>
      <c r="E272" s="2">
        <v>64</v>
      </c>
      <c r="F272" s="2">
        <v>65</v>
      </c>
    </row>
    <row r="273" spans="1:6" customFormat="1" x14ac:dyDescent="0.25">
      <c r="A273" s="8">
        <v>41306.986111111109</v>
      </c>
      <c r="B273" s="7">
        <f t="shared" si="10"/>
        <v>2</v>
      </c>
      <c r="C273" s="7">
        <f t="shared" si="11"/>
        <v>2013</v>
      </c>
      <c r="D273" s="2">
        <v>1137.8</v>
      </c>
      <c r="E273" s="2">
        <v>63</v>
      </c>
      <c r="F273" s="2">
        <v>64</v>
      </c>
    </row>
    <row r="274" spans="1:6" customFormat="1" x14ac:dyDescent="0.25">
      <c r="A274" s="8">
        <v>41306.993055555555</v>
      </c>
      <c r="B274" s="7">
        <f t="shared" si="10"/>
        <v>2</v>
      </c>
      <c r="C274" s="7">
        <f t="shared" si="11"/>
        <v>2013</v>
      </c>
      <c r="D274" s="2">
        <v>1099</v>
      </c>
      <c r="E274" s="2">
        <v>63</v>
      </c>
      <c r="F274" s="2">
        <v>64</v>
      </c>
    </row>
    <row r="275" spans="1:6" customFormat="1" x14ac:dyDescent="0.25">
      <c r="A275" s="6">
        <v>41307</v>
      </c>
      <c r="B275" s="7">
        <f t="shared" si="10"/>
        <v>2</v>
      </c>
      <c r="C275" s="7">
        <f t="shared" si="11"/>
        <v>2013</v>
      </c>
      <c r="D275" s="2">
        <v>1221.3</v>
      </c>
      <c r="E275" s="2">
        <v>63</v>
      </c>
      <c r="F275" s="2">
        <v>64</v>
      </c>
    </row>
    <row r="276" spans="1:6" customFormat="1" x14ac:dyDescent="0.25">
      <c r="A276" s="8">
        <v>41307.006944444445</v>
      </c>
      <c r="B276" s="7">
        <f t="shared" si="10"/>
        <v>2</v>
      </c>
      <c r="C276" s="7">
        <f t="shared" si="11"/>
        <v>2013</v>
      </c>
      <c r="D276" s="2">
        <v>1162</v>
      </c>
      <c r="E276" s="2">
        <v>63</v>
      </c>
      <c r="F276" s="2">
        <v>64</v>
      </c>
    </row>
    <row r="277" spans="1:6" customFormat="1" x14ac:dyDescent="0.25">
      <c r="A277" s="8">
        <v>41307.013888888891</v>
      </c>
      <c r="B277" s="7">
        <f t="shared" si="10"/>
        <v>2</v>
      </c>
      <c r="C277" s="7">
        <f t="shared" si="11"/>
        <v>2013</v>
      </c>
      <c r="D277" s="2">
        <v>751.2</v>
      </c>
      <c r="E277" s="2">
        <v>62</v>
      </c>
      <c r="F277" s="2">
        <v>63</v>
      </c>
    </row>
    <row r="278" spans="1:6" customFormat="1" x14ac:dyDescent="0.25">
      <c r="A278" s="8">
        <v>41307.020833333336</v>
      </c>
      <c r="B278" s="7">
        <f t="shared" si="10"/>
        <v>2</v>
      </c>
      <c r="C278" s="7">
        <f t="shared" si="11"/>
        <v>2013</v>
      </c>
      <c r="D278" s="2">
        <v>586.79999999999995</v>
      </c>
      <c r="E278" s="2">
        <v>59</v>
      </c>
      <c r="F278" s="2">
        <v>60</v>
      </c>
    </row>
    <row r="279" spans="1:6" customFormat="1" x14ac:dyDescent="0.25">
      <c r="A279" s="8">
        <v>41307.027777777781</v>
      </c>
      <c r="B279" s="7">
        <f t="shared" si="10"/>
        <v>2</v>
      </c>
      <c r="C279" s="7">
        <f t="shared" si="11"/>
        <v>2013</v>
      </c>
      <c r="D279" s="2">
        <v>645.9</v>
      </c>
      <c r="E279" s="2">
        <v>57</v>
      </c>
      <c r="F279" s="2">
        <v>58</v>
      </c>
    </row>
    <row r="280" spans="1:6" customFormat="1" x14ac:dyDescent="0.25">
      <c r="A280" s="8">
        <v>41307.034722222219</v>
      </c>
      <c r="B280" s="7">
        <f t="shared" si="10"/>
        <v>2</v>
      </c>
      <c r="C280" s="7">
        <f t="shared" si="11"/>
        <v>2013</v>
      </c>
      <c r="D280" s="2">
        <v>689.2</v>
      </c>
      <c r="E280" s="2">
        <v>57</v>
      </c>
      <c r="F280" s="2">
        <v>57</v>
      </c>
    </row>
    <row r="281" spans="1:6" customFormat="1" x14ac:dyDescent="0.25">
      <c r="A281" s="8">
        <v>41307.041666666664</v>
      </c>
      <c r="B281" s="7">
        <f t="shared" si="10"/>
        <v>2</v>
      </c>
      <c r="C281" s="7">
        <f t="shared" si="11"/>
        <v>2013</v>
      </c>
      <c r="D281" s="2">
        <v>794.1</v>
      </c>
      <c r="E281" s="2">
        <v>56</v>
      </c>
      <c r="F281" s="2">
        <v>56</v>
      </c>
    </row>
    <row r="282" spans="1:6" customFormat="1" x14ac:dyDescent="0.25">
      <c r="A282" s="8">
        <v>41307.048611111109</v>
      </c>
      <c r="B282" s="7">
        <f t="shared" si="10"/>
        <v>2</v>
      </c>
      <c r="C282" s="7">
        <f t="shared" si="11"/>
        <v>2013</v>
      </c>
      <c r="D282" s="2">
        <v>845.5</v>
      </c>
      <c r="E282" s="2">
        <v>55</v>
      </c>
      <c r="F282" s="2">
        <v>56</v>
      </c>
    </row>
    <row r="283" spans="1:6" customFormat="1" x14ac:dyDescent="0.25">
      <c r="A283" s="8">
        <v>41307.055555555555</v>
      </c>
      <c r="B283" s="7">
        <f t="shared" si="10"/>
        <v>2</v>
      </c>
      <c r="C283" s="7">
        <f t="shared" si="11"/>
        <v>2013</v>
      </c>
      <c r="D283" s="2">
        <v>819.2</v>
      </c>
      <c r="E283" s="2">
        <v>56</v>
      </c>
      <c r="F283" s="2">
        <v>56</v>
      </c>
    </row>
    <row r="284" spans="1:6" customFormat="1" x14ac:dyDescent="0.25">
      <c r="A284" s="8">
        <v>41307.0625</v>
      </c>
      <c r="B284" s="7">
        <f t="shared" si="10"/>
        <v>2</v>
      </c>
      <c r="C284" s="7">
        <f t="shared" si="11"/>
        <v>2013</v>
      </c>
      <c r="D284" s="2">
        <v>497.9</v>
      </c>
      <c r="E284" s="2">
        <v>55</v>
      </c>
      <c r="F284" s="2">
        <v>56</v>
      </c>
    </row>
    <row r="285" spans="1:6" customFormat="1" x14ac:dyDescent="0.25">
      <c r="A285" s="8">
        <v>41307.069444444445</v>
      </c>
      <c r="B285" s="7">
        <f t="shared" si="10"/>
        <v>2</v>
      </c>
      <c r="C285" s="7">
        <f t="shared" si="11"/>
        <v>2013</v>
      </c>
      <c r="D285" s="2">
        <v>670.1</v>
      </c>
      <c r="E285" s="2">
        <v>55</v>
      </c>
      <c r="F285" s="2">
        <v>55</v>
      </c>
    </row>
    <row r="286" spans="1:6" customFormat="1" x14ac:dyDescent="0.25">
      <c r="A286" s="8">
        <v>41307.076388888891</v>
      </c>
      <c r="B286" s="7">
        <f t="shared" si="10"/>
        <v>2</v>
      </c>
      <c r="C286" s="7">
        <f t="shared" si="11"/>
        <v>2013</v>
      </c>
      <c r="D286" s="2">
        <v>617.20000000000005</v>
      </c>
      <c r="E286" s="2">
        <v>54</v>
      </c>
      <c r="F286" s="2">
        <v>55</v>
      </c>
    </row>
    <row r="287" spans="1:6" customFormat="1" x14ac:dyDescent="0.25">
      <c r="A287" s="8">
        <v>41307.083333333336</v>
      </c>
      <c r="B287" s="7">
        <f t="shared" si="10"/>
        <v>2</v>
      </c>
      <c r="C287" s="7">
        <f t="shared" si="11"/>
        <v>2013</v>
      </c>
      <c r="D287" s="2">
        <v>581.6</v>
      </c>
      <c r="E287" s="2">
        <v>53</v>
      </c>
      <c r="F287" s="2">
        <v>54</v>
      </c>
    </row>
    <row r="288" spans="1:6" customFormat="1" x14ac:dyDescent="0.25">
      <c r="A288" s="8">
        <v>41307.090277777781</v>
      </c>
      <c r="B288" s="7">
        <f t="shared" si="10"/>
        <v>2</v>
      </c>
      <c r="C288" s="7">
        <f t="shared" si="11"/>
        <v>2013</v>
      </c>
      <c r="D288" s="2">
        <v>434.8</v>
      </c>
      <c r="E288" s="2">
        <v>52</v>
      </c>
      <c r="F288" s="2">
        <v>53</v>
      </c>
    </row>
    <row r="289" spans="1:6" customFormat="1" x14ac:dyDescent="0.25">
      <c r="A289" s="8">
        <v>41307.097222222219</v>
      </c>
      <c r="B289" s="7">
        <f t="shared" si="10"/>
        <v>2</v>
      </c>
      <c r="C289" s="7">
        <f t="shared" si="11"/>
        <v>2013</v>
      </c>
      <c r="D289" s="2">
        <v>443.7</v>
      </c>
      <c r="E289" s="2">
        <v>51</v>
      </c>
      <c r="F289" s="2">
        <v>52</v>
      </c>
    </row>
    <row r="290" spans="1:6" customFormat="1" x14ac:dyDescent="0.25">
      <c r="A290" s="8">
        <v>41307.104166666664</v>
      </c>
      <c r="B290" s="7">
        <f t="shared" si="10"/>
        <v>2</v>
      </c>
      <c r="C290" s="7">
        <f t="shared" si="11"/>
        <v>2013</v>
      </c>
      <c r="D290" s="2">
        <v>505.4</v>
      </c>
      <c r="E290" s="2">
        <v>51</v>
      </c>
      <c r="F290" s="2">
        <v>51</v>
      </c>
    </row>
    <row r="291" spans="1:6" customFormat="1" x14ac:dyDescent="0.25">
      <c r="A291" s="8">
        <v>41307.111111111109</v>
      </c>
      <c r="B291" s="7">
        <f t="shared" si="10"/>
        <v>2</v>
      </c>
      <c r="C291" s="7">
        <f t="shared" si="11"/>
        <v>2013</v>
      </c>
      <c r="D291" s="2">
        <v>836.7</v>
      </c>
      <c r="E291" s="2">
        <v>51</v>
      </c>
      <c r="F291" s="2">
        <v>52</v>
      </c>
    </row>
    <row r="292" spans="1:6" customFormat="1" x14ac:dyDescent="0.25">
      <c r="A292" s="8">
        <v>41307.118055555555</v>
      </c>
      <c r="B292" s="7">
        <f t="shared" si="10"/>
        <v>2</v>
      </c>
      <c r="C292" s="7">
        <f t="shared" si="11"/>
        <v>2013</v>
      </c>
      <c r="D292" s="2">
        <v>1051.2</v>
      </c>
      <c r="E292" s="2">
        <v>52</v>
      </c>
      <c r="F292" s="2">
        <v>53</v>
      </c>
    </row>
    <row r="293" spans="1:6" customFormat="1" x14ac:dyDescent="0.25">
      <c r="A293" s="8">
        <v>41307.125</v>
      </c>
      <c r="B293" s="7">
        <f t="shared" si="10"/>
        <v>2</v>
      </c>
      <c r="C293" s="7">
        <f t="shared" si="11"/>
        <v>2013</v>
      </c>
      <c r="D293" s="2">
        <v>1157.7</v>
      </c>
      <c r="E293" s="2">
        <v>54</v>
      </c>
      <c r="F293" s="2">
        <v>55</v>
      </c>
    </row>
    <row r="294" spans="1:6" customFormat="1" x14ac:dyDescent="0.25">
      <c r="A294" s="8">
        <v>41307.131944444445</v>
      </c>
      <c r="B294" s="7">
        <f t="shared" si="10"/>
        <v>2</v>
      </c>
      <c r="C294" s="7">
        <f t="shared" si="11"/>
        <v>2013</v>
      </c>
      <c r="D294" s="2">
        <v>1101.4000000000001</v>
      </c>
      <c r="E294" s="2">
        <v>55</v>
      </c>
      <c r="F294" s="2">
        <v>56</v>
      </c>
    </row>
    <row r="295" spans="1:6" customFormat="1" x14ac:dyDescent="0.25">
      <c r="A295" s="8">
        <v>41307.138888888891</v>
      </c>
      <c r="B295" s="7">
        <f t="shared" si="10"/>
        <v>2</v>
      </c>
      <c r="C295" s="7">
        <f t="shared" si="11"/>
        <v>2013</v>
      </c>
      <c r="D295" s="2">
        <v>1113.5999999999999</v>
      </c>
      <c r="E295" s="2">
        <v>56</v>
      </c>
      <c r="F295" s="2">
        <v>57</v>
      </c>
    </row>
    <row r="296" spans="1:6" customFormat="1" x14ac:dyDescent="0.25">
      <c r="A296" s="8">
        <v>41307.145833333336</v>
      </c>
      <c r="B296" s="7">
        <f t="shared" si="10"/>
        <v>2</v>
      </c>
      <c r="C296" s="7">
        <f t="shared" si="11"/>
        <v>2013</v>
      </c>
      <c r="D296" s="2">
        <v>1142.2</v>
      </c>
      <c r="E296" s="2">
        <v>57</v>
      </c>
      <c r="F296" s="2">
        <v>58</v>
      </c>
    </row>
    <row r="297" spans="1:6" customFormat="1" x14ac:dyDescent="0.25">
      <c r="A297" s="8">
        <v>41307.152777777781</v>
      </c>
      <c r="B297" s="7">
        <f t="shared" si="10"/>
        <v>2</v>
      </c>
      <c r="C297" s="7">
        <f t="shared" si="11"/>
        <v>2013</v>
      </c>
      <c r="D297" s="2">
        <v>1309.2</v>
      </c>
      <c r="E297" s="2">
        <v>59</v>
      </c>
      <c r="F297" s="2">
        <v>60</v>
      </c>
    </row>
    <row r="298" spans="1:6" customFormat="1" x14ac:dyDescent="0.25">
      <c r="A298" s="8">
        <v>41307.159722222219</v>
      </c>
      <c r="B298" s="7">
        <f t="shared" si="10"/>
        <v>2</v>
      </c>
      <c r="C298" s="7">
        <f t="shared" si="11"/>
        <v>2013</v>
      </c>
      <c r="D298" s="2">
        <v>1248.7</v>
      </c>
      <c r="E298" s="2">
        <v>60</v>
      </c>
      <c r="F298" s="2">
        <v>62</v>
      </c>
    </row>
    <row r="299" spans="1:6" customFormat="1" x14ac:dyDescent="0.25">
      <c r="A299" s="8">
        <v>41307.166666666664</v>
      </c>
      <c r="B299" s="7">
        <f t="shared" si="10"/>
        <v>2</v>
      </c>
      <c r="C299" s="7">
        <f t="shared" si="11"/>
        <v>2013</v>
      </c>
      <c r="D299" s="2">
        <v>998.4</v>
      </c>
      <c r="E299" s="2">
        <v>61</v>
      </c>
      <c r="F299" s="2">
        <v>62</v>
      </c>
    </row>
    <row r="300" spans="1:6" customFormat="1" x14ac:dyDescent="0.25">
      <c r="A300" s="8">
        <v>41307.173611111109</v>
      </c>
      <c r="B300" s="7">
        <f t="shared" si="10"/>
        <v>2</v>
      </c>
      <c r="C300" s="7">
        <f t="shared" si="11"/>
        <v>2013</v>
      </c>
      <c r="D300" s="2">
        <v>848.4</v>
      </c>
      <c r="E300" s="2">
        <v>60</v>
      </c>
      <c r="F300" s="2">
        <v>61</v>
      </c>
    </row>
    <row r="301" spans="1:6" customFormat="1" x14ac:dyDescent="0.25">
      <c r="A301" s="8">
        <v>41307.180555555555</v>
      </c>
      <c r="B301" s="7">
        <f t="shared" si="10"/>
        <v>2</v>
      </c>
      <c r="C301" s="7">
        <f t="shared" si="11"/>
        <v>2013</v>
      </c>
      <c r="D301" s="2">
        <v>691.2</v>
      </c>
      <c r="E301" s="2">
        <v>59</v>
      </c>
      <c r="F301" s="2">
        <v>60</v>
      </c>
    </row>
    <row r="302" spans="1:6" customFormat="1" x14ac:dyDescent="0.25">
      <c r="A302" s="8">
        <v>41307.1875</v>
      </c>
      <c r="B302" s="7">
        <f t="shared" si="10"/>
        <v>2</v>
      </c>
      <c r="C302" s="7">
        <f t="shared" si="11"/>
        <v>2013</v>
      </c>
      <c r="D302" s="2">
        <v>519.29999999999995</v>
      </c>
      <c r="E302" s="2">
        <v>57</v>
      </c>
      <c r="F302" s="2">
        <v>58</v>
      </c>
    </row>
    <row r="303" spans="1:6" customFormat="1" x14ac:dyDescent="0.25">
      <c r="A303" s="8">
        <v>41307.194444444445</v>
      </c>
      <c r="B303" s="7">
        <f t="shared" si="10"/>
        <v>2</v>
      </c>
      <c r="C303" s="7">
        <f t="shared" si="11"/>
        <v>2013</v>
      </c>
      <c r="D303" s="2">
        <v>491.5</v>
      </c>
      <c r="E303" s="2">
        <v>55</v>
      </c>
      <c r="F303" s="2">
        <v>56</v>
      </c>
    </row>
    <row r="304" spans="1:6" customFormat="1" x14ac:dyDescent="0.25">
      <c r="A304" s="8">
        <v>41307.201388888891</v>
      </c>
      <c r="B304" s="7">
        <f t="shared" si="10"/>
        <v>2</v>
      </c>
      <c r="C304" s="7">
        <f t="shared" si="11"/>
        <v>2013</v>
      </c>
      <c r="D304" s="2">
        <v>511.8</v>
      </c>
      <c r="E304" s="2">
        <v>54</v>
      </c>
      <c r="F304" s="2">
        <v>55</v>
      </c>
    </row>
    <row r="305" spans="1:6" customFormat="1" x14ac:dyDescent="0.25">
      <c r="A305" s="8">
        <v>41307.208333333336</v>
      </c>
      <c r="B305" s="7">
        <f t="shared" si="10"/>
        <v>2</v>
      </c>
      <c r="C305" s="7">
        <f t="shared" si="11"/>
        <v>2013</v>
      </c>
      <c r="D305" s="2">
        <v>708.7</v>
      </c>
      <c r="E305" s="2">
        <v>54</v>
      </c>
      <c r="F305" s="2">
        <v>54</v>
      </c>
    </row>
    <row r="306" spans="1:6" customFormat="1" x14ac:dyDescent="0.25">
      <c r="A306" s="8">
        <v>41307.215277777781</v>
      </c>
      <c r="B306" s="7">
        <f t="shared" si="10"/>
        <v>2</v>
      </c>
      <c r="C306" s="7">
        <f t="shared" si="11"/>
        <v>2013</v>
      </c>
      <c r="D306" s="2">
        <v>622.29999999999995</v>
      </c>
      <c r="E306" s="2">
        <v>53</v>
      </c>
      <c r="F306" s="2">
        <v>54</v>
      </c>
    </row>
    <row r="307" spans="1:6" customFormat="1" x14ac:dyDescent="0.25">
      <c r="A307" s="8">
        <v>41307.222222222219</v>
      </c>
      <c r="B307" s="7">
        <f t="shared" si="10"/>
        <v>2</v>
      </c>
      <c r="C307" s="7">
        <f t="shared" si="11"/>
        <v>2013</v>
      </c>
      <c r="D307" s="2">
        <v>603.29999999999995</v>
      </c>
      <c r="E307" s="2">
        <v>52</v>
      </c>
      <c r="F307" s="2">
        <v>53</v>
      </c>
    </row>
    <row r="308" spans="1:6" customFormat="1" x14ac:dyDescent="0.25">
      <c r="A308" s="8">
        <v>41307.229166666664</v>
      </c>
      <c r="B308" s="7">
        <f t="shared" si="10"/>
        <v>2</v>
      </c>
      <c r="C308" s="7">
        <f t="shared" si="11"/>
        <v>2013</v>
      </c>
      <c r="D308" s="2">
        <v>770.2</v>
      </c>
      <c r="E308" s="2">
        <v>52</v>
      </c>
      <c r="F308" s="2">
        <v>53</v>
      </c>
    </row>
    <row r="309" spans="1:6" customFormat="1" x14ac:dyDescent="0.25">
      <c r="A309" s="8">
        <v>41307.236111111109</v>
      </c>
      <c r="B309" s="7">
        <f t="shared" si="10"/>
        <v>2</v>
      </c>
      <c r="C309" s="7">
        <f t="shared" si="11"/>
        <v>2013</v>
      </c>
      <c r="D309" s="2">
        <v>813</v>
      </c>
      <c r="E309" s="2">
        <v>52</v>
      </c>
      <c r="F309" s="2">
        <v>53</v>
      </c>
    </row>
    <row r="310" spans="1:6" customFormat="1" x14ac:dyDescent="0.25">
      <c r="A310" s="8">
        <v>41307.243055555555</v>
      </c>
      <c r="B310" s="7">
        <f t="shared" si="10"/>
        <v>2</v>
      </c>
      <c r="C310" s="7">
        <f t="shared" si="11"/>
        <v>2013</v>
      </c>
      <c r="D310" s="2">
        <v>790.7</v>
      </c>
      <c r="E310" s="2">
        <v>52</v>
      </c>
      <c r="F310" s="2">
        <v>53</v>
      </c>
    </row>
    <row r="311" spans="1:6" customFormat="1" x14ac:dyDescent="0.25">
      <c r="A311" s="8">
        <v>41307.25</v>
      </c>
      <c r="B311" s="7">
        <f t="shared" si="10"/>
        <v>2</v>
      </c>
      <c r="C311" s="7">
        <f t="shared" si="11"/>
        <v>2013</v>
      </c>
      <c r="D311" s="2">
        <v>642.5</v>
      </c>
      <c r="E311" s="2">
        <v>52</v>
      </c>
      <c r="F311" s="2">
        <v>53</v>
      </c>
    </row>
    <row r="312" spans="1:6" customFormat="1" x14ac:dyDescent="0.25">
      <c r="A312" s="8">
        <v>41307.256944444445</v>
      </c>
      <c r="B312" s="7">
        <f t="shared" si="10"/>
        <v>2</v>
      </c>
      <c r="C312" s="7">
        <f t="shared" si="11"/>
        <v>2013</v>
      </c>
      <c r="D312" s="2">
        <v>485.7</v>
      </c>
      <c r="E312" s="2">
        <v>51</v>
      </c>
      <c r="F312" s="2">
        <v>52</v>
      </c>
    </row>
    <row r="313" spans="1:6" customFormat="1" x14ac:dyDescent="0.25">
      <c r="A313" s="8">
        <v>41307.263888888891</v>
      </c>
      <c r="B313" s="7">
        <f t="shared" si="10"/>
        <v>2</v>
      </c>
      <c r="C313" s="7">
        <f t="shared" si="11"/>
        <v>2013</v>
      </c>
      <c r="D313" s="2">
        <v>534.5</v>
      </c>
      <c r="E313" s="2">
        <v>50</v>
      </c>
      <c r="F313" s="2">
        <v>51</v>
      </c>
    </row>
    <row r="314" spans="1:6" customFormat="1" x14ac:dyDescent="0.25">
      <c r="A314" s="8">
        <v>41307.270833333336</v>
      </c>
      <c r="B314" s="7">
        <f t="shared" si="10"/>
        <v>2</v>
      </c>
      <c r="C314" s="7">
        <f t="shared" si="11"/>
        <v>2013</v>
      </c>
      <c r="D314" s="2">
        <v>583.70000000000005</v>
      </c>
      <c r="E314" s="2">
        <v>50</v>
      </c>
      <c r="F314" s="2">
        <v>51</v>
      </c>
    </row>
    <row r="315" spans="1:6" customFormat="1" x14ac:dyDescent="0.25">
      <c r="A315" s="8">
        <v>41307.277777777781</v>
      </c>
      <c r="B315" s="7">
        <f t="shared" si="10"/>
        <v>2</v>
      </c>
      <c r="C315" s="7">
        <f t="shared" si="11"/>
        <v>2013</v>
      </c>
      <c r="D315" s="2">
        <v>730.9</v>
      </c>
      <c r="E315" s="2">
        <v>51</v>
      </c>
      <c r="F315" s="2">
        <v>52</v>
      </c>
    </row>
    <row r="316" spans="1:6" customFormat="1" x14ac:dyDescent="0.25">
      <c r="A316" s="8">
        <v>41307.284722222219</v>
      </c>
      <c r="B316" s="7">
        <f t="shared" si="10"/>
        <v>2</v>
      </c>
      <c r="C316" s="7">
        <f t="shared" si="11"/>
        <v>2013</v>
      </c>
      <c r="D316" s="2">
        <v>651.9</v>
      </c>
      <c r="E316" s="2">
        <v>51</v>
      </c>
      <c r="F316" s="2">
        <v>52</v>
      </c>
    </row>
    <row r="317" spans="1:6" customFormat="1" x14ac:dyDescent="0.25">
      <c r="A317" s="8">
        <v>41307.291666666664</v>
      </c>
      <c r="B317" s="7">
        <f t="shared" si="10"/>
        <v>2</v>
      </c>
      <c r="C317" s="7">
        <f t="shared" si="11"/>
        <v>2013</v>
      </c>
      <c r="D317" s="2">
        <v>502.8</v>
      </c>
      <c r="E317" s="2">
        <v>52</v>
      </c>
      <c r="F317" s="2">
        <v>53</v>
      </c>
    </row>
    <row r="318" spans="1:6" customFormat="1" x14ac:dyDescent="0.25">
      <c r="A318" s="8">
        <v>41307.298611111109</v>
      </c>
      <c r="B318" s="7">
        <f t="shared" si="10"/>
        <v>2</v>
      </c>
      <c r="C318" s="7">
        <f t="shared" si="11"/>
        <v>2013</v>
      </c>
      <c r="D318" s="2">
        <v>445.5</v>
      </c>
      <c r="E318" s="2">
        <v>52</v>
      </c>
      <c r="F318" s="2">
        <v>53</v>
      </c>
    </row>
    <row r="319" spans="1:6" customFormat="1" x14ac:dyDescent="0.25">
      <c r="A319" s="8">
        <v>41307.305555555555</v>
      </c>
      <c r="B319" s="7">
        <f t="shared" si="10"/>
        <v>2</v>
      </c>
      <c r="C319" s="7">
        <f t="shared" si="11"/>
        <v>2013</v>
      </c>
      <c r="D319" s="2">
        <v>449.4</v>
      </c>
      <c r="E319" s="2">
        <v>52</v>
      </c>
      <c r="F319" s="2">
        <v>53</v>
      </c>
    </row>
    <row r="320" spans="1:6" customFormat="1" x14ac:dyDescent="0.25">
      <c r="A320" s="8">
        <v>41307.3125</v>
      </c>
      <c r="B320" s="7">
        <f t="shared" si="10"/>
        <v>2</v>
      </c>
      <c r="C320" s="7">
        <f t="shared" si="11"/>
        <v>2013</v>
      </c>
      <c r="D320" s="2">
        <v>564.5</v>
      </c>
      <c r="E320" s="2">
        <v>52</v>
      </c>
      <c r="F320" s="2">
        <v>53</v>
      </c>
    </row>
    <row r="321" spans="1:6" customFormat="1" x14ac:dyDescent="0.25">
      <c r="A321" s="8">
        <v>41307.319444444445</v>
      </c>
      <c r="B321" s="7">
        <f t="shared" si="10"/>
        <v>2</v>
      </c>
      <c r="C321" s="7">
        <f t="shared" si="11"/>
        <v>2013</v>
      </c>
      <c r="D321" s="2">
        <v>560.79999999999995</v>
      </c>
      <c r="E321" s="2">
        <v>53</v>
      </c>
      <c r="F321" s="2">
        <v>54</v>
      </c>
    </row>
    <row r="322" spans="1:6" customFormat="1" x14ac:dyDescent="0.25">
      <c r="A322" s="8">
        <v>41307.326388888891</v>
      </c>
      <c r="B322" s="7">
        <f t="shared" si="10"/>
        <v>2</v>
      </c>
      <c r="C322" s="7">
        <f t="shared" si="11"/>
        <v>2013</v>
      </c>
      <c r="D322" s="2">
        <v>594.9</v>
      </c>
      <c r="E322" s="2">
        <v>53</v>
      </c>
      <c r="F322" s="2">
        <v>54</v>
      </c>
    </row>
    <row r="323" spans="1:6" customFormat="1" x14ac:dyDescent="0.25">
      <c r="A323" s="8">
        <v>41307.333333333336</v>
      </c>
      <c r="B323" s="7">
        <f t="shared" si="10"/>
        <v>2</v>
      </c>
      <c r="C323" s="7">
        <f t="shared" si="11"/>
        <v>2013</v>
      </c>
      <c r="D323" s="2">
        <v>748.9</v>
      </c>
      <c r="E323" s="2">
        <v>54</v>
      </c>
      <c r="F323" s="2">
        <v>55</v>
      </c>
    </row>
    <row r="324" spans="1:6" customFormat="1" x14ac:dyDescent="0.25">
      <c r="A324" s="8">
        <v>41307.340277777781</v>
      </c>
      <c r="B324" s="7">
        <f t="shared" ref="B324:B387" si="12">MONTH(A324)</f>
        <v>2</v>
      </c>
      <c r="C324" s="7">
        <f t="shared" ref="C324:C387" si="13">YEAR(A324)</f>
        <v>2013</v>
      </c>
      <c r="D324" s="2">
        <v>775.5</v>
      </c>
      <c r="E324" s="2">
        <v>55</v>
      </c>
      <c r="F324" s="2">
        <v>56</v>
      </c>
    </row>
    <row r="325" spans="1:6" customFormat="1" x14ac:dyDescent="0.25">
      <c r="A325" s="8">
        <v>41307.347222222219</v>
      </c>
      <c r="B325" s="7">
        <f t="shared" si="12"/>
        <v>2</v>
      </c>
      <c r="C325" s="7">
        <f t="shared" si="13"/>
        <v>2013</v>
      </c>
      <c r="D325" s="2">
        <v>902.1</v>
      </c>
      <c r="E325" s="2">
        <v>56</v>
      </c>
      <c r="F325" s="2">
        <v>57</v>
      </c>
    </row>
    <row r="326" spans="1:6" customFormat="1" x14ac:dyDescent="0.25">
      <c r="A326" s="8">
        <v>41307.354166666664</v>
      </c>
      <c r="B326" s="7">
        <f t="shared" si="12"/>
        <v>2</v>
      </c>
      <c r="C326" s="7">
        <f t="shared" si="13"/>
        <v>2013</v>
      </c>
      <c r="D326" s="2">
        <v>900.9</v>
      </c>
      <c r="E326" s="2">
        <v>58</v>
      </c>
      <c r="F326" s="2">
        <v>59</v>
      </c>
    </row>
    <row r="327" spans="1:6" customFormat="1" x14ac:dyDescent="0.25">
      <c r="A327" s="8">
        <v>41307.361111111109</v>
      </c>
      <c r="B327" s="7">
        <f t="shared" si="12"/>
        <v>2</v>
      </c>
      <c r="C327" s="7">
        <f t="shared" si="13"/>
        <v>2013</v>
      </c>
      <c r="D327" s="2">
        <v>935.2</v>
      </c>
      <c r="E327" s="2">
        <v>59</v>
      </c>
      <c r="F327" s="2">
        <v>60</v>
      </c>
    </row>
    <row r="328" spans="1:6" customFormat="1" x14ac:dyDescent="0.25">
      <c r="A328" s="8">
        <v>41307.368055555555</v>
      </c>
      <c r="B328" s="7">
        <f t="shared" si="12"/>
        <v>2</v>
      </c>
      <c r="C328" s="7">
        <f t="shared" si="13"/>
        <v>2013</v>
      </c>
      <c r="D328" s="2">
        <v>789.8</v>
      </c>
      <c r="E328" s="2">
        <v>60</v>
      </c>
      <c r="F328" s="2">
        <v>61</v>
      </c>
    </row>
    <row r="329" spans="1:6" customFormat="1" x14ac:dyDescent="0.25">
      <c r="A329" s="8">
        <v>41307.375</v>
      </c>
      <c r="B329" s="7">
        <f t="shared" si="12"/>
        <v>2</v>
      </c>
      <c r="C329" s="7">
        <f t="shared" si="13"/>
        <v>2013</v>
      </c>
      <c r="D329" s="2">
        <v>830.8</v>
      </c>
      <c r="E329" s="2">
        <v>60</v>
      </c>
      <c r="F329" s="2">
        <v>61</v>
      </c>
    </row>
    <row r="330" spans="1:6" customFormat="1" x14ac:dyDescent="0.25">
      <c r="A330" s="8">
        <v>41307.381944444445</v>
      </c>
      <c r="B330" s="7">
        <f t="shared" si="12"/>
        <v>2</v>
      </c>
      <c r="C330" s="7">
        <f t="shared" si="13"/>
        <v>2013</v>
      </c>
      <c r="D330" s="2">
        <v>850.8</v>
      </c>
      <c r="E330" s="2">
        <v>61</v>
      </c>
      <c r="F330" s="2">
        <v>62</v>
      </c>
    </row>
    <row r="331" spans="1:6" customFormat="1" x14ac:dyDescent="0.25">
      <c r="A331" s="8">
        <v>41307.388888888891</v>
      </c>
      <c r="B331" s="7">
        <f t="shared" si="12"/>
        <v>2</v>
      </c>
      <c r="C331" s="7">
        <f t="shared" si="13"/>
        <v>2013</v>
      </c>
      <c r="D331" s="2">
        <v>843.1</v>
      </c>
      <c r="E331" s="2">
        <v>61</v>
      </c>
      <c r="F331" s="2">
        <v>62</v>
      </c>
    </row>
    <row r="332" spans="1:6" customFormat="1" x14ac:dyDescent="0.25">
      <c r="A332" s="8">
        <v>41307.395833333336</v>
      </c>
      <c r="B332" s="7">
        <f t="shared" si="12"/>
        <v>2</v>
      </c>
      <c r="C332" s="7">
        <f t="shared" si="13"/>
        <v>2013</v>
      </c>
      <c r="D332" s="2">
        <v>839.2</v>
      </c>
      <c r="E332" s="2">
        <v>62</v>
      </c>
      <c r="F332" s="2">
        <v>63</v>
      </c>
    </row>
    <row r="333" spans="1:6" customFormat="1" x14ac:dyDescent="0.25">
      <c r="A333" s="8">
        <v>41307.402777777781</v>
      </c>
      <c r="B333" s="7">
        <f t="shared" si="12"/>
        <v>2</v>
      </c>
      <c r="C333" s="7">
        <f t="shared" si="13"/>
        <v>2013</v>
      </c>
      <c r="D333" s="2">
        <v>1066.3</v>
      </c>
      <c r="E333" s="2">
        <v>63</v>
      </c>
      <c r="F333" s="2">
        <v>64</v>
      </c>
    </row>
    <row r="334" spans="1:6" customFormat="1" x14ac:dyDescent="0.25">
      <c r="A334" s="8">
        <v>41307.409722222219</v>
      </c>
      <c r="B334" s="7">
        <f t="shared" si="12"/>
        <v>2</v>
      </c>
      <c r="C334" s="7">
        <f t="shared" si="13"/>
        <v>2013</v>
      </c>
      <c r="D334" s="2">
        <v>1304.8</v>
      </c>
      <c r="E334" s="2">
        <v>64</v>
      </c>
      <c r="F334" s="2">
        <v>65</v>
      </c>
    </row>
    <row r="335" spans="1:6" customFormat="1" x14ac:dyDescent="0.25">
      <c r="A335" s="8">
        <v>41307.416666666664</v>
      </c>
      <c r="B335" s="7">
        <f t="shared" si="12"/>
        <v>2</v>
      </c>
      <c r="C335" s="7">
        <f t="shared" si="13"/>
        <v>2013</v>
      </c>
      <c r="D335" s="2">
        <v>1446.8</v>
      </c>
      <c r="E335" s="2">
        <v>66</v>
      </c>
      <c r="F335" s="2">
        <v>68</v>
      </c>
    </row>
    <row r="336" spans="1:6" customFormat="1" x14ac:dyDescent="0.25">
      <c r="A336" s="8">
        <v>41307.423611111109</v>
      </c>
      <c r="B336" s="7">
        <f t="shared" si="12"/>
        <v>2</v>
      </c>
      <c r="C336" s="7">
        <f t="shared" si="13"/>
        <v>2013</v>
      </c>
      <c r="D336" s="2">
        <v>1351.1</v>
      </c>
      <c r="E336" s="2">
        <v>67</v>
      </c>
      <c r="F336" s="2">
        <v>68</v>
      </c>
    </row>
    <row r="337" spans="1:6" customFormat="1" x14ac:dyDescent="0.25">
      <c r="A337" s="8">
        <v>41307.430555555555</v>
      </c>
      <c r="B337" s="7">
        <f t="shared" si="12"/>
        <v>2</v>
      </c>
      <c r="C337" s="7">
        <f t="shared" si="13"/>
        <v>2013</v>
      </c>
      <c r="D337" s="2">
        <v>1498.5</v>
      </c>
      <c r="E337" s="2">
        <v>67</v>
      </c>
      <c r="F337" s="2">
        <v>68</v>
      </c>
    </row>
    <row r="338" spans="1:6" customFormat="1" x14ac:dyDescent="0.25">
      <c r="A338" s="8">
        <v>41307.4375</v>
      </c>
      <c r="B338" s="7">
        <f t="shared" si="12"/>
        <v>2</v>
      </c>
      <c r="C338" s="7">
        <f t="shared" si="13"/>
        <v>2013</v>
      </c>
      <c r="D338" s="2">
        <v>1190.8</v>
      </c>
      <c r="E338" s="2">
        <v>67</v>
      </c>
      <c r="F338" s="2">
        <v>67</v>
      </c>
    </row>
    <row r="339" spans="1:6" customFormat="1" x14ac:dyDescent="0.25">
      <c r="A339" s="8">
        <v>41307.444444444445</v>
      </c>
      <c r="B339" s="7">
        <f t="shared" si="12"/>
        <v>2</v>
      </c>
      <c r="C339" s="7">
        <f t="shared" si="13"/>
        <v>2013</v>
      </c>
      <c r="D339" s="2">
        <v>1303.5</v>
      </c>
      <c r="E339" s="2">
        <v>66</v>
      </c>
      <c r="F339" s="2">
        <v>67</v>
      </c>
    </row>
    <row r="340" spans="1:6" customFormat="1" x14ac:dyDescent="0.25">
      <c r="A340" s="8">
        <v>41307.451388888891</v>
      </c>
      <c r="B340" s="7">
        <f t="shared" si="12"/>
        <v>2</v>
      </c>
      <c r="C340" s="7">
        <f t="shared" si="13"/>
        <v>2013</v>
      </c>
      <c r="D340" s="2">
        <v>985.9</v>
      </c>
      <c r="E340" s="2">
        <v>65</v>
      </c>
      <c r="F340" s="2">
        <v>66</v>
      </c>
    </row>
    <row r="341" spans="1:6" customFormat="1" x14ac:dyDescent="0.25">
      <c r="A341" s="8">
        <v>41307.458333333336</v>
      </c>
      <c r="B341" s="7">
        <f t="shared" si="12"/>
        <v>2</v>
      </c>
      <c r="C341" s="7">
        <f t="shared" si="13"/>
        <v>2013</v>
      </c>
      <c r="D341" s="2">
        <v>1371</v>
      </c>
      <c r="E341" s="2">
        <v>65</v>
      </c>
      <c r="F341" s="2">
        <v>66</v>
      </c>
    </row>
    <row r="342" spans="1:6" customFormat="1" x14ac:dyDescent="0.25">
      <c r="A342" s="8">
        <v>41307.465277777781</v>
      </c>
      <c r="B342" s="7">
        <f t="shared" si="12"/>
        <v>2</v>
      </c>
      <c r="C342" s="7">
        <f t="shared" si="13"/>
        <v>2013</v>
      </c>
      <c r="D342" s="2">
        <v>1579.5</v>
      </c>
      <c r="E342" s="2">
        <v>66</v>
      </c>
      <c r="F342" s="2">
        <v>67</v>
      </c>
    </row>
    <row r="343" spans="1:6" customFormat="1" x14ac:dyDescent="0.25">
      <c r="A343" s="8">
        <v>41307.472222222219</v>
      </c>
      <c r="B343" s="7">
        <f t="shared" si="12"/>
        <v>2</v>
      </c>
      <c r="C343" s="7">
        <f t="shared" si="13"/>
        <v>2013</v>
      </c>
      <c r="D343" s="2">
        <v>1657.3</v>
      </c>
      <c r="E343" s="2">
        <v>68</v>
      </c>
      <c r="F343" s="2">
        <v>69</v>
      </c>
    </row>
    <row r="344" spans="1:6" customFormat="1" x14ac:dyDescent="0.25">
      <c r="A344" s="8">
        <v>41307.479166666664</v>
      </c>
      <c r="B344" s="7">
        <f t="shared" si="12"/>
        <v>2</v>
      </c>
      <c r="C344" s="7">
        <f t="shared" si="13"/>
        <v>2013</v>
      </c>
      <c r="D344" s="2">
        <v>1787.6</v>
      </c>
      <c r="E344" s="2">
        <v>71</v>
      </c>
      <c r="F344" s="2">
        <v>72</v>
      </c>
    </row>
    <row r="345" spans="1:6" customFormat="1" x14ac:dyDescent="0.25">
      <c r="A345" s="8">
        <v>41307.486111111109</v>
      </c>
      <c r="B345" s="7">
        <f t="shared" si="12"/>
        <v>2</v>
      </c>
      <c r="C345" s="7">
        <f t="shared" si="13"/>
        <v>2013</v>
      </c>
      <c r="D345" s="2">
        <v>1492.8</v>
      </c>
      <c r="E345" s="2">
        <v>71</v>
      </c>
      <c r="F345" s="2">
        <v>73</v>
      </c>
    </row>
    <row r="346" spans="1:6" customFormat="1" x14ac:dyDescent="0.25">
      <c r="A346" s="8">
        <v>41307.493055555555</v>
      </c>
      <c r="B346" s="7">
        <f t="shared" si="12"/>
        <v>2</v>
      </c>
      <c r="C346" s="7">
        <f t="shared" si="13"/>
        <v>2013</v>
      </c>
      <c r="D346" s="2">
        <v>1795.5</v>
      </c>
      <c r="E346" s="2">
        <v>73</v>
      </c>
      <c r="F346" s="2">
        <v>74</v>
      </c>
    </row>
    <row r="347" spans="1:6" customFormat="1" x14ac:dyDescent="0.25">
      <c r="A347" s="8">
        <v>41307.5</v>
      </c>
      <c r="B347" s="7">
        <f t="shared" si="12"/>
        <v>2</v>
      </c>
      <c r="C347" s="7">
        <f t="shared" si="13"/>
        <v>2013</v>
      </c>
      <c r="D347" s="2">
        <v>1532.8</v>
      </c>
      <c r="E347" s="2">
        <v>73</v>
      </c>
      <c r="F347" s="2">
        <v>75</v>
      </c>
    </row>
    <row r="348" spans="1:6" customFormat="1" x14ac:dyDescent="0.25">
      <c r="A348" s="8">
        <v>41307.506944444445</v>
      </c>
      <c r="B348" s="7">
        <f t="shared" si="12"/>
        <v>2</v>
      </c>
      <c r="C348" s="7">
        <f t="shared" si="13"/>
        <v>2013</v>
      </c>
      <c r="D348" s="2">
        <v>1772.1</v>
      </c>
      <c r="E348" s="2">
        <v>75</v>
      </c>
      <c r="F348" s="2">
        <v>77</v>
      </c>
    </row>
    <row r="349" spans="1:6" customFormat="1" x14ac:dyDescent="0.25">
      <c r="A349" s="8">
        <v>41307.513888888891</v>
      </c>
      <c r="B349" s="7">
        <f t="shared" si="12"/>
        <v>2</v>
      </c>
      <c r="C349" s="7">
        <f t="shared" si="13"/>
        <v>2013</v>
      </c>
      <c r="D349" s="2">
        <v>1821.2</v>
      </c>
      <c r="E349" s="2">
        <v>76</v>
      </c>
      <c r="F349" s="2">
        <v>78</v>
      </c>
    </row>
    <row r="350" spans="1:6" customFormat="1" x14ac:dyDescent="0.25">
      <c r="A350" s="8">
        <v>41307.520833333336</v>
      </c>
      <c r="B350" s="7">
        <f t="shared" si="12"/>
        <v>2</v>
      </c>
      <c r="C350" s="7">
        <f t="shared" si="13"/>
        <v>2013</v>
      </c>
      <c r="D350" s="2">
        <v>1931.4</v>
      </c>
      <c r="E350" s="2">
        <v>79</v>
      </c>
      <c r="F350" s="2">
        <v>80</v>
      </c>
    </row>
    <row r="351" spans="1:6" customFormat="1" x14ac:dyDescent="0.25">
      <c r="A351" s="8">
        <v>41307.527777777781</v>
      </c>
      <c r="B351" s="7">
        <f t="shared" si="12"/>
        <v>2</v>
      </c>
      <c r="C351" s="7">
        <f t="shared" si="13"/>
        <v>2013</v>
      </c>
      <c r="D351" s="2">
        <v>1872.3</v>
      </c>
      <c r="E351" s="2">
        <v>81</v>
      </c>
      <c r="F351" s="2">
        <v>82</v>
      </c>
    </row>
    <row r="352" spans="1:6" customFormat="1" x14ac:dyDescent="0.25">
      <c r="A352" s="8">
        <v>41307.534722222219</v>
      </c>
      <c r="B352" s="7">
        <f t="shared" si="12"/>
        <v>2</v>
      </c>
      <c r="C352" s="7">
        <f t="shared" si="13"/>
        <v>2013</v>
      </c>
      <c r="D352" s="2">
        <v>1942.5</v>
      </c>
      <c r="E352" s="2">
        <v>82</v>
      </c>
      <c r="F352" s="2">
        <v>84</v>
      </c>
    </row>
    <row r="353" spans="1:6" customFormat="1" x14ac:dyDescent="0.25">
      <c r="A353" s="8">
        <v>41307.541666666664</v>
      </c>
      <c r="B353" s="7">
        <f t="shared" si="12"/>
        <v>2</v>
      </c>
      <c r="C353" s="7">
        <f t="shared" si="13"/>
        <v>2013</v>
      </c>
      <c r="D353" s="2">
        <v>1998.4</v>
      </c>
      <c r="E353" s="2">
        <v>84</v>
      </c>
      <c r="F353" s="2">
        <v>86</v>
      </c>
    </row>
    <row r="354" spans="1:6" customFormat="1" x14ac:dyDescent="0.25">
      <c r="A354" s="8">
        <v>41307.548611111109</v>
      </c>
      <c r="B354" s="7">
        <f t="shared" si="12"/>
        <v>2</v>
      </c>
      <c r="C354" s="7">
        <f t="shared" si="13"/>
        <v>2013</v>
      </c>
      <c r="D354" s="2">
        <v>1958.9</v>
      </c>
      <c r="E354" s="2">
        <v>86</v>
      </c>
      <c r="F354" s="2">
        <v>88</v>
      </c>
    </row>
    <row r="355" spans="1:6" customFormat="1" x14ac:dyDescent="0.25">
      <c r="A355" s="8">
        <v>41307.555555555555</v>
      </c>
      <c r="B355" s="7">
        <f t="shared" si="12"/>
        <v>2</v>
      </c>
      <c r="C355" s="7">
        <f t="shared" si="13"/>
        <v>2013</v>
      </c>
      <c r="D355" s="2">
        <v>1965.1</v>
      </c>
      <c r="E355" s="2">
        <v>87</v>
      </c>
      <c r="F355" s="2">
        <v>89</v>
      </c>
    </row>
    <row r="356" spans="1:6" customFormat="1" x14ac:dyDescent="0.25">
      <c r="A356" s="8">
        <v>41307.5625</v>
      </c>
      <c r="B356" s="7">
        <f t="shared" si="12"/>
        <v>2</v>
      </c>
      <c r="C356" s="7">
        <f t="shared" si="13"/>
        <v>2013</v>
      </c>
      <c r="D356" s="2">
        <v>1997.7</v>
      </c>
      <c r="E356" s="2">
        <v>88</v>
      </c>
      <c r="F356" s="2">
        <v>90</v>
      </c>
    </row>
    <row r="357" spans="1:6" customFormat="1" x14ac:dyDescent="0.25">
      <c r="A357" s="8">
        <v>41307.569444444445</v>
      </c>
      <c r="B357" s="7">
        <f t="shared" si="12"/>
        <v>2</v>
      </c>
      <c r="C357" s="7">
        <f t="shared" si="13"/>
        <v>2013</v>
      </c>
      <c r="D357" s="2">
        <v>1967.7</v>
      </c>
      <c r="E357" s="2">
        <v>90</v>
      </c>
      <c r="F357" s="2">
        <v>92</v>
      </c>
    </row>
    <row r="358" spans="1:6" customFormat="1" x14ac:dyDescent="0.25">
      <c r="A358" s="8">
        <v>41307.576388888891</v>
      </c>
      <c r="B358" s="7">
        <f t="shared" si="12"/>
        <v>2</v>
      </c>
      <c r="C358" s="7">
        <f t="shared" si="13"/>
        <v>2013</v>
      </c>
      <c r="D358" s="2">
        <v>1983.1</v>
      </c>
      <c r="E358" s="2">
        <v>91</v>
      </c>
      <c r="F358" s="2">
        <v>92</v>
      </c>
    </row>
    <row r="359" spans="1:6" customFormat="1" x14ac:dyDescent="0.25">
      <c r="A359" s="8">
        <v>41307.583333333336</v>
      </c>
      <c r="B359" s="7">
        <f t="shared" si="12"/>
        <v>2</v>
      </c>
      <c r="C359" s="7">
        <f t="shared" si="13"/>
        <v>2013</v>
      </c>
      <c r="D359" s="2">
        <v>1999.5</v>
      </c>
      <c r="E359" s="2">
        <v>92</v>
      </c>
      <c r="F359" s="2">
        <v>94</v>
      </c>
    </row>
    <row r="360" spans="1:6" customFormat="1" x14ac:dyDescent="0.25">
      <c r="A360" s="8">
        <v>41307.590277777781</v>
      </c>
      <c r="B360" s="7">
        <f t="shared" si="12"/>
        <v>2</v>
      </c>
      <c r="C360" s="7">
        <f t="shared" si="13"/>
        <v>2013</v>
      </c>
      <c r="D360" s="2">
        <v>1967</v>
      </c>
      <c r="E360" s="2">
        <v>92</v>
      </c>
      <c r="F360" s="2">
        <v>94</v>
      </c>
    </row>
    <row r="361" spans="1:6" customFormat="1" x14ac:dyDescent="0.25">
      <c r="A361" s="8">
        <v>41307.597222222219</v>
      </c>
      <c r="B361" s="7">
        <f t="shared" si="12"/>
        <v>2</v>
      </c>
      <c r="C361" s="7">
        <f t="shared" si="13"/>
        <v>2013</v>
      </c>
      <c r="D361" s="2">
        <v>1957.4</v>
      </c>
      <c r="E361" s="2">
        <v>93</v>
      </c>
      <c r="F361" s="2">
        <v>94</v>
      </c>
    </row>
    <row r="362" spans="1:6" customFormat="1" x14ac:dyDescent="0.25">
      <c r="A362" s="8">
        <v>41307.604166666664</v>
      </c>
      <c r="B362" s="7">
        <f t="shared" si="12"/>
        <v>2</v>
      </c>
      <c r="C362" s="7">
        <f t="shared" si="13"/>
        <v>2013</v>
      </c>
      <c r="D362" s="2">
        <v>1840.7</v>
      </c>
      <c r="E362" s="2">
        <v>93</v>
      </c>
      <c r="F362" s="2">
        <v>94</v>
      </c>
    </row>
    <row r="363" spans="1:6" customFormat="1" x14ac:dyDescent="0.25">
      <c r="A363" s="8">
        <v>41307.611111111109</v>
      </c>
      <c r="B363" s="7">
        <f t="shared" si="12"/>
        <v>2</v>
      </c>
      <c r="C363" s="7">
        <f t="shared" si="13"/>
        <v>2013</v>
      </c>
      <c r="D363" s="2">
        <v>1999.6</v>
      </c>
      <c r="E363" s="2">
        <v>93</v>
      </c>
      <c r="F363" s="2">
        <v>94</v>
      </c>
    </row>
    <row r="364" spans="1:6" customFormat="1" x14ac:dyDescent="0.25">
      <c r="A364" s="8">
        <v>41307.618055555555</v>
      </c>
      <c r="B364" s="7">
        <f t="shared" si="12"/>
        <v>2</v>
      </c>
      <c r="C364" s="7">
        <f t="shared" si="13"/>
        <v>2013</v>
      </c>
      <c r="D364" s="2">
        <v>1979.4</v>
      </c>
      <c r="E364" s="2">
        <v>93</v>
      </c>
      <c r="F364" s="2">
        <v>95</v>
      </c>
    </row>
    <row r="365" spans="1:6" customFormat="1" x14ac:dyDescent="0.25">
      <c r="A365" s="8">
        <v>41307.625</v>
      </c>
      <c r="B365" s="7">
        <f t="shared" si="12"/>
        <v>2</v>
      </c>
      <c r="C365" s="7">
        <f t="shared" si="13"/>
        <v>2013</v>
      </c>
      <c r="D365" s="2">
        <v>1792.8</v>
      </c>
      <c r="E365" s="2">
        <v>93</v>
      </c>
      <c r="F365" s="2">
        <v>95</v>
      </c>
    </row>
    <row r="366" spans="1:6" customFormat="1" x14ac:dyDescent="0.25">
      <c r="A366" s="8">
        <v>41307.631944444445</v>
      </c>
      <c r="B366" s="7">
        <f t="shared" si="12"/>
        <v>2</v>
      </c>
      <c r="C366" s="7">
        <f t="shared" si="13"/>
        <v>2013</v>
      </c>
      <c r="D366" s="2">
        <v>1674.6</v>
      </c>
      <c r="E366" s="2">
        <v>91</v>
      </c>
      <c r="F366" s="2">
        <v>93</v>
      </c>
    </row>
    <row r="367" spans="1:6" customFormat="1" x14ac:dyDescent="0.25">
      <c r="A367" s="8">
        <v>41307.638888888891</v>
      </c>
      <c r="B367" s="7">
        <f t="shared" si="12"/>
        <v>2</v>
      </c>
      <c r="C367" s="7">
        <f t="shared" si="13"/>
        <v>2013</v>
      </c>
      <c r="D367" s="2">
        <v>1676.7</v>
      </c>
      <c r="E367" s="2">
        <v>89</v>
      </c>
      <c r="F367" s="2">
        <v>91</v>
      </c>
    </row>
    <row r="368" spans="1:6" customFormat="1" x14ac:dyDescent="0.25">
      <c r="A368" s="8">
        <v>41307.645833333336</v>
      </c>
      <c r="B368" s="7">
        <f t="shared" si="12"/>
        <v>2</v>
      </c>
      <c r="C368" s="7">
        <f t="shared" si="13"/>
        <v>2013</v>
      </c>
      <c r="D368" s="2">
        <v>1453.5</v>
      </c>
      <c r="E368" s="2">
        <v>87</v>
      </c>
      <c r="F368" s="2">
        <v>88</v>
      </c>
    </row>
    <row r="369" spans="1:6" customFormat="1" x14ac:dyDescent="0.25">
      <c r="A369" s="8">
        <v>41307.652777777781</v>
      </c>
      <c r="B369" s="7">
        <f t="shared" si="12"/>
        <v>2</v>
      </c>
      <c r="C369" s="7">
        <f t="shared" si="13"/>
        <v>2013</v>
      </c>
      <c r="D369" s="2">
        <v>1153</v>
      </c>
      <c r="E369" s="2">
        <v>83</v>
      </c>
      <c r="F369" s="2">
        <v>84</v>
      </c>
    </row>
    <row r="370" spans="1:6" customFormat="1" x14ac:dyDescent="0.25">
      <c r="A370" s="8">
        <v>41307.659722222219</v>
      </c>
      <c r="B370" s="7">
        <f t="shared" si="12"/>
        <v>2</v>
      </c>
      <c r="C370" s="7">
        <f t="shared" si="13"/>
        <v>2013</v>
      </c>
      <c r="D370" s="2">
        <v>1058.5</v>
      </c>
      <c r="E370" s="2">
        <v>79</v>
      </c>
      <c r="F370" s="2">
        <v>80</v>
      </c>
    </row>
    <row r="371" spans="1:6" customFormat="1" x14ac:dyDescent="0.25">
      <c r="A371" s="8">
        <v>41307.666666666664</v>
      </c>
      <c r="B371" s="7">
        <f t="shared" si="12"/>
        <v>2</v>
      </c>
      <c r="C371" s="7">
        <f t="shared" si="13"/>
        <v>2013</v>
      </c>
      <c r="D371" s="2">
        <v>1574.2</v>
      </c>
      <c r="E371" s="2">
        <v>78</v>
      </c>
      <c r="F371" s="2">
        <v>80</v>
      </c>
    </row>
    <row r="372" spans="1:6" customFormat="1" x14ac:dyDescent="0.25">
      <c r="A372" s="8">
        <v>41307.673611111109</v>
      </c>
      <c r="B372" s="7">
        <f t="shared" si="12"/>
        <v>2</v>
      </c>
      <c r="C372" s="7">
        <f t="shared" si="13"/>
        <v>2013</v>
      </c>
      <c r="D372" s="2">
        <v>1400.1</v>
      </c>
      <c r="E372" s="2">
        <v>77</v>
      </c>
      <c r="F372" s="2">
        <v>78</v>
      </c>
    </row>
    <row r="373" spans="1:6" customFormat="1" x14ac:dyDescent="0.25">
      <c r="A373" s="8">
        <v>41307.680555555555</v>
      </c>
      <c r="B373" s="7">
        <f t="shared" si="12"/>
        <v>2</v>
      </c>
      <c r="C373" s="7">
        <f t="shared" si="13"/>
        <v>2013</v>
      </c>
      <c r="D373" s="2">
        <v>1640.7</v>
      </c>
      <c r="E373" s="2">
        <v>77</v>
      </c>
      <c r="F373" s="2">
        <v>78</v>
      </c>
    </row>
    <row r="374" spans="1:6" customFormat="1" x14ac:dyDescent="0.25">
      <c r="A374" s="8">
        <v>41307.6875</v>
      </c>
      <c r="B374" s="7">
        <f t="shared" si="12"/>
        <v>2</v>
      </c>
      <c r="C374" s="7">
        <f t="shared" si="13"/>
        <v>2013</v>
      </c>
      <c r="D374" s="2">
        <v>1260.7</v>
      </c>
      <c r="E374" s="2">
        <v>76</v>
      </c>
      <c r="F374" s="2">
        <v>77</v>
      </c>
    </row>
    <row r="375" spans="1:6" customFormat="1" x14ac:dyDescent="0.25">
      <c r="A375" s="8">
        <v>41307.694444444445</v>
      </c>
      <c r="B375" s="7">
        <f t="shared" si="12"/>
        <v>2</v>
      </c>
      <c r="C375" s="7">
        <f t="shared" si="13"/>
        <v>2013</v>
      </c>
      <c r="D375" s="2">
        <v>1525.8</v>
      </c>
      <c r="E375" s="2">
        <v>74</v>
      </c>
      <c r="F375" s="2">
        <v>75</v>
      </c>
    </row>
    <row r="376" spans="1:6" customFormat="1" x14ac:dyDescent="0.25">
      <c r="A376" s="8">
        <v>41307.701388888891</v>
      </c>
      <c r="B376" s="7">
        <f t="shared" si="12"/>
        <v>2</v>
      </c>
      <c r="C376" s="7">
        <f t="shared" si="13"/>
        <v>2013</v>
      </c>
      <c r="D376" s="2">
        <v>1766</v>
      </c>
      <c r="E376" s="2">
        <v>77</v>
      </c>
      <c r="F376" s="2">
        <v>79</v>
      </c>
    </row>
    <row r="377" spans="1:6" customFormat="1" x14ac:dyDescent="0.25">
      <c r="A377" s="8">
        <v>41307.708333333336</v>
      </c>
      <c r="B377" s="7">
        <f t="shared" si="12"/>
        <v>2</v>
      </c>
      <c r="C377" s="7">
        <f t="shared" si="13"/>
        <v>2013</v>
      </c>
      <c r="D377" s="2">
        <v>1488.4</v>
      </c>
      <c r="E377" s="2">
        <v>76</v>
      </c>
      <c r="F377" s="2">
        <v>78</v>
      </c>
    </row>
    <row r="378" spans="1:6" customFormat="1" x14ac:dyDescent="0.25">
      <c r="A378" s="8">
        <v>41307.715277777781</v>
      </c>
      <c r="B378" s="7">
        <f t="shared" si="12"/>
        <v>2</v>
      </c>
      <c r="C378" s="7">
        <f t="shared" si="13"/>
        <v>2013</v>
      </c>
      <c r="D378" s="2">
        <v>1781.6</v>
      </c>
      <c r="E378" s="2">
        <v>76</v>
      </c>
      <c r="F378" s="2">
        <v>78</v>
      </c>
    </row>
    <row r="379" spans="1:6" customFormat="1" x14ac:dyDescent="0.25">
      <c r="A379" s="8">
        <v>41307.722222222219</v>
      </c>
      <c r="B379" s="7">
        <f t="shared" si="12"/>
        <v>2</v>
      </c>
      <c r="C379" s="7">
        <f t="shared" si="13"/>
        <v>2013</v>
      </c>
      <c r="D379" s="2">
        <v>1943.8</v>
      </c>
      <c r="E379" s="2">
        <v>79</v>
      </c>
      <c r="F379" s="2">
        <v>80</v>
      </c>
    </row>
    <row r="380" spans="1:6" customFormat="1" x14ac:dyDescent="0.25">
      <c r="A380" s="8">
        <v>41307.729166666664</v>
      </c>
      <c r="B380" s="7">
        <f t="shared" si="12"/>
        <v>2</v>
      </c>
      <c r="C380" s="7">
        <f t="shared" si="13"/>
        <v>2013</v>
      </c>
      <c r="D380" s="2">
        <v>1918.4</v>
      </c>
      <c r="E380" s="2">
        <v>81</v>
      </c>
      <c r="F380" s="2">
        <v>82</v>
      </c>
    </row>
    <row r="381" spans="1:6" customFormat="1" x14ac:dyDescent="0.25">
      <c r="A381" s="8">
        <v>41307.736111111109</v>
      </c>
      <c r="B381" s="7">
        <f t="shared" si="12"/>
        <v>2</v>
      </c>
      <c r="C381" s="7">
        <f t="shared" si="13"/>
        <v>2013</v>
      </c>
      <c r="D381" s="2">
        <v>1555.7</v>
      </c>
      <c r="E381" s="2">
        <v>81</v>
      </c>
      <c r="F381" s="2">
        <v>82</v>
      </c>
    </row>
    <row r="382" spans="1:6" customFormat="1" x14ac:dyDescent="0.25">
      <c r="A382" s="8">
        <v>41307.743055555555</v>
      </c>
      <c r="B382" s="7">
        <f t="shared" si="12"/>
        <v>2</v>
      </c>
      <c r="C382" s="7">
        <f t="shared" si="13"/>
        <v>2013</v>
      </c>
      <c r="D382" s="2">
        <v>1712.5</v>
      </c>
      <c r="E382" s="2">
        <v>80</v>
      </c>
      <c r="F382" s="2">
        <v>81</v>
      </c>
    </row>
    <row r="383" spans="1:6" customFormat="1" x14ac:dyDescent="0.25">
      <c r="A383" s="8">
        <v>41307.75</v>
      </c>
      <c r="B383" s="7">
        <f t="shared" si="12"/>
        <v>2</v>
      </c>
      <c r="C383" s="7">
        <f t="shared" si="13"/>
        <v>2013</v>
      </c>
      <c r="D383" s="2">
        <v>1603.5</v>
      </c>
      <c r="E383" s="2">
        <v>79</v>
      </c>
      <c r="F383" s="2">
        <v>81</v>
      </c>
    </row>
    <row r="384" spans="1:6" customFormat="1" x14ac:dyDescent="0.25">
      <c r="A384" s="8">
        <v>41307.756944444445</v>
      </c>
      <c r="B384" s="7">
        <f t="shared" si="12"/>
        <v>2</v>
      </c>
      <c r="C384" s="7">
        <f t="shared" si="13"/>
        <v>2013</v>
      </c>
      <c r="D384" s="2">
        <v>1757.1</v>
      </c>
      <c r="E384" s="2">
        <v>80</v>
      </c>
      <c r="F384" s="2">
        <v>81</v>
      </c>
    </row>
    <row r="385" spans="1:6" customFormat="1" x14ac:dyDescent="0.25">
      <c r="A385" s="8">
        <v>41307.763888888891</v>
      </c>
      <c r="B385" s="7">
        <f t="shared" si="12"/>
        <v>2</v>
      </c>
      <c r="C385" s="7">
        <f t="shared" si="13"/>
        <v>2013</v>
      </c>
      <c r="D385" s="2">
        <v>1809.4</v>
      </c>
      <c r="E385" s="2">
        <v>80</v>
      </c>
      <c r="F385" s="2">
        <v>82</v>
      </c>
    </row>
    <row r="386" spans="1:6" customFormat="1" x14ac:dyDescent="0.25">
      <c r="A386" s="8">
        <v>41307.770833333336</v>
      </c>
      <c r="B386" s="7">
        <f t="shared" si="12"/>
        <v>2</v>
      </c>
      <c r="C386" s="7">
        <f t="shared" si="13"/>
        <v>2013</v>
      </c>
      <c r="D386" s="2">
        <v>1896.7</v>
      </c>
      <c r="E386" s="2">
        <v>81</v>
      </c>
      <c r="F386" s="2">
        <v>83</v>
      </c>
    </row>
    <row r="387" spans="1:6" customFormat="1" x14ac:dyDescent="0.25">
      <c r="A387" s="8">
        <v>41307.777777777781</v>
      </c>
      <c r="B387" s="7">
        <f t="shared" si="12"/>
        <v>2</v>
      </c>
      <c r="C387" s="7">
        <f t="shared" si="13"/>
        <v>2013</v>
      </c>
      <c r="D387" s="2">
        <v>1804.8</v>
      </c>
      <c r="E387" s="2">
        <v>82</v>
      </c>
      <c r="F387" s="2">
        <v>83</v>
      </c>
    </row>
    <row r="388" spans="1:6" customFormat="1" x14ac:dyDescent="0.25">
      <c r="A388" s="8">
        <v>41307.784722222219</v>
      </c>
      <c r="B388" s="7">
        <f t="shared" ref="B388:B451" si="14">MONTH(A388)</f>
        <v>2</v>
      </c>
      <c r="C388" s="7">
        <f t="shared" ref="C388:C451" si="15">YEAR(A388)</f>
        <v>2013</v>
      </c>
      <c r="D388" s="2">
        <v>1862.4</v>
      </c>
      <c r="E388" s="2">
        <v>83</v>
      </c>
      <c r="F388" s="2">
        <v>85</v>
      </c>
    </row>
    <row r="389" spans="1:6" customFormat="1" x14ac:dyDescent="0.25">
      <c r="A389" s="8">
        <v>41307.791666666664</v>
      </c>
      <c r="B389" s="7">
        <f t="shared" si="14"/>
        <v>2</v>
      </c>
      <c r="C389" s="7">
        <f t="shared" si="15"/>
        <v>2013</v>
      </c>
      <c r="D389" s="2">
        <v>1691.9</v>
      </c>
      <c r="E389" s="2">
        <v>83</v>
      </c>
      <c r="F389" s="2">
        <v>84</v>
      </c>
    </row>
    <row r="390" spans="1:6" customFormat="1" x14ac:dyDescent="0.25">
      <c r="A390" s="8">
        <v>41307.798611111109</v>
      </c>
      <c r="B390" s="7">
        <f t="shared" si="14"/>
        <v>2</v>
      </c>
      <c r="C390" s="7">
        <f t="shared" si="15"/>
        <v>2013</v>
      </c>
      <c r="D390" s="2">
        <v>1283</v>
      </c>
      <c r="E390" s="2">
        <v>81</v>
      </c>
      <c r="F390" s="2">
        <v>82</v>
      </c>
    </row>
    <row r="391" spans="1:6" customFormat="1" x14ac:dyDescent="0.25">
      <c r="A391" s="8">
        <v>41307.805555555555</v>
      </c>
      <c r="B391" s="7">
        <f t="shared" si="14"/>
        <v>2</v>
      </c>
      <c r="C391" s="7">
        <f t="shared" si="15"/>
        <v>2013</v>
      </c>
      <c r="D391" s="2">
        <v>1387.5</v>
      </c>
      <c r="E391" s="2">
        <v>78</v>
      </c>
      <c r="F391" s="2">
        <v>79</v>
      </c>
    </row>
    <row r="392" spans="1:6" customFormat="1" x14ac:dyDescent="0.25">
      <c r="A392" s="8">
        <v>41307.8125</v>
      </c>
      <c r="B392" s="7">
        <f t="shared" si="14"/>
        <v>2</v>
      </c>
      <c r="C392" s="7">
        <f t="shared" si="15"/>
        <v>2013</v>
      </c>
      <c r="D392" s="2">
        <v>1698</v>
      </c>
      <c r="E392" s="2">
        <v>77</v>
      </c>
      <c r="F392" s="2">
        <v>79</v>
      </c>
    </row>
    <row r="393" spans="1:6" customFormat="1" x14ac:dyDescent="0.25">
      <c r="A393" s="8">
        <v>41307.819444444445</v>
      </c>
      <c r="B393" s="7">
        <f t="shared" si="14"/>
        <v>2</v>
      </c>
      <c r="C393" s="7">
        <f t="shared" si="15"/>
        <v>2013</v>
      </c>
      <c r="D393" s="2">
        <v>1640.5</v>
      </c>
      <c r="E393" s="2">
        <v>78</v>
      </c>
      <c r="F393" s="2">
        <v>80</v>
      </c>
    </row>
    <row r="394" spans="1:6" customFormat="1" x14ac:dyDescent="0.25">
      <c r="A394" s="8">
        <v>41307.826388888891</v>
      </c>
      <c r="B394" s="7">
        <f t="shared" si="14"/>
        <v>2</v>
      </c>
      <c r="C394" s="7">
        <f t="shared" si="15"/>
        <v>2013</v>
      </c>
      <c r="D394" s="2">
        <v>1416.7</v>
      </c>
      <c r="E394" s="2">
        <v>76</v>
      </c>
      <c r="F394" s="2">
        <v>78</v>
      </c>
    </row>
    <row r="395" spans="1:6" customFormat="1" x14ac:dyDescent="0.25">
      <c r="A395" s="8">
        <v>41307.833333333336</v>
      </c>
      <c r="B395" s="7">
        <f t="shared" si="14"/>
        <v>2</v>
      </c>
      <c r="C395" s="7">
        <f t="shared" si="15"/>
        <v>2013</v>
      </c>
      <c r="D395" s="2">
        <v>1545.9</v>
      </c>
      <c r="E395" s="2">
        <v>75</v>
      </c>
      <c r="F395" s="2">
        <v>77</v>
      </c>
    </row>
    <row r="396" spans="1:6" customFormat="1" x14ac:dyDescent="0.25">
      <c r="A396" s="8">
        <v>41307.840277777781</v>
      </c>
      <c r="B396" s="7">
        <f t="shared" si="14"/>
        <v>2</v>
      </c>
      <c r="C396" s="7">
        <f t="shared" si="15"/>
        <v>2013</v>
      </c>
      <c r="D396" s="2">
        <v>1678.8</v>
      </c>
      <c r="E396" s="2">
        <v>75</v>
      </c>
      <c r="F396" s="2">
        <v>77</v>
      </c>
    </row>
    <row r="397" spans="1:6" customFormat="1" x14ac:dyDescent="0.25">
      <c r="A397" s="8">
        <v>41307.847222222219</v>
      </c>
      <c r="B397" s="7">
        <f t="shared" si="14"/>
        <v>2</v>
      </c>
      <c r="C397" s="7">
        <f t="shared" si="15"/>
        <v>2013</v>
      </c>
      <c r="D397" s="2">
        <v>1745.3</v>
      </c>
      <c r="E397" s="2">
        <v>76</v>
      </c>
      <c r="F397" s="2">
        <v>78</v>
      </c>
    </row>
    <row r="398" spans="1:6" customFormat="1" x14ac:dyDescent="0.25">
      <c r="A398" s="8">
        <v>41307.854166666664</v>
      </c>
      <c r="B398" s="7">
        <f t="shared" si="14"/>
        <v>2</v>
      </c>
      <c r="C398" s="7">
        <f t="shared" si="15"/>
        <v>2013</v>
      </c>
      <c r="D398" s="2">
        <v>1500.5</v>
      </c>
      <c r="E398" s="2">
        <v>76</v>
      </c>
      <c r="F398" s="2">
        <v>77</v>
      </c>
    </row>
    <row r="399" spans="1:6" customFormat="1" x14ac:dyDescent="0.25">
      <c r="A399" s="8">
        <v>41307.861111111109</v>
      </c>
      <c r="B399" s="7">
        <f t="shared" si="14"/>
        <v>2</v>
      </c>
      <c r="C399" s="7">
        <f t="shared" si="15"/>
        <v>2013</v>
      </c>
      <c r="D399" s="2">
        <v>1220.2</v>
      </c>
      <c r="E399" s="2">
        <v>74</v>
      </c>
      <c r="F399" s="2">
        <v>75</v>
      </c>
    </row>
    <row r="400" spans="1:6" customFormat="1" x14ac:dyDescent="0.25">
      <c r="A400" s="8">
        <v>41307.868055555555</v>
      </c>
      <c r="B400" s="7">
        <f t="shared" si="14"/>
        <v>2</v>
      </c>
      <c r="C400" s="7">
        <f t="shared" si="15"/>
        <v>2013</v>
      </c>
      <c r="D400" s="2">
        <v>986</v>
      </c>
      <c r="E400" s="2">
        <v>71</v>
      </c>
      <c r="F400" s="2">
        <v>72</v>
      </c>
    </row>
    <row r="401" spans="1:6" customFormat="1" x14ac:dyDescent="0.25">
      <c r="A401" s="8">
        <v>41307.875</v>
      </c>
      <c r="B401" s="7">
        <f t="shared" si="14"/>
        <v>2</v>
      </c>
      <c r="C401" s="7">
        <f t="shared" si="15"/>
        <v>2013</v>
      </c>
      <c r="D401" s="2">
        <v>1175.3</v>
      </c>
      <c r="E401" s="2">
        <v>68</v>
      </c>
      <c r="F401" s="2">
        <v>69</v>
      </c>
    </row>
    <row r="402" spans="1:6" customFormat="1" x14ac:dyDescent="0.25">
      <c r="A402" s="8">
        <v>41307.881944444445</v>
      </c>
      <c r="B402" s="7">
        <f t="shared" si="14"/>
        <v>2</v>
      </c>
      <c r="C402" s="7">
        <f t="shared" si="15"/>
        <v>2013</v>
      </c>
      <c r="D402" s="2">
        <v>1141.8</v>
      </c>
      <c r="E402" s="2">
        <v>67</v>
      </c>
      <c r="F402" s="2">
        <v>68</v>
      </c>
    </row>
    <row r="403" spans="1:6" customFormat="1" x14ac:dyDescent="0.25">
      <c r="A403" s="8">
        <v>41307.888888888891</v>
      </c>
      <c r="B403" s="7">
        <f t="shared" si="14"/>
        <v>2</v>
      </c>
      <c r="C403" s="7">
        <f t="shared" si="15"/>
        <v>2013</v>
      </c>
      <c r="D403" s="2">
        <v>1167.2</v>
      </c>
      <c r="E403" s="2">
        <v>66</v>
      </c>
      <c r="F403" s="2">
        <v>67</v>
      </c>
    </row>
    <row r="404" spans="1:6" customFormat="1" x14ac:dyDescent="0.25">
      <c r="A404" s="8">
        <v>41307.895833333336</v>
      </c>
      <c r="B404" s="7">
        <f t="shared" si="14"/>
        <v>2</v>
      </c>
      <c r="C404" s="7">
        <f t="shared" si="15"/>
        <v>2013</v>
      </c>
      <c r="D404" s="2">
        <v>1250.0999999999999</v>
      </c>
      <c r="E404" s="2">
        <v>65</v>
      </c>
      <c r="F404" s="2">
        <v>66</v>
      </c>
    </row>
    <row r="405" spans="1:6" customFormat="1" x14ac:dyDescent="0.25">
      <c r="A405" s="8">
        <v>41307.902777777781</v>
      </c>
      <c r="B405" s="7">
        <f t="shared" si="14"/>
        <v>2</v>
      </c>
      <c r="C405" s="7">
        <f t="shared" si="15"/>
        <v>2013</v>
      </c>
      <c r="D405" s="2">
        <v>1421.2</v>
      </c>
      <c r="E405" s="2">
        <v>65</v>
      </c>
      <c r="F405" s="2">
        <v>66</v>
      </c>
    </row>
    <row r="406" spans="1:6" customFormat="1" x14ac:dyDescent="0.25">
      <c r="A406" s="8">
        <v>41307.909722222219</v>
      </c>
      <c r="B406" s="7">
        <f t="shared" si="14"/>
        <v>2</v>
      </c>
      <c r="C406" s="7">
        <f t="shared" si="15"/>
        <v>2013</v>
      </c>
      <c r="D406" s="2">
        <v>1399</v>
      </c>
      <c r="E406" s="2">
        <v>65</v>
      </c>
      <c r="F406" s="2">
        <v>66</v>
      </c>
    </row>
    <row r="407" spans="1:6" customFormat="1" x14ac:dyDescent="0.25">
      <c r="A407" s="8">
        <v>41307.916666666664</v>
      </c>
      <c r="B407" s="7">
        <f t="shared" si="14"/>
        <v>2</v>
      </c>
      <c r="C407" s="7">
        <f t="shared" si="15"/>
        <v>2013</v>
      </c>
      <c r="D407" s="2">
        <v>1391.8</v>
      </c>
      <c r="E407" s="2">
        <v>65</v>
      </c>
      <c r="F407" s="2">
        <v>67</v>
      </c>
    </row>
    <row r="408" spans="1:6" customFormat="1" x14ac:dyDescent="0.25">
      <c r="A408" s="8">
        <v>41307.923611111109</v>
      </c>
      <c r="B408" s="7">
        <f t="shared" si="14"/>
        <v>2</v>
      </c>
      <c r="C408" s="7">
        <f t="shared" si="15"/>
        <v>2013</v>
      </c>
      <c r="D408" s="2">
        <v>1463.5</v>
      </c>
      <c r="E408" s="2">
        <v>66</v>
      </c>
      <c r="F408" s="2">
        <v>67</v>
      </c>
    </row>
    <row r="409" spans="1:6" customFormat="1" x14ac:dyDescent="0.25">
      <c r="A409" s="8">
        <v>41307.930555555555</v>
      </c>
      <c r="B409" s="7">
        <f t="shared" si="14"/>
        <v>2</v>
      </c>
      <c r="C409" s="7">
        <f t="shared" si="15"/>
        <v>2013</v>
      </c>
      <c r="D409" s="2">
        <v>1291</v>
      </c>
      <c r="E409" s="2">
        <v>65</v>
      </c>
      <c r="F409" s="2">
        <v>67</v>
      </c>
    </row>
    <row r="410" spans="1:6" customFormat="1" x14ac:dyDescent="0.25">
      <c r="A410" s="8">
        <v>41307.9375</v>
      </c>
      <c r="B410" s="7">
        <f t="shared" si="14"/>
        <v>2</v>
      </c>
      <c r="C410" s="7">
        <f t="shared" si="15"/>
        <v>2013</v>
      </c>
      <c r="D410" s="2">
        <v>1505.4</v>
      </c>
      <c r="E410" s="2">
        <v>66</v>
      </c>
      <c r="F410" s="2">
        <v>67</v>
      </c>
    </row>
    <row r="411" spans="1:6" customFormat="1" x14ac:dyDescent="0.25">
      <c r="A411" s="8">
        <v>41307.944444444445</v>
      </c>
      <c r="B411" s="7">
        <f t="shared" si="14"/>
        <v>2</v>
      </c>
      <c r="C411" s="7">
        <f t="shared" si="15"/>
        <v>2013</v>
      </c>
      <c r="D411" s="2">
        <v>1516.9</v>
      </c>
      <c r="E411" s="2">
        <v>66</v>
      </c>
      <c r="F411" s="2">
        <v>67</v>
      </c>
    </row>
    <row r="412" spans="1:6" customFormat="1" x14ac:dyDescent="0.25">
      <c r="A412" s="8">
        <v>41307.951388888891</v>
      </c>
      <c r="B412" s="7">
        <f t="shared" si="14"/>
        <v>2</v>
      </c>
      <c r="C412" s="7">
        <f t="shared" si="15"/>
        <v>2013</v>
      </c>
      <c r="D412" s="2">
        <v>1431.1</v>
      </c>
      <c r="E412" s="2">
        <v>67</v>
      </c>
      <c r="F412" s="2">
        <v>68</v>
      </c>
    </row>
    <row r="413" spans="1:6" customFormat="1" x14ac:dyDescent="0.25">
      <c r="A413" s="8">
        <v>41307.958333333336</v>
      </c>
      <c r="B413" s="7">
        <f t="shared" si="14"/>
        <v>2</v>
      </c>
      <c r="C413" s="7">
        <f t="shared" si="15"/>
        <v>2013</v>
      </c>
      <c r="D413" s="2">
        <v>1474.2</v>
      </c>
      <c r="E413" s="2">
        <v>67</v>
      </c>
      <c r="F413" s="2">
        <v>68</v>
      </c>
    </row>
    <row r="414" spans="1:6" customFormat="1" x14ac:dyDescent="0.25">
      <c r="A414" s="8">
        <v>41307.965277777781</v>
      </c>
      <c r="B414" s="7">
        <f t="shared" si="14"/>
        <v>2</v>
      </c>
      <c r="C414" s="7">
        <f t="shared" si="15"/>
        <v>2013</v>
      </c>
      <c r="D414" s="2">
        <v>1609.4</v>
      </c>
      <c r="E414" s="2">
        <v>68</v>
      </c>
      <c r="F414" s="2">
        <v>69</v>
      </c>
    </row>
    <row r="415" spans="1:6" customFormat="1" x14ac:dyDescent="0.25">
      <c r="A415" s="8">
        <v>41307.972222222219</v>
      </c>
      <c r="B415" s="7">
        <f t="shared" si="14"/>
        <v>2</v>
      </c>
      <c r="C415" s="7">
        <f t="shared" si="15"/>
        <v>2013</v>
      </c>
      <c r="D415" s="2">
        <v>1662.7</v>
      </c>
      <c r="E415" s="2">
        <v>69</v>
      </c>
      <c r="F415" s="2">
        <v>70</v>
      </c>
    </row>
    <row r="416" spans="1:6" customFormat="1" x14ac:dyDescent="0.25">
      <c r="A416" s="8">
        <v>41307.979166666664</v>
      </c>
      <c r="B416" s="7">
        <f t="shared" si="14"/>
        <v>2</v>
      </c>
      <c r="C416" s="7">
        <f t="shared" si="15"/>
        <v>2013</v>
      </c>
      <c r="D416" s="2">
        <v>1540.6</v>
      </c>
      <c r="E416" s="2">
        <v>70</v>
      </c>
      <c r="F416" s="2">
        <v>71</v>
      </c>
    </row>
    <row r="417" spans="1:6" customFormat="1" x14ac:dyDescent="0.25">
      <c r="A417" s="8">
        <v>41307.986111111109</v>
      </c>
      <c r="B417" s="7">
        <f t="shared" si="14"/>
        <v>2</v>
      </c>
      <c r="C417" s="7">
        <f t="shared" si="15"/>
        <v>2013</v>
      </c>
      <c r="D417" s="2">
        <v>1521.7</v>
      </c>
      <c r="E417" s="2">
        <v>70</v>
      </c>
      <c r="F417" s="2">
        <v>71</v>
      </c>
    </row>
    <row r="418" spans="1:6" customFormat="1" x14ac:dyDescent="0.25">
      <c r="A418" s="8">
        <v>41307.993055555555</v>
      </c>
      <c r="B418" s="7">
        <f t="shared" si="14"/>
        <v>2</v>
      </c>
      <c r="C418" s="7">
        <f t="shared" si="15"/>
        <v>2013</v>
      </c>
      <c r="D418" s="2">
        <v>1375.9</v>
      </c>
      <c r="E418" s="2">
        <v>69</v>
      </c>
      <c r="F418" s="2">
        <v>70</v>
      </c>
    </row>
    <row r="419" spans="1:6" customFormat="1" x14ac:dyDescent="0.25">
      <c r="A419" s="6">
        <v>41308</v>
      </c>
      <c r="B419" s="7">
        <f t="shared" si="14"/>
        <v>2</v>
      </c>
      <c r="C419" s="7">
        <f t="shared" si="15"/>
        <v>2013</v>
      </c>
      <c r="D419" s="2">
        <v>1359.3</v>
      </c>
      <c r="E419" s="2">
        <v>68</v>
      </c>
      <c r="F419" s="2">
        <v>69</v>
      </c>
    </row>
    <row r="420" spans="1:6" customFormat="1" x14ac:dyDescent="0.25">
      <c r="A420" s="8">
        <v>41308.006944444445</v>
      </c>
      <c r="B420" s="7">
        <f t="shared" si="14"/>
        <v>2</v>
      </c>
      <c r="C420" s="7">
        <f t="shared" si="15"/>
        <v>2013</v>
      </c>
      <c r="D420" s="2">
        <v>1465.9</v>
      </c>
      <c r="E420" s="2">
        <v>68</v>
      </c>
      <c r="F420" s="2">
        <v>69</v>
      </c>
    </row>
    <row r="421" spans="1:6" customFormat="1" x14ac:dyDescent="0.25">
      <c r="A421" s="8">
        <v>41308.013888888891</v>
      </c>
      <c r="B421" s="7">
        <f t="shared" si="14"/>
        <v>2</v>
      </c>
      <c r="C421" s="7">
        <f t="shared" si="15"/>
        <v>2013</v>
      </c>
      <c r="D421" s="2">
        <v>1397.8</v>
      </c>
      <c r="E421" s="2">
        <v>68</v>
      </c>
      <c r="F421" s="2">
        <v>69</v>
      </c>
    </row>
    <row r="422" spans="1:6" customFormat="1" x14ac:dyDescent="0.25">
      <c r="A422" s="8">
        <v>41308.020833333336</v>
      </c>
      <c r="B422" s="7">
        <f t="shared" si="14"/>
        <v>2</v>
      </c>
      <c r="C422" s="7">
        <f t="shared" si="15"/>
        <v>2013</v>
      </c>
      <c r="D422" s="2">
        <v>1209</v>
      </c>
      <c r="E422" s="2">
        <v>67</v>
      </c>
      <c r="F422" s="2">
        <v>68</v>
      </c>
    </row>
    <row r="423" spans="1:6" customFormat="1" x14ac:dyDescent="0.25">
      <c r="A423" s="8">
        <v>41308.027777777781</v>
      </c>
      <c r="B423" s="7">
        <f t="shared" si="14"/>
        <v>2</v>
      </c>
      <c r="C423" s="7">
        <f t="shared" si="15"/>
        <v>2013</v>
      </c>
      <c r="D423" s="2">
        <v>1152.8</v>
      </c>
      <c r="E423" s="2">
        <v>65</v>
      </c>
      <c r="F423" s="2">
        <v>67</v>
      </c>
    </row>
    <row r="424" spans="1:6" customFormat="1" x14ac:dyDescent="0.25">
      <c r="A424" s="8">
        <v>41308.034722222219</v>
      </c>
      <c r="B424" s="7">
        <f t="shared" si="14"/>
        <v>2</v>
      </c>
      <c r="C424" s="7">
        <f t="shared" si="15"/>
        <v>2013</v>
      </c>
      <c r="D424" s="2">
        <v>1118.9000000000001</v>
      </c>
      <c r="E424" s="2">
        <v>64</v>
      </c>
      <c r="F424" s="2">
        <v>65</v>
      </c>
    </row>
    <row r="425" spans="1:6" customFormat="1" x14ac:dyDescent="0.25">
      <c r="A425" s="8">
        <v>41308.041666666664</v>
      </c>
      <c r="B425" s="7">
        <f t="shared" si="14"/>
        <v>2</v>
      </c>
      <c r="C425" s="7">
        <f t="shared" si="15"/>
        <v>2013</v>
      </c>
      <c r="D425" s="2">
        <v>1246.5999999999999</v>
      </c>
      <c r="E425" s="2">
        <v>63</v>
      </c>
      <c r="F425" s="2">
        <v>64</v>
      </c>
    </row>
    <row r="426" spans="1:6" customFormat="1" x14ac:dyDescent="0.25">
      <c r="A426" s="8">
        <v>41308.048611111109</v>
      </c>
      <c r="B426" s="7">
        <f t="shared" si="14"/>
        <v>2</v>
      </c>
      <c r="C426" s="7">
        <f t="shared" si="15"/>
        <v>2013</v>
      </c>
      <c r="D426" s="2">
        <v>1456.5</v>
      </c>
      <c r="E426" s="2">
        <v>64</v>
      </c>
      <c r="F426" s="2">
        <v>65</v>
      </c>
    </row>
    <row r="427" spans="1:6" customFormat="1" x14ac:dyDescent="0.25">
      <c r="A427" s="8">
        <v>41308.055555555555</v>
      </c>
      <c r="B427" s="7">
        <f t="shared" si="14"/>
        <v>2</v>
      </c>
      <c r="C427" s="7">
        <f t="shared" si="15"/>
        <v>2013</v>
      </c>
      <c r="D427" s="2">
        <v>1580.6</v>
      </c>
      <c r="E427" s="2">
        <v>65</v>
      </c>
      <c r="F427" s="2">
        <v>66</v>
      </c>
    </row>
    <row r="428" spans="1:6" customFormat="1" x14ac:dyDescent="0.25">
      <c r="A428" s="8">
        <v>41308.0625</v>
      </c>
      <c r="B428" s="7">
        <f t="shared" si="14"/>
        <v>2</v>
      </c>
      <c r="C428" s="7">
        <f t="shared" si="15"/>
        <v>2013</v>
      </c>
      <c r="D428" s="2">
        <v>1429.2</v>
      </c>
      <c r="E428" s="2">
        <v>66</v>
      </c>
      <c r="F428" s="2">
        <v>67</v>
      </c>
    </row>
    <row r="429" spans="1:6" customFormat="1" x14ac:dyDescent="0.25">
      <c r="A429" s="8">
        <v>41308.069444444445</v>
      </c>
      <c r="B429" s="7">
        <f t="shared" si="14"/>
        <v>2</v>
      </c>
      <c r="C429" s="7">
        <f t="shared" si="15"/>
        <v>2013</v>
      </c>
      <c r="D429" s="2">
        <v>1123.3</v>
      </c>
      <c r="E429" s="2">
        <v>65</v>
      </c>
      <c r="F429" s="2">
        <v>66</v>
      </c>
    </row>
    <row r="430" spans="1:6" customFormat="1" x14ac:dyDescent="0.25">
      <c r="A430" s="8">
        <v>41308.076388888891</v>
      </c>
      <c r="B430" s="7">
        <f t="shared" si="14"/>
        <v>2</v>
      </c>
      <c r="C430" s="7">
        <f t="shared" si="15"/>
        <v>2013</v>
      </c>
      <c r="D430" s="2">
        <v>1059.8</v>
      </c>
      <c r="E430" s="2">
        <v>63</v>
      </c>
      <c r="F430" s="2">
        <v>64</v>
      </c>
    </row>
    <row r="431" spans="1:6" customFormat="1" x14ac:dyDescent="0.25">
      <c r="A431" s="8">
        <v>41308.083333333336</v>
      </c>
      <c r="B431" s="7">
        <f t="shared" si="14"/>
        <v>2</v>
      </c>
      <c r="C431" s="7">
        <f t="shared" si="15"/>
        <v>2013</v>
      </c>
      <c r="D431" s="2">
        <v>1152</v>
      </c>
      <c r="E431" s="2">
        <v>62</v>
      </c>
      <c r="F431" s="2">
        <v>63</v>
      </c>
    </row>
    <row r="432" spans="1:6" customFormat="1" x14ac:dyDescent="0.25">
      <c r="A432" s="8">
        <v>41308.090277777781</v>
      </c>
      <c r="B432" s="7">
        <f t="shared" si="14"/>
        <v>2</v>
      </c>
      <c r="C432" s="7">
        <f t="shared" si="15"/>
        <v>2013</v>
      </c>
      <c r="D432" s="2">
        <v>1302.5999999999999</v>
      </c>
      <c r="E432" s="2">
        <v>62</v>
      </c>
      <c r="F432" s="2">
        <v>63</v>
      </c>
    </row>
    <row r="433" spans="1:6" customFormat="1" x14ac:dyDescent="0.25">
      <c r="A433" s="8">
        <v>41308.097222222219</v>
      </c>
      <c r="B433" s="7">
        <f t="shared" si="14"/>
        <v>2</v>
      </c>
      <c r="C433" s="7">
        <f t="shared" si="15"/>
        <v>2013</v>
      </c>
      <c r="D433" s="2">
        <v>1267.3</v>
      </c>
      <c r="E433" s="2">
        <v>62</v>
      </c>
      <c r="F433" s="2">
        <v>63</v>
      </c>
    </row>
    <row r="434" spans="1:6" customFormat="1" x14ac:dyDescent="0.25">
      <c r="A434" s="8">
        <v>41308.104166666664</v>
      </c>
      <c r="B434" s="7">
        <f t="shared" si="14"/>
        <v>2</v>
      </c>
      <c r="C434" s="7">
        <f t="shared" si="15"/>
        <v>2013</v>
      </c>
      <c r="D434" s="2">
        <v>1270.5999999999999</v>
      </c>
      <c r="E434" s="2">
        <v>62</v>
      </c>
      <c r="F434" s="2">
        <v>63</v>
      </c>
    </row>
    <row r="435" spans="1:6" customFormat="1" x14ac:dyDescent="0.25">
      <c r="A435" s="8">
        <v>41308.111111111109</v>
      </c>
      <c r="B435" s="7">
        <f t="shared" si="14"/>
        <v>2</v>
      </c>
      <c r="C435" s="7">
        <f t="shared" si="15"/>
        <v>2013</v>
      </c>
      <c r="D435" s="2">
        <v>1422.4</v>
      </c>
      <c r="E435" s="2">
        <v>63</v>
      </c>
      <c r="F435" s="2">
        <v>64</v>
      </c>
    </row>
    <row r="436" spans="1:6" customFormat="1" x14ac:dyDescent="0.25">
      <c r="A436" s="8">
        <v>41308.118055555555</v>
      </c>
      <c r="B436" s="7">
        <f t="shared" si="14"/>
        <v>2</v>
      </c>
      <c r="C436" s="7">
        <f t="shared" si="15"/>
        <v>2013</v>
      </c>
      <c r="D436" s="2">
        <v>1401.2</v>
      </c>
      <c r="E436" s="2">
        <v>64</v>
      </c>
      <c r="F436" s="2">
        <v>65</v>
      </c>
    </row>
    <row r="437" spans="1:6" customFormat="1" x14ac:dyDescent="0.25">
      <c r="A437" s="8">
        <v>41308.125</v>
      </c>
      <c r="B437" s="7">
        <f t="shared" si="14"/>
        <v>2</v>
      </c>
      <c r="C437" s="7">
        <f t="shared" si="15"/>
        <v>2013</v>
      </c>
      <c r="D437" s="2">
        <v>1051.0999999999999</v>
      </c>
      <c r="E437" s="2">
        <v>63</v>
      </c>
      <c r="F437" s="2">
        <v>64</v>
      </c>
    </row>
    <row r="438" spans="1:6" customFormat="1" x14ac:dyDescent="0.25">
      <c r="A438" s="8">
        <v>41308.131944444445</v>
      </c>
      <c r="B438" s="7">
        <f t="shared" si="14"/>
        <v>2</v>
      </c>
      <c r="C438" s="7">
        <f t="shared" si="15"/>
        <v>2013</v>
      </c>
      <c r="D438" s="2">
        <v>975.6</v>
      </c>
      <c r="E438" s="2">
        <v>61</v>
      </c>
      <c r="F438" s="2">
        <v>62</v>
      </c>
    </row>
    <row r="439" spans="1:6" customFormat="1" x14ac:dyDescent="0.25">
      <c r="A439" s="8">
        <v>41308.138888888891</v>
      </c>
      <c r="B439" s="7">
        <f t="shared" si="14"/>
        <v>2</v>
      </c>
      <c r="C439" s="7">
        <f t="shared" si="15"/>
        <v>2013</v>
      </c>
      <c r="D439" s="2">
        <v>772.9</v>
      </c>
      <c r="E439" s="2">
        <v>59</v>
      </c>
      <c r="F439" s="2">
        <v>60</v>
      </c>
    </row>
    <row r="440" spans="1:6" customFormat="1" x14ac:dyDescent="0.25">
      <c r="A440" s="8">
        <v>41308.145833333336</v>
      </c>
      <c r="B440" s="7">
        <f t="shared" si="14"/>
        <v>2</v>
      </c>
      <c r="C440" s="7">
        <f t="shared" si="15"/>
        <v>2013</v>
      </c>
      <c r="D440" s="2">
        <v>874.8</v>
      </c>
      <c r="E440" s="2">
        <v>57</v>
      </c>
      <c r="F440" s="2">
        <v>58</v>
      </c>
    </row>
    <row r="441" spans="1:6" customFormat="1" x14ac:dyDescent="0.25">
      <c r="A441" s="8">
        <v>41308.152777777781</v>
      </c>
      <c r="B441" s="7">
        <f t="shared" si="14"/>
        <v>2</v>
      </c>
      <c r="C441" s="7">
        <f t="shared" si="15"/>
        <v>2013</v>
      </c>
      <c r="D441" s="2">
        <v>1132.3</v>
      </c>
      <c r="E441" s="2">
        <v>57</v>
      </c>
      <c r="F441" s="2">
        <v>58</v>
      </c>
    </row>
    <row r="442" spans="1:6" customFormat="1" x14ac:dyDescent="0.25">
      <c r="A442" s="8">
        <v>41308.159722222219</v>
      </c>
      <c r="B442" s="7">
        <f t="shared" si="14"/>
        <v>2</v>
      </c>
      <c r="C442" s="7">
        <f t="shared" si="15"/>
        <v>2013</v>
      </c>
      <c r="D442" s="2">
        <v>1086.4000000000001</v>
      </c>
      <c r="E442" s="2">
        <v>57</v>
      </c>
      <c r="F442" s="2">
        <v>58</v>
      </c>
    </row>
    <row r="443" spans="1:6" customFormat="1" x14ac:dyDescent="0.25">
      <c r="A443" s="8">
        <v>41308.166666666664</v>
      </c>
      <c r="B443" s="7">
        <f t="shared" si="14"/>
        <v>2</v>
      </c>
      <c r="C443" s="7">
        <f t="shared" si="15"/>
        <v>2013</v>
      </c>
      <c r="D443" s="2">
        <v>1098.2</v>
      </c>
      <c r="E443" s="2">
        <v>57</v>
      </c>
      <c r="F443" s="2">
        <v>58</v>
      </c>
    </row>
    <row r="444" spans="1:6" customFormat="1" x14ac:dyDescent="0.25">
      <c r="A444" s="8">
        <v>41308.173611111109</v>
      </c>
      <c r="B444" s="7">
        <f t="shared" si="14"/>
        <v>2</v>
      </c>
      <c r="C444" s="7">
        <f t="shared" si="15"/>
        <v>2013</v>
      </c>
      <c r="D444" s="2">
        <v>1030.4000000000001</v>
      </c>
      <c r="E444" s="2">
        <v>57</v>
      </c>
      <c r="F444" s="2">
        <v>58</v>
      </c>
    </row>
    <row r="445" spans="1:6" customFormat="1" x14ac:dyDescent="0.25">
      <c r="A445" s="8">
        <v>41308.180555555555</v>
      </c>
      <c r="B445" s="7">
        <f t="shared" si="14"/>
        <v>2</v>
      </c>
      <c r="C445" s="7">
        <f t="shared" si="15"/>
        <v>2013</v>
      </c>
      <c r="D445" s="2">
        <v>784.8</v>
      </c>
      <c r="E445" s="2">
        <v>56</v>
      </c>
      <c r="F445" s="2">
        <v>56</v>
      </c>
    </row>
    <row r="446" spans="1:6" customFormat="1" x14ac:dyDescent="0.25">
      <c r="A446" s="8">
        <v>41308.1875</v>
      </c>
      <c r="B446" s="7">
        <f t="shared" si="14"/>
        <v>2</v>
      </c>
      <c r="C446" s="7">
        <f t="shared" si="15"/>
        <v>2013</v>
      </c>
      <c r="D446" s="2">
        <v>861.5</v>
      </c>
      <c r="E446" s="2">
        <v>55</v>
      </c>
      <c r="F446" s="2">
        <v>56</v>
      </c>
    </row>
    <row r="447" spans="1:6" customFormat="1" x14ac:dyDescent="0.25">
      <c r="A447" s="8">
        <v>41308.194444444445</v>
      </c>
      <c r="B447" s="7">
        <f t="shared" si="14"/>
        <v>2</v>
      </c>
      <c r="C447" s="7">
        <f t="shared" si="15"/>
        <v>2013</v>
      </c>
      <c r="D447" s="2">
        <v>1004.6</v>
      </c>
      <c r="E447" s="2">
        <v>56</v>
      </c>
      <c r="F447" s="2">
        <v>57</v>
      </c>
    </row>
    <row r="448" spans="1:6" customFormat="1" x14ac:dyDescent="0.25">
      <c r="A448" s="8">
        <v>41308.201388888891</v>
      </c>
      <c r="B448" s="7">
        <f t="shared" si="14"/>
        <v>2</v>
      </c>
      <c r="C448" s="7">
        <f t="shared" si="15"/>
        <v>2013</v>
      </c>
      <c r="D448" s="2">
        <v>890.7</v>
      </c>
      <c r="E448" s="2">
        <v>56</v>
      </c>
      <c r="F448" s="2">
        <v>57</v>
      </c>
    </row>
    <row r="449" spans="1:6" customFormat="1" x14ac:dyDescent="0.25">
      <c r="A449" s="8">
        <v>41308.208333333336</v>
      </c>
      <c r="B449" s="7">
        <f t="shared" si="14"/>
        <v>2</v>
      </c>
      <c r="C449" s="7">
        <f t="shared" si="15"/>
        <v>2013</v>
      </c>
      <c r="D449" s="2">
        <v>625</v>
      </c>
      <c r="E449" s="2">
        <v>55</v>
      </c>
      <c r="F449" s="2">
        <v>55</v>
      </c>
    </row>
    <row r="450" spans="1:6" customFormat="1" x14ac:dyDescent="0.25">
      <c r="A450" s="8">
        <v>41308.215277777781</v>
      </c>
      <c r="B450" s="7">
        <f t="shared" si="14"/>
        <v>2</v>
      </c>
      <c r="C450" s="7">
        <f t="shared" si="15"/>
        <v>2013</v>
      </c>
      <c r="D450" s="2">
        <v>820.7</v>
      </c>
      <c r="E450" s="2">
        <v>54</v>
      </c>
      <c r="F450" s="2">
        <v>55</v>
      </c>
    </row>
    <row r="451" spans="1:6" customFormat="1" x14ac:dyDescent="0.25">
      <c r="A451" s="8">
        <v>41308.222222222219</v>
      </c>
      <c r="B451" s="7">
        <f t="shared" si="14"/>
        <v>2</v>
      </c>
      <c r="C451" s="7">
        <f t="shared" si="15"/>
        <v>2013</v>
      </c>
      <c r="D451" s="2">
        <v>977.8</v>
      </c>
      <c r="E451" s="2">
        <v>54</v>
      </c>
      <c r="F451" s="2">
        <v>55</v>
      </c>
    </row>
    <row r="452" spans="1:6" customFormat="1" x14ac:dyDescent="0.25">
      <c r="A452" s="8">
        <v>41308.229166666664</v>
      </c>
      <c r="B452" s="7">
        <f t="shared" ref="B452:B515" si="16">MONTH(A452)</f>
        <v>2</v>
      </c>
      <c r="C452" s="7">
        <f t="shared" ref="C452:C515" si="17">YEAR(A452)</f>
        <v>2013</v>
      </c>
      <c r="D452" s="2">
        <v>1076.3</v>
      </c>
      <c r="E452" s="2">
        <v>55</v>
      </c>
      <c r="F452" s="2">
        <v>56</v>
      </c>
    </row>
    <row r="453" spans="1:6" customFormat="1" x14ac:dyDescent="0.25">
      <c r="A453" s="8">
        <v>41308.236111111109</v>
      </c>
      <c r="B453" s="7">
        <f t="shared" si="16"/>
        <v>2</v>
      </c>
      <c r="C453" s="7">
        <f t="shared" si="17"/>
        <v>2013</v>
      </c>
      <c r="D453" s="2">
        <v>765.5</v>
      </c>
      <c r="E453" s="2">
        <v>54</v>
      </c>
      <c r="F453" s="2">
        <v>55</v>
      </c>
    </row>
    <row r="454" spans="1:6" customFormat="1" x14ac:dyDescent="0.25">
      <c r="A454" s="8">
        <v>41308.243055555555</v>
      </c>
      <c r="B454" s="7">
        <f t="shared" si="16"/>
        <v>2</v>
      </c>
      <c r="C454" s="7">
        <f t="shared" si="17"/>
        <v>2013</v>
      </c>
      <c r="D454" s="2">
        <v>637.5</v>
      </c>
      <c r="E454" s="2">
        <v>53</v>
      </c>
      <c r="F454" s="2">
        <v>54</v>
      </c>
    </row>
    <row r="455" spans="1:6" customFormat="1" x14ac:dyDescent="0.25">
      <c r="A455" s="8">
        <v>41308.25</v>
      </c>
      <c r="B455" s="7">
        <f t="shared" si="16"/>
        <v>2</v>
      </c>
      <c r="C455" s="7">
        <f t="shared" si="17"/>
        <v>2013</v>
      </c>
      <c r="D455" s="2">
        <v>716.8</v>
      </c>
      <c r="E455" s="2">
        <v>52</v>
      </c>
      <c r="F455" s="2">
        <v>53</v>
      </c>
    </row>
    <row r="456" spans="1:6" customFormat="1" x14ac:dyDescent="0.25">
      <c r="A456" s="8">
        <v>41308.256944444445</v>
      </c>
      <c r="B456" s="7">
        <f t="shared" si="16"/>
        <v>2</v>
      </c>
      <c r="C456" s="7">
        <f t="shared" si="17"/>
        <v>2013</v>
      </c>
      <c r="D456" s="2">
        <v>747.4</v>
      </c>
      <c r="E456" s="2">
        <v>52</v>
      </c>
      <c r="F456" s="2">
        <v>52</v>
      </c>
    </row>
    <row r="457" spans="1:6" customFormat="1" x14ac:dyDescent="0.25">
      <c r="A457" s="8">
        <v>41308.263888888891</v>
      </c>
      <c r="B457" s="7">
        <f t="shared" si="16"/>
        <v>2</v>
      </c>
      <c r="C457" s="7">
        <f t="shared" si="17"/>
        <v>2013</v>
      </c>
      <c r="D457" s="2">
        <v>549.5</v>
      </c>
      <c r="E457" s="2">
        <v>51</v>
      </c>
      <c r="F457" s="2">
        <v>52</v>
      </c>
    </row>
    <row r="458" spans="1:6" customFormat="1" x14ac:dyDescent="0.25">
      <c r="A458" s="8">
        <v>41308.270833333336</v>
      </c>
      <c r="B458" s="7">
        <f t="shared" si="16"/>
        <v>2</v>
      </c>
      <c r="C458" s="7">
        <f t="shared" si="17"/>
        <v>2013</v>
      </c>
      <c r="D458" s="2">
        <v>409.3</v>
      </c>
      <c r="E458" s="2">
        <v>49</v>
      </c>
      <c r="F458" s="2">
        <v>50</v>
      </c>
    </row>
    <row r="459" spans="1:6" customFormat="1" x14ac:dyDescent="0.25">
      <c r="A459" s="8">
        <v>41308.277777777781</v>
      </c>
      <c r="B459" s="7">
        <f t="shared" si="16"/>
        <v>2</v>
      </c>
      <c r="C459" s="7">
        <f t="shared" si="17"/>
        <v>2013</v>
      </c>
      <c r="D459" s="2">
        <v>255</v>
      </c>
      <c r="E459" s="2">
        <v>49</v>
      </c>
      <c r="F459" s="2">
        <v>49</v>
      </c>
    </row>
    <row r="460" spans="1:6" customFormat="1" x14ac:dyDescent="0.25">
      <c r="A460" s="8">
        <v>41308.284722222219</v>
      </c>
      <c r="B460" s="7">
        <f t="shared" si="16"/>
        <v>2</v>
      </c>
      <c r="C460" s="7">
        <f t="shared" si="17"/>
        <v>2013</v>
      </c>
      <c r="D460" s="2">
        <v>235.7</v>
      </c>
      <c r="E460" s="2">
        <v>48</v>
      </c>
      <c r="F460" s="2">
        <v>48</v>
      </c>
    </row>
    <row r="461" spans="1:6" customFormat="1" x14ac:dyDescent="0.25">
      <c r="A461" s="8">
        <v>41308.291666666664</v>
      </c>
      <c r="B461" s="7">
        <f t="shared" si="16"/>
        <v>2</v>
      </c>
      <c r="C461" s="7">
        <f t="shared" si="17"/>
        <v>2013</v>
      </c>
      <c r="D461" s="2">
        <v>390.2</v>
      </c>
      <c r="E461" s="2">
        <v>47</v>
      </c>
      <c r="F461" s="2">
        <v>47</v>
      </c>
    </row>
    <row r="462" spans="1:6" customFormat="1" x14ac:dyDescent="0.25">
      <c r="A462" s="8">
        <v>41308.298611111109</v>
      </c>
      <c r="B462" s="7">
        <f t="shared" si="16"/>
        <v>2</v>
      </c>
      <c r="C462" s="7">
        <f t="shared" si="17"/>
        <v>2013</v>
      </c>
      <c r="D462" s="2">
        <v>390.4</v>
      </c>
      <c r="E462" s="2">
        <v>46</v>
      </c>
      <c r="F462" s="2">
        <v>46</v>
      </c>
    </row>
    <row r="463" spans="1:6" customFormat="1" x14ac:dyDescent="0.25">
      <c r="A463" s="8">
        <v>41308.305555555555</v>
      </c>
      <c r="B463" s="7">
        <f t="shared" si="16"/>
        <v>2</v>
      </c>
      <c r="C463" s="7">
        <f t="shared" si="17"/>
        <v>2013</v>
      </c>
      <c r="D463" s="2">
        <v>622.4</v>
      </c>
      <c r="E463" s="2">
        <v>46</v>
      </c>
      <c r="F463" s="2">
        <v>47</v>
      </c>
    </row>
    <row r="464" spans="1:6" customFormat="1" x14ac:dyDescent="0.25">
      <c r="A464" s="8">
        <v>41308.3125</v>
      </c>
      <c r="B464" s="7">
        <f t="shared" si="16"/>
        <v>2</v>
      </c>
      <c r="C464" s="7">
        <f t="shared" si="17"/>
        <v>2013</v>
      </c>
      <c r="D464" s="2">
        <v>556.20000000000005</v>
      </c>
      <c r="E464" s="2">
        <v>47</v>
      </c>
      <c r="F464" s="2">
        <v>47</v>
      </c>
    </row>
    <row r="465" spans="1:6" customFormat="1" x14ac:dyDescent="0.25">
      <c r="A465" s="8">
        <v>41308.319444444445</v>
      </c>
      <c r="B465" s="7">
        <f t="shared" si="16"/>
        <v>2</v>
      </c>
      <c r="C465" s="7">
        <f t="shared" si="17"/>
        <v>2013</v>
      </c>
      <c r="D465" s="2">
        <v>386.8</v>
      </c>
      <c r="E465" s="2">
        <v>47</v>
      </c>
      <c r="F465" s="2">
        <v>48</v>
      </c>
    </row>
    <row r="466" spans="1:6" customFormat="1" x14ac:dyDescent="0.25">
      <c r="A466" s="8">
        <v>41308.326388888891</v>
      </c>
      <c r="B466" s="7">
        <f t="shared" si="16"/>
        <v>2</v>
      </c>
      <c r="C466" s="7">
        <f t="shared" si="17"/>
        <v>2013</v>
      </c>
      <c r="D466" s="2">
        <v>511.9</v>
      </c>
      <c r="E466" s="2">
        <v>48</v>
      </c>
      <c r="F466" s="2">
        <v>48</v>
      </c>
    </row>
    <row r="467" spans="1:6" customFormat="1" x14ac:dyDescent="0.25">
      <c r="A467" s="8">
        <v>41308.333333333336</v>
      </c>
      <c r="B467" s="7">
        <f t="shared" si="16"/>
        <v>2</v>
      </c>
      <c r="C467" s="7">
        <f t="shared" si="17"/>
        <v>2013</v>
      </c>
      <c r="D467" s="2">
        <v>575.5</v>
      </c>
      <c r="E467" s="2">
        <v>48</v>
      </c>
      <c r="F467" s="2">
        <v>49</v>
      </c>
    </row>
    <row r="468" spans="1:6" customFormat="1" x14ac:dyDescent="0.25">
      <c r="A468" s="8">
        <v>41308.340277777781</v>
      </c>
      <c r="B468" s="7">
        <f t="shared" si="16"/>
        <v>2</v>
      </c>
      <c r="C468" s="7">
        <f t="shared" si="17"/>
        <v>2013</v>
      </c>
      <c r="D468" s="2">
        <v>574</v>
      </c>
      <c r="E468" s="2">
        <v>49</v>
      </c>
      <c r="F468" s="2">
        <v>50</v>
      </c>
    </row>
    <row r="469" spans="1:6" customFormat="1" x14ac:dyDescent="0.25">
      <c r="A469" s="8">
        <v>41308.347222222219</v>
      </c>
      <c r="B469" s="7">
        <f t="shared" si="16"/>
        <v>2</v>
      </c>
      <c r="C469" s="7">
        <f t="shared" si="17"/>
        <v>2013</v>
      </c>
      <c r="D469" s="2">
        <v>535.20000000000005</v>
      </c>
      <c r="E469" s="2">
        <v>50</v>
      </c>
      <c r="F469" s="2">
        <v>51</v>
      </c>
    </row>
    <row r="470" spans="1:6" customFormat="1" x14ac:dyDescent="0.25">
      <c r="A470" s="8">
        <v>41308.354166666664</v>
      </c>
      <c r="B470" s="7">
        <f t="shared" si="16"/>
        <v>2</v>
      </c>
      <c r="C470" s="7">
        <f t="shared" si="17"/>
        <v>2013</v>
      </c>
      <c r="D470" s="2">
        <v>321.60000000000002</v>
      </c>
      <c r="E470" s="2">
        <v>50</v>
      </c>
      <c r="F470" s="2">
        <v>51</v>
      </c>
    </row>
    <row r="471" spans="1:6" customFormat="1" x14ac:dyDescent="0.25">
      <c r="A471" s="8">
        <v>41308.361111111109</v>
      </c>
      <c r="B471" s="7">
        <f t="shared" si="16"/>
        <v>2</v>
      </c>
      <c r="C471" s="7">
        <f t="shared" si="17"/>
        <v>2013</v>
      </c>
      <c r="D471" s="2">
        <v>192.5</v>
      </c>
      <c r="E471" s="2">
        <v>49</v>
      </c>
      <c r="F471" s="2">
        <v>50</v>
      </c>
    </row>
    <row r="472" spans="1:6" customFormat="1" x14ac:dyDescent="0.25">
      <c r="A472" s="8">
        <v>41308.368055555555</v>
      </c>
      <c r="B472" s="7">
        <f t="shared" si="16"/>
        <v>2</v>
      </c>
      <c r="C472" s="7">
        <f t="shared" si="17"/>
        <v>2013</v>
      </c>
      <c r="D472" s="2">
        <v>199.9</v>
      </c>
      <c r="E472" s="2">
        <v>48</v>
      </c>
      <c r="F472" s="2">
        <v>48</v>
      </c>
    </row>
    <row r="473" spans="1:6" customFormat="1" x14ac:dyDescent="0.25">
      <c r="A473" s="8">
        <v>41308.375</v>
      </c>
      <c r="B473" s="7">
        <f t="shared" si="16"/>
        <v>2</v>
      </c>
      <c r="C473" s="7">
        <f t="shared" si="17"/>
        <v>2013</v>
      </c>
      <c r="D473" s="2">
        <v>346.5</v>
      </c>
      <c r="E473" s="2">
        <v>46</v>
      </c>
      <c r="F473" s="2">
        <v>47</v>
      </c>
    </row>
    <row r="474" spans="1:6" customFormat="1" x14ac:dyDescent="0.25">
      <c r="A474" s="8">
        <v>41308.381944444445</v>
      </c>
      <c r="B474" s="7">
        <f t="shared" si="16"/>
        <v>2</v>
      </c>
      <c r="C474" s="7">
        <f t="shared" si="17"/>
        <v>2013</v>
      </c>
      <c r="D474" s="2">
        <v>380.2</v>
      </c>
      <c r="E474" s="2">
        <v>46</v>
      </c>
      <c r="F474" s="2">
        <v>47</v>
      </c>
    </row>
    <row r="475" spans="1:6" customFormat="1" x14ac:dyDescent="0.25">
      <c r="A475" s="8">
        <v>41308.388888888891</v>
      </c>
      <c r="B475" s="7">
        <f t="shared" si="16"/>
        <v>2</v>
      </c>
      <c r="C475" s="7">
        <f t="shared" si="17"/>
        <v>2013</v>
      </c>
      <c r="D475" s="2">
        <v>285.2</v>
      </c>
      <c r="E475" s="2">
        <v>45</v>
      </c>
      <c r="F475" s="2">
        <v>45</v>
      </c>
    </row>
    <row r="476" spans="1:6" customFormat="1" x14ac:dyDescent="0.25">
      <c r="A476" s="8">
        <v>41308.395833333336</v>
      </c>
      <c r="B476" s="7">
        <f t="shared" si="16"/>
        <v>2</v>
      </c>
      <c r="C476" s="7">
        <f t="shared" si="17"/>
        <v>2013</v>
      </c>
      <c r="D476" s="2">
        <v>345.8</v>
      </c>
      <c r="E476" s="2">
        <v>44</v>
      </c>
      <c r="F476" s="2">
        <v>45</v>
      </c>
    </row>
    <row r="477" spans="1:6" customFormat="1" x14ac:dyDescent="0.25">
      <c r="A477" s="8">
        <v>41308.402777777781</v>
      </c>
      <c r="B477" s="7">
        <f t="shared" si="16"/>
        <v>2</v>
      </c>
      <c r="C477" s="7">
        <f t="shared" si="17"/>
        <v>2013</v>
      </c>
      <c r="D477" s="2">
        <v>379</v>
      </c>
      <c r="E477" s="2">
        <v>43</v>
      </c>
      <c r="F477" s="2">
        <v>44</v>
      </c>
    </row>
    <row r="478" spans="1:6" customFormat="1" x14ac:dyDescent="0.25">
      <c r="A478" s="8">
        <v>41308.409722222219</v>
      </c>
      <c r="B478" s="7">
        <f t="shared" si="16"/>
        <v>2</v>
      </c>
      <c r="C478" s="7">
        <f t="shared" si="17"/>
        <v>2013</v>
      </c>
      <c r="D478" s="2">
        <v>384</v>
      </c>
      <c r="E478" s="2">
        <v>43</v>
      </c>
      <c r="F478" s="2">
        <v>44</v>
      </c>
    </row>
    <row r="479" spans="1:6" customFormat="1" x14ac:dyDescent="0.25">
      <c r="A479" s="8">
        <v>41308.416666666664</v>
      </c>
      <c r="B479" s="7">
        <f t="shared" si="16"/>
        <v>2</v>
      </c>
      <c r="C479" s="7">
        <f t="shared" si="17"/>
        <v>2013</v>
      </c>
      <c r="D479" s="2">
        <v>312.2</v>
      </c>
      <c r="E479" s="2">
        <v>43</v>
      </c>
      <c r="F479" s="2">
        <v>43</v>
      </c>
    </row>
    <row r="480" spans="1:6" customFormat="1" x14ac:dyDescent="0.25">
      <c r="A480" s="8">
        <v>41308.423611111109</v>
      </c>
      <c r="B480" s="7">
        <f t="shared" si="16"/>
        <v>2</v>
      </c>
      <c r="C480" s="7">
        <f t="shared" si="17"/>
        <v>2013</v>
      </c>
      <c r="D480" s="2">
        <v>237.6</v>
      </c>
      <c r="E480" s="2">
        <v>42</v>
      </c>
      <c r="F480" s="2">
        <v>42</v>
      </c>
    </row>
    <row r="481" spans="1:6" customFormat="1" x14ac:dyDescent="0.25">
      <c r="A481" s="8">
        <v>41308.430555555555</v>
      </c>
      <c r="B481" s="7">
        <f t="shared" si="16"/>
        <v>2</v>
      </c>
      <c r="C481" s="7">
        <f t="shared" si="17"/>
        <v>2013</v>
      </c>
      <c r="D481" s="2">
        <v>210.9</v>
      </c>
      <c r="E481" s="2">
        <v>41</v>
      </c>
      <c r="F481" s="2">
        <v>41</v>
      </c>
    </row>
    <row r="482" spans="1:6" customFormat="1" x14ac:dyDescent="0.25">
      <c r="A482" s="8">
        <v>41308.4375</v>
      </c>
      <c r="B482" s="7">
        <f t="shared" si="16"/>
        <v>2</v>
      </c>
      <c r="C482" s="7">
        <f t="shared" si="17"/>
        <v>2013</v>
      </c>
      <c r="D482" s="2">
        <v>223</v>
      </c>
      <c r="E482" s="2">
        <v>40</v>
      </c>
      <c r="F482" s="2">
        <v>41</v>
      </c>
    </row>
    <row r="483" spans="1:6" customFormat="1" x14ac:dyDescent="0.25">
      <c r="A483" s="8">
        <v>41308.444444444445</v>
      </c>
      <c r="B483" s="7">
        <f t="shared" si="16"/>
        <v>2</v>
      </c>
      <c r="C483" s="7">
        <f t="shared" si="17"/>
        <v>2013</v>
      </c>
      <c r="D483" s="2">
        <v>196.8</v>
      </c>
      <c r="E483" s="2">
        <v>39</v>
      </c>
      <c r="F483" s="2">
        <v>40</v>
      </c>
    </row>
    <row r="484" spans="1:6" customFormat="1" x14ac:dyDescent="0.25">
      <c r="A484" s="8">
        <v>41308.451388888891</v>
      </c>
      <c r="B484" s="7">
        <f t="shared" si="16"/>
        <v>2</v>
      </c>
      <c r="C484" s="7">
        <f t="shared" si="17"/>
        <v>2013</v>
      </c>
      <c r="D484" s="2">
        <v>295.10000000000002</v>
      </c>
      <c r="E484" s="2">
        <v>39</v>
      </c>
      <c r="F484" s="2">
        <v>40</v>
      </c>
    </row>
    <row r="485" spans="1:6" customFormat="1" x14ac:dyDescent="0.25">
      <c r="A485" s="8">
        <v>41308.458333333336</v>
      </c>
      <c r="B485" s="7">
        <f t="shared" si="16"/>
        <v>2</v>
      </c>
      <c r="C485" s="7">
        <f t="shared" si="17"/>
        <v>2013</v>
      </c>
      <c r="D485" s="2">
        <v>331.3</v>
      </c>
      <c r="E485" s="2">
        <v>39</v>
      </c>
      <c r="F485" s="2">
        <v>40</v>
      </c>
    </row>
    <row r="486" spans="1:6" customFormat="1" x14ac:dyDescent="0.25">
      <c r="A486" s="8">
        <v>41308.465277777781</v>
      </c>
      <c r="B486" s="7">
        <f t="shared" si="16"/>
        <v>2</v>
      </c>
      <c r="C486" s="7">
        <f t="shared" si="17"/>
        <v>2013</v>
      </c>
      <c r="D486" s="2">
        <v>478.1</v>
      </c>
      <c r="E486" s="2">
        <v>40</v>
      </c>
      <c r="F486" s="2">
        <v>41</v>
      </c>
    </row>
    <row r="487" spans="1:6" customFormat="1" x14ac:dyDescent="0.25">
      <c r="A487" s="8">
        <v>41308.472222222219</v>
      </c>
      <c r="B487" s="7">
        <f t="shared" si="16"/>
        <v>2</v>
      </c>
      <c r="C487" s="7">
        <f t="shared" si="17"/>
        <v>2013</v>
      </c>
      <c r="D487" s="2">
        <v>685.9</v>
      </c>
      <c r="E487" s="2">
        <v>42</v>
      </c>
      <c r="F487" s="2">
        <v>43</v>
      </c>
    </row>
    <row r="488" spans="1:6" customFormat="1" x14ac:dyDescent="0.25">
      <c r="A488" s="8">
        <v>41308.479166666664</v>
      </c>
      <c r="B488" s="7">
        <f t="shared" si="16"/>
        <v>2</v>
      </c>
      <c r="C488" s="7">
        <f t="shared" si="17"/>
        <v>2013</v>
      </c>
      <c r="D488" s="2">
        <v>622.70000000000005</v>
      </c>
      <c r="E488" s="2">
        <v>44</v>
      </c>
      <c r="F488" s="2">
        <v>45</v>
      </c>
    </row>
    <row r="489" spans="1:6" customFormat="1" x14ac:dyDescent="0.25">
      <c r="A489" s="8">
        <v>41308.486111111109</v>
      </c>
      <c r="B489" s="7">
        <f t="shared" si="16"/>
        <v>2</v>
      </c>
      <c r="C489" s="7">
        <f t="shared" si="17"/>
        <v>2013</v>
      </c>
      <c r="D489" s="2">
        <v>547.79999999999995</v>
      </c>
      <c r="E489" s="2">
        <v>46</v>
      </c>
      <c r="F489" s="2">
        <v>46</v>
      </c>
    </row>
    <row r="490" spans="1:6" customFormat="1" x14ac:dyDescent="0.25">
      <c r="A490" s="8">
        <v>41308.493055555555</v>
      </c>
      <c r="B490" s="7">
        <f t="shared" si="16"/>
        <v>2</v>
      </c>
      <c r="C490" s="7">
        <f t="shared" si="17"/>
        <v>2013</v>
      </c>
      <c r="D490" s="2">
        <v>710.5</v>
      </c>
      <c r="E490" s="2">
        <v>47</v>
      </c>
      <c r="F490" s="2">
        <v>48</v>
      </c>
    </row>
    <row r="491" spans="1:6" customFormat="1" x14ac:dyDescent="0.25">
      <c r="A491" s="8">
        <v>41308.5</v>
      </c>
      <c r="B491" s="7">
        <f t="shared" si="16"/>
        <v>2</v>
      </c>
      <c r="C491" s="7">
        <f t="shared" si="17"/>
        <v>2013</v>
      </c>
      <c r="D491" s="2">
        <v>748.7</v>
      </c>
      <c r="E491" s="2">
        <v>49</v>
      </c>
      <c r="F491" s="2">
        <v>50</v>
      </c>
    </row>
    <row r="492" spans="1:6" customFormat="1" x14ac:dyDescent="0.25">
      <c r="A492" s="8">
        <v>41308.506944444445</v>
      </c>
      <c r="B492" s="7">
        <f t="shared" si="16"/>
        <v>2</v>
      </c>
      <c r="C492" s="7">
        <f t="shared" si="17"/>
        <v>2013</v>
      </c>
      <c r="D492" s="2">
        <v>667.8</v>
      </c>
      <c r="E492" s="2">
        <v>51</v>
      </c>
      <c r="F492" s="2">
        <v>51</v>
      </c>
    </row>
    <row r="493" spans="1:6" customFormat="1" x14ac:dyDescent="0.25">
      <c r="A493" s="8">
        <v>41308.513888888891</v>
      </c>
      <c r="B493" s="7">
        <f t="shared" si="16"/>
        <v>2</v>
      </c>
      <c r="C493" s="7">
        <f t="shared" si="17"/>
        <v>2013</v>
      </c>
      <c r="D493" s="2">
        <v>778.8</v>
      </c>
      <c r="E493" s="2">
        <v>52</v>
      </c>
      <c r="F493" s="2">
        <v>53</v>
      </c>
    </row>
    <row r="494" spans="1:6" customFormat="1" x14ac:dyDescent="0.25">
      <c r="A494" s="8">
        <v>41308.520833333336</v>
      </c>
      <c r="B494" s="7">
        <f t="shared" si="16"/>
        <v>2</v>
      </c>
      <c r="C494" s="7">
        <f t="shared" si="17"/>
        <v>2013</v>
      </c>
      <c r="D494" s="2">
        <v>956.1</v>
      </c>
      <c r="E494" s="2">
        <v>54</v>
      </c>
      <c r="F494" s="2">
        <v>55</v>
      </c>
    </row>
    <row r="495" spans="1:6" customFormat="1" x14ac:dyDescent="0.25">
      <c r="A495" s="8">
        <v>41308.527777777781</v>
      </c>
      <c r="B495" s="7">
        <f t="shared" si="16"/>
        <v>2</v>
      </c>
      <c r="C495" s="7">
        <f t="shared" si="17"/>
        <v>2013</v>
      </c>
      <c r="D495" s="2">
        <v>972.8</v>
      </c>
      <c r="E495" s="2">
        <v>56</v>
      </c>
      <c r="F495" s="2">
        <v>57</v>
      </c>
    </row>
    <row r="496" spans="1:6" customFormat="1" x14ac:dyDescent="0.25">
      <c r="A496" s="8">
        <v>41308.534722222219</v>
      </c>
      <c r="B496" s="7">
        <f t="shared" si="16"/>
        <v>2</v>
      </c>
      <c r="C496" s="7">
        <f t="shared" si="17"/>
        <v>2013</v>
      </c>
      <c r="D496" s="2">
        <v>1038.7</v>
      </c>
      <c r="E496" s="2">
        <v>58</v>
      </c>
      <c r="F496" s="2">
        <v>59</v>
      </c>
    </row>
    <row r="497" spans="1:6" customFormat="1" x14ac:dyDescent="0.25">
      <c r="A497" s="8">
        <v>41308.541666666664</v>
      </c>
      <c r="B497" s="7">
        <f t="shared" si="16"/>
        <v>2</v>
      </c>
      <c r="C497" s="7">
        <f t="shared" si="17"/>
        <v>2013</v>
      </c>
      <c r="D497" s="2">
        <v>782.3</v>
      </c>
      <c r="E497" s="2">
        <v>59</v>
      </c>
      <c r="F497" s="2">
        <v>60</v>
      </c>
    </row>
    <row r="498" spans="1:6" customFormat="1" x14ac:dyDescent="0.25">
      <c r="A498" s="8">
        <v>41308.548611111109</v>
      </c>
      <c r="B498" s="7">
        <f t="shared" si="16"/>
        <v>2</v>
      </c>
      <c r="C498" s="7">
        <f t="shared" si="17"/>
        <v>2013</v>
      </c>
      <c r="D498" s="2">
        <v>524.4</v>
      </c>
      <c r="E498" s="2">
        <v>59</v>
      </c>
      <c r="F498" s="2">
        <v>60</v>
      </c>
    </row>
    <row r="499" spans="1:6" customFormat="1" x14ac:dyDescent="0.25">
      <c r="A499" s="8">
        <v>41308.555555555555</v>
      </c>
      <c r="B499" s="7">
        <f t="shared" si="16"/>
        <v>2</v>
      </c>
      <c r="C499" s="7">
        <f t="shared" si="17"/>
        <v>2013</v>
      </c>
      <c r="D499" s="2">
        <v>603.70000000000005</v>
      </c>
      <c r="E499" s="2">
        <v>59</v>
      </c>
      <c r="F499" s="2">
        <v>60</v>
      </c>
    </row>
    <row r="500" spans="1:6" customFormat="1" x14ac:dyDescent="0.25">
      <c r="A500" s="8">
        <v>41308.5625</v>
      </c>
      <c r="B500" s="7">
        <f t="shared" si="16"/>
        <v>2</v>
      </c>
      <c r="C500" s="7">
        <f t="shared" si="17"/>
        <v>2013</v>
      </c>
      <c r="D500" s="2">
        <v>1191.2</v>
      </c>
      <c r="E500" s="2">
        <v>61</v>
      </c>
      <c r="F500" s="2">
        <v>62</v>
      </c>
    </row>
    <row r="501" spans="1:6" customFormat="1" x14ac:dyDescent="0.25">
      <c r="A501" s="8">
        <v>41308.569444444445</v>
      </c>
      <c r="B501" s="7">
        <f t="shared" si="16"/>
        <v>2</v>
      </c>
      <c r="C501" s="7">
        <f t="shared" si="17"/>
        <v>2013</v>
      </c>
      <c r="D501" s="2">
        <v>1061</v>
      </c>
      <c r="E501" s="2">
        <v>62</v>
      </c>
      <c r="F501" s="2">
        <v>63</v>
      </c>
    </row>
    <row r="502" spans="1:6" customFormat="1" x14ac:dyDescent="0.25">
      <c r="A502" s="8">
        <v>41308.576388888891</v>
      </c>
      <c r="B502" s="7">
        <f t="shared" si="16"/>
        <v>2</v>
      </c>
      <c r="C502" s="7">
        <f t="shared" si="17"/>
        <v>2013</v>
      </c>
      <c r="D502" s="2">
        <v>867</v>
      </c>
      <c r="E502" s="2">
        <v>63</v>
      </c>
      <c r="F502" s="2">
        <v>64</v>
      </c>
    </row>
    <row r="503" spans="1:6" customFormat="1" x14ac:dyDescent="0.25">
      <c r="A503" s="8">
        <v>41308.583333333336</v>
      </c>
      <c r="B503" s="7">
        <f t="shared" si="16"/>
        <v>2</v>
      </c>
      <c r="C503" s="7">
        <f t="shared" si="17"/>
        <v>2013</v>
      </c>
      <c r="D503" s="2">
        <v>859.4</v>
      </c>
      <c r="E503" s="2">
        <v>62</v>
      </c>
      <c r="F503" s="2">
        <v>63</v>
      </c>
    </row>
    <row r="504" spans="1:6" customFormat="1" x14ac:dyDescent="0.25">
      <c r="A504" s="8">
        <v>41308.590277777781</v>
      </c>
      <c r="B504" s="7">
        <f t="shared" si="16"/>
        <v>2</v>
      </c>
      <c r="C504" s="7">
        <f t="shared" si="17"/>
        <v>2013</v>
      </c>
      <c r="D504" s="2">
        <v>1134</v>
      </c>
      <c r="E504" s="2">
        <v>62</v>
      </c>
      <c r="F504" s="2">
        <v>63</v>
      </c>
    </row>
    <row r="505" spans="1:6" customFormat="1" x14ac:dyDescent="0.25">
      <c r="A505" s="8">
        <v>41308.597222222219</v>
      </c>
      <c r="B505" s="7">
        <f t="shared" si="16"/>
        <v>2</v>
      </c>
      <c r="C505" s="7">
        <f t="shared" si="17"/>
        <v>2013</v>
      </c>
      <c r="D505" s="2">
        <v>1159.2</v>
      </c>
      <c r="E505" s="2">
        <v>63</v>
      </c>
      <c r="F505" s="2">
        <v>64</v>
      </c>
    </row>
    <row r="506" spans="1:6" customFormat="1" x14ac:dyDescent="0.25">
      <c r="A506" s="8">
        <v>41308.604166666664</v>
      </c>
      <c r="B506" s="7">
        <f t="shared" si="16"/>
        <v>2</v>
      </c>
      <c r="C506" s="7">
        <f t="shared" si="17"/>
        <v>2013</v>
      </c>
      <c r="D506" s="2">
        <v>1238.9000000000001</v>
      </c>
      <c r="E506" s="2">
        <v>63</v>
      </c>
      <c r="F506" s="2">
        <v>65</v>
      </c>
    </row>
    <row r="507" spans="1:6" customFormat="1" x14ac:dyDescent="0.25">
      <c r="A507" s="8">
        <v>41308.611111111109</v>
      </c>
      <c r="B507" s="7">
        <f t="shared" si="16"/>
        <v>2</v>
      </c>
      <c r="C507" s="7">
        <f t="shared" si="17"/>
        <v>2013</v>
      </c>
      <c r="D507" s="2">
        <v>1868.4</v>
      </c>
      <c r="E507" s="2">
        <v>66</v>
      </c>
      <c r="F507" s="2">
        <v>68</v>
      </c>
    </row>
    <row r="508" spans="1:6" customFormat="1" x14ac:dyDescent="0.25">
      <c r="A508" s="8">
        <v>41308.618055555555</v>
      </c>
      <c r="B508" s="7">
        <f t="shared" si="16"/>
        <v>2</v>
      </c>
      <c r="C508" s="7">
        <f t="shared" si="17"/>
        <v>2013</v>
      </c>
      <c r="D508" s="2">
        <v>1661.9</v>
      </c>
      <c r="E508" s="2">
        <v>68</v>
      </c>
      <c r="F508" s="2">
        <v>70</v>
      </c>
    </row>
    <row r="509" spans="1:6" customFormat="1" x14ac:dyDescent="0.25">
      <c r="A509" s="8">
        <v>41308.625</v>
      </c>
      <c r="B509" s="7">
        <f t="shared" si="16"/>
        <v>2</v>
      </c>
      <c r="C509" s="7">
        <f t="shared" si="17"/>
        <v>2013</v>
      </c>
      <c r="D509" s="2">
        <v>986.8</v>
      </c>
      <c r="E509" s="2">
        <v>67</v>
      </c>
      <c r="F509" s="2">
        <v>68</v>
      </c>
    </row>
    <row r="510" spans="1:6" customFormat="1" x14ac:dyDescent="0.25">
      <c r="A510" s="8">
        <v>41308.631944444445</v>
      </c>
      <c r="B510" s="7">
        <f t="shared" si="16"/>
        <v>2</v>
      </c>
      <c r="C510" s="7">
        <f t="shared" si="17"/>
        <v>2013</v>
      </c>
      <c r="D510" s="2">
        <v>584.70000000000005</v>
      </c>
      <c r="E510" s="2">
        <v>63</v>
      </c>
      <c r="F510" s="2">
        <v>64</v>
      </c>
    </row>
    <row r="511" spans="1:6" customFormat="1" x14ac:dyDescent="0.25">
      <c r="A511" s="8">
        <v>41308.638888888891</v>
      </c>
      <c r="B511" s="7">
        <f t="shared" si="16"/>
        <v>2</v>
      </c>
      <c r="C511" s="7">
        <f t="shared" si="17"/>
        <v>2013</v>
      </c>
      <c r="D511" s="2">
        <v>619.6</v>
      </c>
      <c r="E511" s="2">
        <v>60</v>
      </c>
      <c r="F511" s="2">
        <v>61</v>
      </c>
    </row>
    <row r="512" spans="1:6" customFormat="1" x14ac:dyDescent="0.25">
      <c r="A512" s="8">
        <v>41308.645833333336</v>
      </c>
      <c r="B512" s="7">
        <f t="shared" si="16"/>
        <v>2</v>
      </c>
      <c r="C512" s="7">
        <f t="shared" si="17"/>
        <v>2013</v>
      </c>
      <c r="D512" s="2">
        <v>770.2</v>
      </c>
      <c r="E512" s="2">
        <v>58</v>
      </c>
      <c r="F512" s="2">
        <v>59</v>
      </c>
    </row>
    <row r="513" spans="1:6" customFormat="1" x14ac:dyDescent="0.25">
      <c r="A513" s="8">
        <v>41308.652777777781</v>
      </c>
      <c r="B513" s="7">
        <f t="shared" si="16"/>
        <v>2</v>
      </c>
      <c r="C513" s="7">
        <f t="shared" si="17"/>
        <v>2013</v>
      </c>
      <c r="D513" s="2">
        <v>963.1</v>
      </c>
      <c r="E513" s="2">
        <v>58</v>
      </c>
      <c r="F513" s="2">
        <v>59</v>
      </c>
    </row>
    <row r="514" spans="1:6" customFormat="1" x14ac:dyDescent="0.25">
      <c r="A514" s="8">
        <v>41308.659722222219</v>
      </c>
      <c r="B514" s="7">
        <f t="shared" si="16"/>
        <v>2</v>
      </c>
      <c r="C514" s="7">
        <f t="shared" si="17"/>
        <v>2013</v>
      </c>
      <c r="D514" s="2">
        <v>1197.9000000000001</v>
      </c>
      <c r="E514" s="2">
        <v>58</v>
      </c>
      <c r="F514" s="2">
        <v>59</v>
      </c>
    </row>
    <row r="515" spans="1:6" customFormat="1" x14ac:dyDescent="0.25">
      <c r="A515" s="8">
        <v>41308.666666666664</v>
      </c>
      <c r="B515" s="7">
        <f t="shared" si="16"/>
        <v>2</v>
      </c>
      <c r="C515" s="7">
        <f t="shared" si="17"/>
        <v>2013</v>
      </c>
      <c r="D515" s="2">
        <v>1343.7</v>
      </c>
      <c r="E515" s="2">
        <v>59</v>
      </c>
      <c r="F515" s="2">
        <v>61</v>
      </c>
    </row>
    <row r="516" spans="1:6" customFormat="1" x14ac:dyDescent="0.25">
      <c r="A516" s="8">
        <v>41308.673611111109</v>
      </c>
      <c r="B516" s="7">
        <f t="shared" ref="B516:B579" si="18">MONTH(A516)</f>
        <v>2</v>
      </c>
      <c r="C516" s="7">
        <f t="shared" ref="C516:C579" si="19">YEAR(A516)</f>
        <v>2013</v>
      </c>
      <c r="D516" s="2">
        <v>1424.6</v>
      </c>
      <c r="E516" s="2">
        <v>61</v>
      </c>
      <c r="F516" s="2">
        <v>62</v>
      </c>
    </row>
    <row r="517" spans="1:6" customFormat="1" x14ac:dyDescent="0.25">
      <c r="A517" s="8">
        <v>41308.680555555555</v>
      </c>
      <c r="B517" s="7">
        <f t="shared" si="18"/>
        <v>2</v>
      </c>
      <c r="C517" s="7">
        <f t="shared" si="19"/>
        <v>2013</v>
      </c>
      <c r="D517" s="2">
        <v>1761.9</v>
      </c>
      <c r="E517" s="2">
        <v>64</v>
      </c>
      <c r="F517" s="2">
        <v>65</v>
      </c>
    </row>
    <row r="518" spans="1:6" customFormat="1" x14ac:dyDescent="0.25">
      <c r="A518" s="8">
        <v>41308.6875</v>
      </c>
      <c r="B518" s="7">
        <f t="shared" si="18"/>
        <v>2</v>
      </c>
      <c r="C518" s="7">
        <f t="shared" si="19"/>
        <v>2013</v>
      </c>
      <c r="D518" s="2">
        <v>1775.6</v>
      </c>
      <c r="E518" s="2">
        <v>67</v>
      </c>
      <c r="F518" s="2">
        <v>68</v>
      </c>
    </row>
    <row r="519" spans="1:6" customFormat="1" x14ac:dyDescent="0.25">
      <c r="A519" s="8">
        <v>41308.694444444445</v>
      </c>
      <c r="B519" s="7">
        <f t="shared" si="18"/>
        <v>2</v>
      </c>
      <c r="C519" s="7">
        <f t="shared" si="19"/>
        <v>2013</v>
      </c>
      <c r="D519" s="2">
        <v>1606.6</v>
      </c>
      <c r="E519" s="2">
        <v>69</v>
      </c>
      <c r="F519" s="2">
        <v>70</v>
      </c>
    </row>
    <row r="520" spans="1:6" customFormat="1" x14ac:dyDescent="0.25">
      <c r="A520" s="8">
        <v>41308.701388888891</v>
      </c>
      <c r="B520" s="7">
        <f t="shared" si="18"/>
        <v>2</v>
      </c>
      <c r="C520" s="7">
        <f t="shared" si="19"/>
        <v>2013</v>
      </c>
      <c r="D520" s="2">
        <v>1716.4</v>
      </c>
      <c r="E520" s="2">
        <v>70</v>
      </c>
      <c r="F520" s="2">
        <v>71</v>
      </c>
    </row>
    <row r="521" spans="1:6" customFormat="1" x14ac:dyDescent="0.25">
      <c r="A521" s="8">
        <v>41308.708333333336</v>
      </c>
      <c r="B521" s="7">
        <f t="shared" si="18"/>
        <v>2</v>
      </c>
      <c r="C521" s="7">
        <f t="shared" si="19"/>
        <v>2013</v>
      </c>
      <c r="D521" s="2">
        <v>1905.9</v>
      </c>
      <c r="E521" s="2">
        <v>72</v>
      </c>
      <c r="F521" s="2">
        <v>74</v>
      </c>
    </row>
    <row r="522" spans="1:6" customFormat="1" x14ac:dyDescent="0.25">
      <c r="A522" s="8">
        <v>41308.715277777781</v>
      </c>
      <c r="B522" s="7">
        <f t="shared" si="18"/>
        <v>2</v>
      </c>
      <c r="C522" s="7">
        <f t="shared" si="19"/>
        <v>2013</v>
      </c>
      <c r="D522" s="2">
        <v>1990</v>
      </c>
      <c r="E522" s="2">
        <v>75</v>
      </c>
      <c r="F522" s="2">
        <v>77</v>
      </c>
    </row>
    <row r="523" spans="1:6" customFormat="1" x14ac:dyDescent="0.25">
      <c r="A523" s="8">
        <v>41308.722222222219</v>
      </c>
      <c r="B523" s="7">
        <f t="shared" si="18"/>
        <v>2</v>
      </c>
      <c r="C523" s="7">
        <f t="shared" si="19"/>
        <v>2013</v>
      </c>
      <c r="D523" s="2">
        <v>1974.9</v>
      </c>
      <c r="E523" s="2">
        <v>78</v>
      </c>
      <c r="F523" s="2">
        <v>80</v>
      </c>
    </row>
    <row r="524" spans="1:6" customFormat="1" x14ac:dyDescent="0.25">
      <c r="A524" s="8">
        <v>41308.729166666664</v>
      </c>
      <c r="B524" s="7">
        <f t="shared" si="18"/>
        <v>2</v>
      </c>
      <c r="C524" s="7">
        <f t="shared" si="19"/>
        <v>2013</v>
      </c>
      <c r="D524" s="2">
        <v>1982</v>
      </c>
      <c r="E524" s="2">
        <v>80</v>
      </c>
      <c r="F524" s="2">
        <v>81</v>
      </c>
    </row>
    <row r="525" spans="1:6" customFormat="1" x14ac:dyDescent="0.25">
      <c r="A525" s="8">
        <v>41308.736111111109</v>
      </c>
      <c r="B525" s="7">
        <f t="shared" si="18"/>
        <v>2</v>
      </c>
      <c r="C525" s="7">
        <f t="shared" si="19"/>
        <v>2013</v>
      </c>
      <c r="D525" s="2">
        <v>1973.8</v>
      </c>
      <c r="E525" s="2">
        <v>82</v>
      </c>
      <c r="F525" s="2">
        <v>84</v>
      </c>
    </row>
    <row r="526" spans="1:6" customFormat="1" x14ac:dyDescent="0.25">
      <c r="A526" s="8">
        <v>41308.743055555555</v>
      </c>
      <c r="B526" s="7">
        <f t="shared" si="18"/>
        <v>2</v>
      </c>
      <c r="C526" s="7">
        <f t="shared" si="19"/>
        <v>2013</v>
      </c>
      <c r="D526" s="2">
        <v>1968.6</v>
      </c>
      <c r="E526" s="2">
        <v>83</v>
      </c>
      <c r="F526" s="2">
        <v>85</v>
      </c>
    </row>
    <row r="527" spans="1:6" customFormat="1" x14ac:dyDescent="0.25">
      <c r="A527" s="8">
        <v>41308.75</v>
      </c>
      <c r="B527" s="7">
        <f t="shared" si="18"/>
        <v>2</v>
      </c>
      <c r="C527" s="7">
        <f t="shared" si="19"/>
        <v>2013</v>
      </c>
      <c r="D527" s="2">
        <v>1753.7</v>
      </c>
      <c r="E527" s="2">
        <v>84</v>
      </c>
      <c r="F527" s="2">
        <v>85</v>
      </c>
    </row>
    <row r="528" spans="1:6" customFormat="1" x14ac:dyDescent="0.25">
      <c r="A528" s="8">
        <v>41308.756944444445</v>
      </c>
      <c r="B528" s="7">
        <f t="shared" si="18"/>
        <v>2</v>
      </c>
      <c r="C528" s="7">
        <f t="shared" si="19"/>
        <v>2013</v>
      </c>
      <c r="D528" s="2">
        <v>1922</v>
      </c>
      <c r="E528" s="2">
        <v>84</v>
      </c>
      <c r="F528" s="2">
        <v>86</v>
      </c>
    </row>
    <row r="529" spans="1:6" customFormat="1" x14ac:dyDescent="0.25">
      <c r="A529" s="8">
        <v>41308.763888888891</v>
      </c>
      <c r="B529" s="7">
        <f t="shared" si="18"/>
        <v>2</v>
      </c>
      <c r="C529" s="7">
        <f t="shared" si="19"/>
        <v>2013</v>
      </c>
      <c r="D529" s="2">
        <v>1919.2</v>
      </c>
      <c r="E529" s="2">
        <v>85</v>
      </c>
      <c r="F529" s="2">
        <v>87</v>
      </c>
    </row>
    <row r="530" spans="1:6" customFormat="1" x14ac:dyDescent="0.25">
      <c r="A530" s="8">
        <v>41308.770833333336</v>
      </c>
      <c r="B530" s="7">
        <f t="shared" si="18"/>
        <v>2</v>
      </c>
      <c r="C530" s="7">
        <f t="shared" si="19"/>
        <v>2013</v>
      </c>
      <c r="D530" s="2">
        <v>1845.6</v>
      </c>
      <c r="E530" s="2">
        <v>85</v>
      </c>
      <c r="F530" s="2">
        <v>87</v>
      </c>
    </row>
    <row r="531" spans="1:6" customFormat="1" x14ac:dyDescent="0.25">
      <c r="A531" s="8">
        <v>41308.777777777781</v>
      </c>
      <c r="B531" s="7">
        <f t="shared" si="18"/>
        <v>2</v>
      </c>
      <c r="C531" s="7">
        <f t="shared" si="19"/>
        <v>2013</v>
      </c>
      <c r="D531" s="2">
        <v>1894.8</v>
      </c>
      <c r="E531" s="2">
        <v>86</v>
      </c>
      <c r="F531" s="2">
        <v>87</v>
      </c>
    </row>
    <row r="532" spans="1:6" customFormat="1" x14ac:dyDescent="0.25">
      <c r="A532" s="8">
        <v>41308.784722222219</v>
      </c>
      <c r="B532" s="7">
        <f t="shared" si="18"/>
        <v>2</v>
      </c>
      <c r="C532" s="7">
        <f t="shared" si="19"/>
        <v>2013</v>
      </c>
      <c r="D532" s="2">
        <v>1946.6</v>
      </c>
      <c r="E532" s="2">
        <v>86</v>
      </c>
      <c r="F532" s="2">
        <v>88</v>
      </c>
    </row>
    <row r="533" spans="1:6" customFormat="1" x14ac:dyDescent="0.25">
      <c r="A533" s="8">
        <v>41308.791666666664</v>
      </c>
      <c r="B533" s="7">
        <f t="shared" si="18"/>
        <v>2</v>
      </c>
      <c r="C533" s="7">
        <f t="shared" si="19"/>
        <v>2013</v>
      </c>
      <c r="D533" s="2">
        <v>1995.1</v>
      </c>
      <c r="E533" s="2">
        <v>88</v>
      </c>
      <c r="F533" s="2">
        <v>89</v>
      </c>
    </row>
    <row r="534" spans="1:6" customFormat="1" x14ac:dyDescent="0.25">
      <c r="A534" s="8">
        <v>41308.798611111109</v>
      </c>
      <c r="B534" s="7">
        <f t="shared" si="18"/>
        <v>2</v>
      </c>
      <c r="C534" s="7">
        <f t="shared" si="19"/>
        <v>2013</v>
      </c>
      <c r="D534" s="2">
        <v>1986.9</v>
      </c>
      <c r="E534" s="2">
        <v>89</v>
      </c>
      <c r="F534" s="2">
        <v>90</v>
      </c>
    </row>
    <row r="535" spans="1:6" customFormat="1" x14ac:dyDescent="0.25">
      <c r="A535" s="8">
        <v>41308.805555555555</v>
      </c>
      <c r="B535" s="7">
        <f t="shared" si="18"/>
        <v>2</v>
      </c>
      <c r="C535" s="7">
        <f t="shared" si="19"/>
        <v>2013</v>
      </c>
      <c r="D535" s="2">
        <v>1997.5</v>
      </c>
      <c r="E535" s="2">
        <v>90</v>
      </c>
      <c r="F535" s="2">
        <v>91</v>
      </c>
    </row>
    <row r="536" spans="1:6" customFormat="1" x14ac:dyDescent="0.25">
      <c r="A536" s="8">
        <v>41308.8125</v>
      </c>
      <c r="B536" s="7">
        <f t="shared" si="18"/>
        <v>2</v>
      </c>
      <c r="C536" s="7">
        <f t="shared" si="19"/>
        <v>2013</v>
      </c>
      <c r="D536" s="2">
        <v>1987.2</v>
      </c>
      <c r="E536" s="2">
        <v>90</v>
      </c>
      <c r="F536" s="2">
        <v>92</v>
      </c>
    </row>
    <row r="537" spans="1:6" customFormat="1" x14ac:dyDescent="0.25">
      <c r="A537" s="8">
        <v>41308.819444444445</v>
      </c>
      <c r="B537" s="7">
        <f t="shared" si="18"/>
        <v>2</v>
      </c>
      <c r="C537" s="7">
        <f t="shared" si="19"/>
        <v>2013</v>
      </c>
      <c r="D537" s="2">
        <v>1999.7</v>
      </c>
      <c r="E537" s="2">
        <v>91</v>
      </c>
      <c r="F537" s="2">
        <v>93</v>
      </c>
    </row>
    <row r="538" spans="1:6" customFormat="1" x14ac:dyDescent="0.25">
      <c r="A538" s="8">
        <v>41308.826388888891</v>
      </c>
      <c r="B538" s="7">
        <f t="shared" si="18"/>
        <v>2</v>
      </c>
      <c r="C538" s="7">
        <f t="shared" si="19"/>
        <v>2013</v>
      </c>
      <c r="D538" s="2">
        <v>1998.8</v>
      </c>
      <c r="E538" s="2">
        <v>92</v>
      </c>
      <c r="F538" s="2">
        <v>93</v>
      </c>
    </row>
    <row r="539" spans="1:6" customFormat="1" x14ac:dyDescent="0.25">
      <c r="A539" s="8">
        <v>41308.833333333336</v>
      </c>
      <c r="B539" s="7">
        <f t="shared" si="18"/>
        <v>2</v>
      </c>
      <c r="C539" s="7">
        <f t="shared" si="19"/>
        <v>2013</v>
      </c>
      <c r="D539" s="2">
        <v>2000</v>
      </c>
      <c r="E539" s="2">
        <v>92</v>
      </c>
      <c r="F539" s="2">
        <v>94</v>
      </c>
    </row>
    <row r="540" spans="1:6" customFormat="1" x14ac:dyDescent="0.25">
      <c r="A540" s="8">
        <v>41308.840277777781</v>
      </c>
      <c r="B540" s="7">
        <f t="shared" si="18"/>
        <v>2</v>
      </c>
      <c r="C540" s="7">
        <f t="shared" si="19"/>
        <v>2013</v>
      </c>
      <c r="D540" s="2">
        <v>2000</v>
      </c>
      <c r="E540" s="2">
        <v>93</v>
      </c>
      <c r="F540" s="2">
        <v>94</v>
      </c>
    </row>
    <row r="541" spans="1:6" customFormat="1" x14ac:dyDescent="0.25">
      <c r="A541" s="8">
        <v>41308.847222222219</v>
      </c>
      <c r="B541" s="7">
        <f t="shared" si="18"/>
        <v>2</v>
      </c>
      <c r="C541" s="7">
        <f t="shared" si="19"/>
        <v>2013</v>
      </c>
      <c r="D541" s="2">
        <v>1999.3</v>
      </c>
      <c r="E541" s="2">
        <v>93</v>
      </c>
      <c r="F541" s="2">
        <v>95</v>
      </c>
    </row>
    <row r="542" spans="1:6" customFormat="1" x14ac:dyDescent="0.25">
      <c r="A542" s="8">
        <v>41308.854166666664</v>
      </c>
      <c r="B542" s="7">
        <f t="shared" si="18"/>
        <v>2</v>
      </c>
      <c r="C542" s="7">
        <f t="shared" si="19"/>
        <v>2013</v>
      </c>
      <c r="D542" s="2">
        <v>1999.8</v>
      </c>
      <c r="E542" s="2">
        <v>93</v>
      </c>
      <c r="F542" s="2">
        <v>95</v>
      </c>
    </row>
    <row r="543" spans="1:6" customFormat="1" x14ac:dyDescent="0.25">
      <c r="A543" s="8">
        <v>41308.861111111109</v>
      </c>
      <c r="B543" s="7">
        <f t="shared" si="18"/>
        <v>2</v>
      </c>
      <c r="C543" s="7">
        <f t="shared" si="19"/>
        <v>2013</v>
      </c>
      <c r="D543" s="2">
        <v>1999.8</v>
      </c>
      <c r="E543" s="2">
        <v>93</v>
      </c>
      <c r="F543" s="2">
        <v>95</v>
      </c>
    </row>
    <row r="544" spans="1:6" customFormat="1" x14ac:dyDescent="0.25">
      <c r="A544" s="8">
        <v>41308.868055555555</v>
      </c>
      <c r="B544" s="7">
        <f t="shared" si="18"/>
        <v>2</v>
      </c>
      <c r="C544" s="7">
        <f t="shared" si="19"/>
        <v>2013</v>
      </c>
      <c r="D544" s="2">
        <v>1998.7</v>
      </c>
      <c r="E544" s="2">
        <v>94</v>
      </c>
      <c r="F544" s="2">
        <v>95</v>
      </c>
    </row>
    <row r="545" spans="1:6" customFormat="1" x14ac:dyDescent="0.25">
      <c r="A545" s="8">
        <v>41308.875</v>
      </c>
      <c r="B545" s="7">
        <f t="shared" si="18"/>
        <v>2</v>
      </c>
      <c r="C545" s="7">
        <f t="shared" si="19"/>
        <v>2013</v>
      </c>
      <c r="D545" s="2">
        <v>1994.9</v>
      </c>
      <c r="E545" s="2">
        <v>94</v>
      </c>
      <c r="F545" s="2">
        <v>95</v>
      </c>
    </row>
    <row r="546" spans="1:6" customFormat="1" x14ac:dyDescent="0.25">
      <c r="A546" s="8">
        <v>41308.881944444445</v>
      </c>
      <c r="B546" s="7">
        <f t="shared" si="18"/>
        <v>2</v>
      </c>
      <c r="C546" s="7">
        <f t="shared" si="19"/>
        <v>2013</v>
      </c>
      <c r="D546" s="2">
        <v>2000.1</v>
      </c>
      <c r="E546" s="2">
        <v>94</v>
      </c>
      <c r="F546" s="2">
        <v>96</v>
      </c>
    </row>
    <row r="547" spans="1:6" customFormat="1" x14ac:dyDescent="0.25">
      <c r="A547" s="8">
        <v>41308.888888888891</v>
      </c>
      <c r="B547" s="7">
        <f t="shared" si="18"/>
        <v>2</v>
      </c>
      <c r="C547" s="7">
        <f t="shared" si="19"/>
        <v>2013</v>
      </c>
      <c r="D547" s="2">
        <v>1999.9</v>
      </c>
      <c r="E547" s="2">
        <v>94</v>
      </c>
      <c r="F547" s="2">
        <v>96</v>
      </c>
    </row>
    <row r="548" spans="1:6" customFormat="1" x14ac:dyDescent="0.25">
      <c r="A548" s="8">
        <v>41308.895833333336</v>
      </c>
      <c r="B548" s="7">
        <f t="shared" si="18"/>
        <v>2</v>
      </c>
      <c r="C548" s="7">
        <f t="shared" si="19"/>
        <v>2013</v>
      </c>
      <c r="D548" s="2">
        <v>2000</v>
      </c>
      <c r="E548" s="2">
        <v>95</v>
      </c>
      <c r="F548" s="2">
        <v>96</v>
      </c>
    </row>
    <row r="549" spans="1:6" customFormat="1" x14ac:dyDescent="0.25">
      <c r="A549" s="8">
        <v>41308.902777777781</v>
      </c>
      <c r="B549" s="7">
        <f t="shared" si="18"/>
        <v>2</v>
      </c>
      <c r="C549" s="7">
        <f t="shared" si="19"/>
        <v>2013</v>
      </c>
      <c r="D549" s="2">
        <v>2000.1</v>
      </c>
      <c r="E549" s="2">
        <v>95</v>
      </c>
      <c r="F549" s="2">
        <v>96</v>
      </c>
    </row>
    <row r="550" spans="1:6" customFormat="1" x14ac:dyDescent="0.25">
      <c r="A550" s="8">
        <v>41308.909722222219</v>
      </c>
      <c r="B550" s="7">
        <f t="shared" si="18"/>
        <v>2</v>
      </c>
      <c r="C550" s="7">
        <f t="shared" si="19"/>
        <v>2013</v>
      </c>
      <c r="D550" s="2">
        <v>1999.9</v>
      </c>
      <c r="E550" s="2">
        <v>95</v>
      </c>
      <c r="F550" s="2">
        <v>97</v>
      </c>
    </row>
    <row r="551" spans="1:6" customFormat="1" x14ac:dyDescent="0.25">
      <c r="A551" s="8">
        <v>41308.916666666664</v>
      </c>
      <c r="B551" s="7">
        <f t="shared" si="18"/>
        <v>2</v>
      </c>
      <c r="C551" s="7">
        <f t="shared" si="19"/>
        <v>2013</v>
      </c>
      <c r="D551" s="2">
        <v>2000.1</v>
      </c>
      <c r="E551" s="2">
        <v>95</v>
      </c>
      <c r="F551" s="2">
        <v>97</v>
      </c>
    </row>
    <row r="552" spans="1:6" customFormat="1" x14ac:dyDescent="0.25">
      <c r="A552" s="8">
        <v>41308.923611111109</v>
      </c>
      <c r="B552" s="7">
        <f t="shared" si="18"/>
        <v>2</v>
      </c>
      <c r="C552" s="7">
        <f t="shared" si="19"/>
        <v>2013</v>
      </c>
      <c r="D552" s="2">
        <v>2000</v>
      </c>
      <c r="E552" s="2">
        <v>95</v>
      </c>
      <c r="F552" s="2">
        <v>97</v>
      </c>
    </row>
    <row r="553" spans="1:6" customFormat="1" x14ac:dyDescent="0.25">
      <c r="A553" s="8">
        <v>41308.930555555555</v>
      </c>
      <c r="B553" s="7">
        <f t="shared" si="18"/>
        <v>2</v>
      </c>
      <c r="C553" s="7">
        <f t="shared" si="19"/>
        <v>2013</v>
      </c>
      <c r="D553" s="2">
        <v>2000.1</v>
      </c>
      <c r="E553" s="2">
        <v>95</v>
      </c>
      <c r="F553" s="2">
        <v>97</v>
      </c>
    </row>
    <row r="554" spans="1:6" customFormat="1" x14ac:dyDescent="0.25">
      <c r="A554" s="8">
        <v>41308.9375</v>
      </c>
      <c r="B554" s="7">
        <f t="shared" si="18"/>
        <v>2</v>
      </c>
      <c r="C554" s="7">
        <f t="shared" si="19"/>
        <v>2013</v>
      </c>
      <c r="D554" s="2">
        <v>2000</v>
      </c>
      <c r="E554" s="2">
        <v>95</v>
      </c>
      <c r="F554" s="2">
        <v>97</v>
      </c>
    </row>
    <row r="555" spans="1:6" customFormat="1" x14ac:dyDescent="0.25">
      <c r="A555" s="8">
        <v>41308.944444444445</v>
      </c>
      <c r="B555" s="7">
        <f t="shared" si="18"/>
        <v>2</v>
      </c>
      <c r="C555" s="7">
        <f t="shared" si="19"/>
        <v>2013</v>
      </c>
      <c r="D555" s="2">
        <v>2000.1</v>
      </c>
      <c r="E555" s="2">
        <v>95</v>
      </c>
      <c r="F555" s="2">
        <v>97</v>
      </c>
    </row>
    <row r="556" spans="1:6" customFormat="1" x14ac:dyDescent="0.25">
      <c r="A556" s="8">
        <v>41308.951388888891</v>
      </c>
      <c r="B556" s="7">
        <f t="shared" si="18"/>
        <v>2</v>
      </c>
      <c r="C556" s="7">
        <f t="shared" si="19"/>
        <v>2013</v>
      </c>
      <c r="D556" s="2">
        <v>1999.9</v>
      </c>
      <c r="E556" s="2">
        <v>95</v>
      </c>
      <c r="F556" s="2">
        <v>97</v>
      </c>
    </row>
    <row r="557" spans="1:6" customFormat="1" x14ac:dyDescent="0.25">
      <c r="A557" s="8">
        <v>41308.958333333336</v>
      </c>
      <c r="B557" s="7">
        <f t="shared" si="18"/>
        <v>2</v>
      </c>
      <c r="C557" s="7">
        <f t="shared" si="19"/>
        <v>2013</v>
      </c>
      <c r="D557" s="2">
        <v>2000.1</v>
      </c>
      <c r="E557" s="2">
        <v>95</v>
      </c>
      <c r="F557" s="2">
        <v>97</v>
      </c>
    </row>
    <row r="558" spans="1:6" customFormat="1" x14ac:dyDescent="0.25">
      <c r="A558" s="8">
        <v>41308.965277777781</v>
      </c>
      <c r="B558" s="7">
        <f t="shared" si="18"/>
        <v>2</v>
      </c>
      <c r="C558" s="7">
        <f t="shared" si="19"/>
        <v>2013</v>
      </c>
      <c r="D558" s="2">
        <v>2000</v>
      </c>
      <c r="E558" s="2">
        <v>95</v>
      </c>
      <c r="F558" s="2">
        <v>97</v>
      </c>
    </row>
    <row r="559" spans="1:6" customFormat="1" x14ac:dyDescent="0.25">
      <c r="A559" s="8">
        <v>41308.972222222219</v>
      </c>
      <c r="B559" s="7">
        <f t="shared" si="18"/>
        <v>2</v>
      </c>
      <c r="C559" s="7">
        <f t="shared" si="19"/>
        <v>2013</v>
      </c>
      <c r="D559" s="2">
        <v>2000</v>
      </c>
      <c r="E559" s="2">
        <v>95</v>
      </c>
      <c r="F559" s="2">
        <v>97</v>
      </c>
    </row>
    <row r="560" spans="1:6" customFormat="1" x14ac:dyDescent="0.25">
      <c r="A560" s="8">
        <v>41308.979166666664</v>
      </c>
      <c r="B560" s="7">
        <f t="shared" si="18"/>
        <v>2</v>
      </c>
      <c r="C560" s="7">
        <f t="shared" si="19"/>
        <v>2013</v>
      </c>
      <c r="D560" s="2">
        <v>2000</v>
      </c>
      <c r="E560" s="2">
        <v>95</v>
      </c>
      <c r="F560" s="2">
        <v>97</v>
      </c>
    </row>
    <row r="561" spans="1:6" customFormat="1" x14ac:dyDescent="0.25">
      <c r="A561" s="8">
        <v>41308.986111111109</v>
      </c>
      <c r="B561" s="7">
        <f t="shared" si="18"/>
        <v>2</v>
      </c>
      <c r="C561" s="7">
        <f t="shared" si="19"/>
        <v>2013</v>
      </c>
      <c r="D561" s="2">
        <v>2000</v>
      </c>
      <c r="E561" s="2">
        <v>95</v>
      </c>
      <c r="F561" s="2">
        <v>97</v>
      </c>
    </row>
    <row r="562" spans="1:6" customFormat="1" x14ac:dyDescent="0.25">
      <c r="A562" s="8">
        <v>41308.993055555555</v>
      </c>
      <c r="B562" s="7">
        <f t="shared" si="18"/>
        <v>2</v>
      </c>
      <c r="C562" s="7">
        <f t="shared" si="19"/>
        <v>2013</v>
      </c>
      <c r="D562" s="2">
        <v>2000.1</v>
      </c>
      <c r="E562" s="2">
        <v>95</v>
      </c>
      <c r="F562" s="2">
        <v>97</v>
      </c>
    </row>
    <row r="563" spans="1:6" customFormat="1" x14ac:dyDescent="0.25">
      <c r="A563" s="6">
        <v>41309</v>
      </c>
      <c r="B563" s="7">
        <f t="shared" si="18"/>
        <v>2</v>
      </c>
      <c r="C563" s="7">
        <f t="shared" si="19"/>
        <v>2013</v>
      </c>
      <c r="D563" s="2">
        <v>2000</v>
      </c>
      <c r="E563" s="2">
        <v>96</v>
      </c>
      <c r="F563" s="2">
        <v>97</v>
      </c>
    </row>
    <row r="564" spans="1:6" customFormat="1" x14ac:dyDescent="0.25">
      <c r="A564" s="8">
        <v>41309.006944444445</v>
      </c>
      <c r="B564" s="7">
        <f t="shared" si="18"/>
        <v>2</v>
      </c>
      <c r="C564" s="7">
        <f t="shared" si="19"/>
        <v>2013</v>
      </c>
      <c r="D564" s="2">
        <v>2000</v>
      </c>
      <c r="E564" s="2">
        <v>96</v>
      </c>
      <c r="F564" s="2">
        <v>98</v>
      </c>
    </row>
    <row r="565" spans="1:6" customFormat="1" x14ac:dyDescent="0.25">
      <c r="A565" s="8">
        <v>41309.013888888891</v>
      </c>
      <c r="B565" s="7">
        <f t="shared" si="18"/>
        <v>2</v>
      </c>
      <c r="C565" s="7">
        <f t="shared" si="19"/>
        <v>2013</v>
      </c>
      <c r="D565" s="2">
        <v>2000</v>
      </c>
      <c r="E565" s="2">
        <v>96</v>
      </c>
      <c r="F565" s="2">
        <v>97</v>
      </c>
    </row>
    <row r="566" spans="1:6" customFormat="1" x14ac:dyDescent="0.25">
      <c r="A566" s="8">
        <v>41309.020833333336</v>
      </c>
      <c r="B566" s="7">
        <f t="shared" si="18"/>
        <v>2</v>
      </c>
      <c r="C566" s="7">
        <f t="shared" si="19"/>
        <v>2013</v>
      </c>
      <c r="D566" s="2">
        <v>1999.9</v>
      </c>
      <c r="E566" s="2">
        <v>96</v>
      </c>
      <c r="F566" s="2">
        <v>97</v>
      </c>
    </row>
    <row r="567" spans="1:6" customFormat="1" x14ac:dyDescent="0.25">
      <c r="A567" s="8">
        <v>41309.027777777781</v>
      </c>
      <c r="B567" s="7">
        <f t="shared" si="18"/>
        <v>2</v>
      </c>
      <c r="C567" s="7">
        <f t="shared" si="19"/>
        <v>2013</v>
      </c>
      <c r="D567" s="2">
        <v>2000</v>
      </c>
      <c r="E567" s="2">
        <v>96</v>
      </c>
      <c r="F567" s="2">
        <v>97</v>
      </c>
    </row>
    <row r="568" spans="1:6" customFormat="1" x14ac:dyDescent="0.25">
      <c r="A568" s="8">
        <v>41309.034722222219</v>
      </c>
      <c r="B568" s="7">
        <f t="shared" si="18"/>
        <v>2</v>
      </c>
      <c r="C568" s="7">
        <f t="shared" si="19"/>
        <v>2013</v>
      </c>
      <c r="D568" s="2">
        <v>1999.9</v>
      </c>
      <c r="E568" s="2">
        <v>96</v>
      </c>
      <c r="F568" s="2">
        <v>97</v>
      </c>
    </row>
    <row r="569" spans="1:6" customFormat="1" x14ac:dyDescent="0.25">
      <c r="A569" s="8">
        <v>41309.041666666664</v>
      </c>
      <c r="B569" s="7">
        <f t="shared" si="18"/>
        <v>2</v>
      </c>
      <c r="C569" s="7">
        <f t="shared" si="19"/>
        <v>2013</v>
      </c>
      <c r="D569" s="2">
        <v>2000.2</v>
      </c>
      <c r="E569" s="2">
        <v>96</v>
      </c>
      <c r="F569" s="2">
        <v>98</v>
      </c>
    </row>
    <row r="570" spans="1:6" customFormat="1" x14ac:dyDescent="0.25">
      <c r="A570" s="8">
        <v>41309.048611111109</v>
      </c>
      <c r="B570" s="7">
        <f t="shared" si="18"/>
        <v>2</v>
      </c>
      <c r="C570" s="7">
        <f t="shared" si="19"/>
        <v>2013</v>
      </c>
      <c r="D570" s="2">
        <v>1999.9</v>
      </c>
      <c r="E570" s="2">
        <v>96</v>
      </c>
      <c r="F570" s="2">
        <v>98</v>
      </c>
    </row>
    <row r="571" spans="1:6" customFormat="1" x14ac:dyDescent="0.25">
      <c r="A571" s="8">
        <v>41309.055555555555</v>
      </c>
      <c r="B571" s="7">
        <f t="shared" si="18"/>
        <v>2</v>
      </c>
      <c r="C571" s="7">
        <f t="shared" si="19"/>
        <v>2013</v>
      </c>
      <c r="D571" s="2">
        <v>1995.3</v>
      </c>
      <c r="E571" s="2">
        <v>96</v>
      </c>
      <c r="F571" s="2">
        <v>98</v>
      </c>
    </row>
    <row r="572" spans="1:6" customFormat="1" x14ac:dyDescent="0.25">
      <c r="A572" s="8">
        <v>41309.0625</v>
      </c>
      <c r="B572" s="7">
        <f t="shared" si="18"/>
        <v>2</v>
      </c>
      <c r="C572" s="7">
        <f t="shared" si="19"/>
        <v>2013</v>
      </c>
      <c r="D572" s="2">
        <v>1999.4</v>
      </c>
      <c r="E572" s="2">
        <v>96</v>
      </c>
      <c r="F572" s="2">
        <v>98</v>
      </c>
    </row>
    <row r="573" spans="1:6" customFormat="1" x14ac:dyDescent="0.25">
      <c r="A573" s="8">
        <v>41309.069444444445</v>
      </c>
      <c r="B573" s="7">
        <f t="shared" si="18"/>
        <v>2</v>
      </c>
      <c r="C573" s="7">
        <f t="shared" si="19"/>
        <v>2013</v>
      </c>
      <c r="D573" s="2">
        <v>1998.3</v>
      </c>
      <c r="E573" s="2">
        <v>97</v>
      </c>
      <c r="F573" s="2">
        <v>98</v>
      </c>
    </row>
    <row r="574" spans="1:6" customFormat="1" x14ac:dyDescent="0.25">
      <c r="A574" s="8">
        <v>41309.076388888891</v>
      </c>
      <c r="B574" s="7">
        <f t="shared" si="18"/>
        <v>2</v>
      </c>
      <c r="C574" s="7">
        <f t="shared" si="19"/>
        <v>2013</v>
      </c>
      <c r="D574" s="2">
        <v>1996.2</v>
      </c>
      <c r="E574" s="2">
        <v>97</v>
      </c>
      <c r="F574" s="2">
        <v>99</v>
      </c>
    </row>
    <row r="575" spans="1:6" customFormat="1" x14ac:dyDescent="0.25">
      <c r="A575" s="8">
        <v>41309.083333333336</v>
      </c>
      <c r="B575" s="7">
        <f t="shared" si="18"/>
        <v>2</v>
      </c>
      <c r="C575" s="7">
        <f t="shared" si="19"/>
        <v>2013</v>
      </c>
      <c r="D575" s="2">
        <v>1979.4</v>
      </c>
      <c r="E575" s="2">
        <v>97</v>
      </c>
      <c r="F575" s="2">
        <v>99</v>
      </c>
    </row>
    <row r="576" spans="1:6" customFormat="1" x14ac:dyDescent="0.25">
      <c r="A576" s="8">
        <v>41309.090277777781</v>
      </c>
      <c r="B576" s="7">
        <f t="shared" si="18"/>
        <v>2</v>
      </c>
      <c r="C576" s="7">
        <f t="shared" si="19"/>
        <v>2013</v>
      </c>
      <c r="D576" s="2">
        <v>1872.1</v>
      </c>
      <c r="E576" s="2">
        <v>96</v>
      </c>
      <c r="F576" s="2">
        <v>98</v>
      </c>
    </row>
    <row r="577" spans="1:6" customFormat="1" x14ac:dyDescent="0.25">
      <c r="A577" s="8">
        <v>41309.097222222219</v>
      </c>
      <c r="B577" s="7">
        <f t="shared" si="18"/>
        <v>2</v>
      </c>
      <c r="C577" s="7">
        <f t="shared" si="19"/>
        <v>2013</v>
      </c>
      <c r="D577" s="2">
        <v>1822.5</v>
      </c>
      <c r="E577" s="2">
        <v>95</v>
      </c>
      <c r="F577" s="2">
        <v>97</v>
      </c>
    </row>
    <row r="578" spans="1:6" customFormat="1" x14ac:dyDescent="0.25">
      <c r="A578" s="8">
        <v>41309.104166666664</v>
      </c>
      <c r="B578" s="7">
        <f t="shared" si="18"/>
        <v>2</v>
      </c>
      <c r="C578" s="7">
        <f t="shared" si="19"/>
        <v>2013</v>
      </c>
      <c r="D578" s="2">
        <v>1463.4</v>
      </c>
      <c r="E578" s="2">
        <v>92</v>
      </c>
      <c r="F578" s="2">
        <v>93</v>
      </c>
    </row>
    <row r="579" spans="1:6" customFormat="1" x14ac:dyDescent="0.25">
      <c r="A579" s="8">
        <v>41309.111111111109</v>
      </c>
      <c r="B579" s="7">
        <f t="shared" si="18"/>
        <v>2</v>
      </c>
      <c r="C579" s="7">
        <f t="shared" si="19"/>
        <v>2013</v>
      </c>
      <c r="D579" s="2">
        <v>1491.1</v>
      </c>
      <c r="E579" s="2">
        <v>89</v>
      </c>
      <c r="F579" s="2">
        <v>90</v>
      </c>
    </row>
    <row r="580" spans="1:6" customFormat="1" x14ac:dyDescent="0.25">
      <c r="A580" s="8">
        <v>41309.118055555555</v>
      </c>
      <c r="B580" s="7">
        <f t="shared" ref="B580:B643" si="20">MONTH(A580)</f>
        <v>2</v>
      </c>
      <c r="C580" s="7">
        <f t="shared" ref="C580:C643" si="21">YEAR(A580)</f>
        <v>2013</v>
      </c>
      <c r="D580" s="2">
        <v>1249</v>
      </c>
      <c r="E580" s="2">
        <v>87</v>
      </c>
      <c r="F580" s="2">
        <v>88</v>
      </c>
    </row>
    <row r="581" spans="1:6" customFormat="1" x14ac:dyDescent="0.25">
      <c r="A581" s="8">
        <v>41309.125</v>
      </c>
      <c r="B581" s="7">
        <f t="shared" si="20"/>
        <v>2</v>
      </c>
      <c r="C581" s="7">
        <f t="shared" si="21"/>
        <v>2013</v>
      </c>
      <c r="D581" s="2">
        <v>998.7</v>
      </c>
      <c r="E581" s="2">
        <v>82</v>
      </c>
      <c r="F581" s="2">
        <v>83</v>
      </c>
    </row>
    <row r="582" spans="1:6" customFormat="1" x14ac:dyDescent="0.25">
      <c r="A582" s="8">
        <v>41309.131944444445</v>
      </c>
      <c r="B582" s="7">
        <f t="shared" si="20"/>
        <v>2</v>
      </c>
      <c r="C582" s="7">
        <f t="shared" si="21"/>
        <v>2013</v>
      </c>
      <c r="D582" s="2">
        <v>1176.9000000000001</v>
      </c>
      <c r="E582" s="2">
        <v>79</v>
      </c>
      <c r="F582" s="2">
        <v>80</v>
      </c>
    </row>
    <row r="583" spans="1:6" customFormat="1" x14ac:dyDescent="0.25">
      <c r="A583" s="8">
        <v>41309.138888888891</v>
      </c>
      <c r="B583" s="7">
        <f t="shared" si="20"/>
        <v>2</v>
      </c>
      <c r="C583" s="7">
        <f t="shared" si="21"/>
        <v>2013</v>
      </c>
      <c r="D583" s="2">
        <v>1023.4</v>
      </c>
      <c r="E583" s="2">
        <v>76</v>
      </c>
      <c r="F583" s="2">
        <v>78</v>
      </c>
    </row>
    <row r="584" spans="1:6" customFormat="1" x14ac:dyDescent="0.25">
      <c r="A584" s="8">
        <v>41309.145833333336</v>
      </c>
      <c r="B584" s="7">
        <f t="shared" si="20"/>
        <v>2</v>
      </c>
      <c r="C584" s="7">
        <f t="shared" si="21"/>
        <v>2013</v>
      </c>
      <c r="D584" s="2">
        <v>1031.8</v>
      </c>
      <c r="E584" s="2">
        <v>74</v>
      </c>
      <c r="F584" s="2">
        <v>75</v>
      </c>
    </row>
    <row r="585" spans="1:6" customFormat="1" x14ac:dyDescent="0.25">
      <c r="A585" s="8">
        <v>41309.152777777781</v>
      </c>
      <c r="B585" s="7">
        <f t="shared" si="20"/>
        <v>2</v>
      </c>
      <c r="C585" s="7">
        <f t="shared" si="21"/>
        <v>2013</v>
      </c>
      <c r="D585" s="2">
        <v>985.2</v>
      </c>
      <c r="E585" s="2">
        <v>71</v>
      </c>
      <c r="F585" s="2">
        <v>72</v>
      </c>
    </row>
    <row r="586" spans="1:6" customFormat="1" x14ac:dyDescent="0.25">
      <c r="A586" s="8">
        <v>41309.159722222219</v>
      </c>
      <c r="B586" s="7">
        <f t="shared" si="20"/>
        <v>2</v>
      </c>
      <c r="C586" s="7">
        <f t="shared" si="21"/>
        <v>2013</v>
      </c>
      <c r="D586" s="2">
        <v>1483.1</v>
      </c>
      <c r="E586" s="2">
        <v>71</v>
      </c>
      <c r="F586" s="2">
        <v>72</v>
      </c>
    </row>
    <row r="587" spans="1:6" customFormat="1" x14ac:dyDescent="0.25">
      <c r="A587" s="8">
        <v>41309.166666666664</v>
      </c>
      <c r="B587" s="7">
        <f t="shared" si="20"/>
        <v>2</v>
      </c>
      <c r="C587" s="7">
        <f t="shared" si="21"/>
        <v>2013</v>
      </c>
      <c r="D587" s="2">
        <v>1844</v>
      </c>
      <c r="E587" s="2">
        <v>73</v>
      </c>
      <c r="F587" s="2">
        <v>75</v>
      </c>
    </row>
    <row r="588" spans="1:6" customFormat="1" x14ac:dyDescent="0.25">
      <c r="A588" s="8">
        <v>41309.173611111109</v>
      </c>
      <c r="B588" s="7">
        <f t="shared" si="20"/>
        <v>2</v>
      </c>
      <c r="C588" s="7">
        <f t="shared" si="21"/>
        <v>2013</v>
      </c>
      <c r="D588" s="2">
        <v>1961.6</v>
      </c>
      <c r="E588" s="2">
        <v>76</v>
      </c>
      <c r="F588" s="2">
        <v>78</v>
      </c>
    </row>
    <row r="589" spans="1:6" customFormat="1" x14ac:dyDescent="0.25">
      <c r="A589" s="8">
        <v>41309.180555555555</v>
      </c>
      <c r="B589" s="7">
        <f t="shared" si="20"/>
        <v>2</v>
      </c>
      <c r="C589" s="7">
        <f t="shared" si="21"/>
        <v>2013</v>
      </c>
      <c r="D589" s="2">
        <v>1914.5</v>
      </c>
      <c r="E589" s="2">
        <v>79</v>
      </c>
      <c r="F589" s="2">
        <v>81</v>
      </c>
    </row>
    <row r="590" spans="1:6" customFormat="1" x14ac:dyDescent="0.25">
      <c r="A590" s="8">
        <v>41309.1875</v>
      </c>
      <c r="B590" s="7">
        <f t="shared" si="20"/>
        <v>2</v>
      </c>
      <c r="C590" s="7">
        <f t="shared" si="21"/>
        <v>2013</v>
      </c>
      <c r="D590" s="2">
        <v>1822.9</v>
      </c>
      <c r="E590" s="2">
        <v>80</v>
      </c>
      <c r="F590" s="2">
        <v>82</v>
      </c>
    </row>
    <row r="591" spans="1:6" customFormat="1" x14ac:dyDescent="0.25">
      <c r="A591" s="8">
        <v>41309.194444444445</v>
      </c>
      <c r="B591" s="7">
        <f t="shared" si="20"/>
        <v>2</v>
      </c>
      <c r="C591" s="7">
        <f t="shared" si="21"/>
        <v>2013</v>
      </c>
      <c r="D591" s="2">
        <v>1879.3</v>
      </c>
      <c r="E591" s="2">
        <v>82</v>
      </c>
      <c r="F591" s="2">
        <v>84</v>
      </c>
    </row>
    <row r="592" spans="1:6" customFormat="1" x14ac:dyDescent="0.25">
      <c r="A592" s="8">
        <v>41309.201388888891</v>
      </c>
      <c r="B592" s="7">
        <f t="shared" si="20"/>
        <v>2</v>
      </c>
      <c r="C592" s="7">
        <f t="shared" si="21"/>
        <v>2013</v>
      </c>
      <c r="D592" s="2">
        <v>1960.4</v>
      </c>
      <c r="E592" s="2">
        <v>84</v>
      </c>
      <c r="F592" s="2">
        <v>85</v>
      </c>
    </row>
    <row r="593" spans="1:6" customFormat="1" x14ac:dyDescent="0.25">
      <c r="A593" s="8">
        <v>41309.208333333336</v>
      </c>
      <c r="B593" s="7">
        <f t="shared" si="20"/>
        <v>2</v>
      </c>
      <c r="C593" s="7">
        <f t="shared" si="21"/>
        <v>2013</v>
      </c>
      <c r="D593" s="2">
        <v>1983.5</v>
      </c>
      <c r="E593" s="2">
        <v>86</v>
      </c>
      <c r="F593" s="2">
        <v>87</v>
      </c>
    </row>
    <row r="594" spans="1:6" customFormat="1" x14ac:dyDescent="0.25">
      <c r="A594" s="8">
        <v>41309.215277777781</v>
      </c>
      <c r="B594" s="7">
        <f t="shared" si="20"/>
        <v>2</v>
      </c>
      <c r="C594" s="7">
        <f t="shared" si="21"/>
        <v>2013</v>
      </c>
      <c r="D594" s="2">
        <v>1960.1</v>
      </c>
      <c r="E594" s="2">
        <v>87</v>
      </c>
      <c r="F594" s="2">
        <v>89</v>
      </c>
    </row>
    <row r="595" spans="1:6" customFormat="1" x14ac:dyDescent="0.25">
      <c r="A595" s="8">
        <v>41309.222222222219</v>
      </c>
      <c r="B595" s="7">
        <f t="shared" si="20"/>
        <v>2</v>
      </c>
      <c r="C595" s="7">
        <f t="shared" si="21"/>
        <v>2013</v>
      </c>
      <c r="D595" s="2">
        <v>1837.9</v>
      </c>
      <c r="E595" s="2">
        <v>88</v>
      </c>
      <c r="F595" s="2">
        <v>90</v>
      </c>
    </row>
    <row r="596" spans="1:6" customFormat="1" x14ac:dyDescent="0.25">
      <c r="A596" s="8">
        <v>41309.229166666664</v>
      </c>
      <c r="B596" s="7">
        <f t="shared" si="20"/>
        <v>2</v>
      </c>
      <c r="C596" s="7">
        <f t="shared" si="21"/>
        <v>2013</v>
      </c>
      <c r="D596" s="2">
        <v>1237.5</v>
      </c>
      <c r="E596" s="2">
        <v>86</v>
      </c>
      <c r="F596" s="2">
        <v>87</v>
      </c>
    </row>
    <row r="597" spans="1:6" customFormat="1" x14ac:dyDescent="0.25">
      <c r="A597" s="8">
        <v>41309.236111111109</v>
      </c>
      <c r="B597" s="7">
        <f t="shared" si="20"/>
        <v>2</v>
      </c>
      <c r="C597" s="7">
        <f t="shared" si="21"/>
        <v>2013</v>
      </c>
      <c r="D597" s="2">
        <v>1284.5999999999999</v>
      </c>
      <c r="E597" s="2">
        <v>83</v>
      </c>
      <c r="F597" s="2">
        <v>84</v>
      </c>
    </row>
    <row r="598" spans="1:6" customFormat="1" x14ac:dyDescent="0.25">
      <c r="A598" s="8">
        <v>41309.243055555555</v>
      </c>
      <c r="B598" s="7">
        <f t="shared" si="20"/>
        <v>2</v>
      </c>
      <c r="C598" s="7">
        <f t="shared" si="21"/>
        <v>2013</v>
      </c>
      <c r="D598" s="2">
        <v>1360.7</v>
      </c>
      <c r="E598" s="2">
        <v>81</v>
      </c>
      <c r="F598" s="2">
        <v>82</v>
      </c>
    </row>
    <row r="599" spans="1:6" customFormat="1" x14ac:dyDescent="0.25">
      <c r="A599" s="8">
        <v>41309.25</v>
      </c>
      <c r="B599" s="7">
        <f t="shared" si="20"/>
        <v>2</v>
      </c>
      <c r="C599" s="7">
        <f t="shared" si="21"/>
        <v>2013</v>
      </c>
      <c r="D599" s="2">
        <v>1322.6</v>
      </c>
      <c r="E599" s="2">
        <v>80</v>
      </c>
      <c r="F599" s="2">
        <v>81</v>
      </c>
    </row>
    <row r="600" spans="1:6" customFormat="1" x14ac:dyDescent="0.25">
      <c r="A600" s="8">
        <v>41309.256944444445</v>
      </c>
      <c r="B600" s="7">
        <f t="shared" si="20"/>
        <v>2</v>
      </c>
      <c r="C600" s="7">
        <f t="shared" si="21"/>
        <v>2013</v>
      </c>
      <c r="D600" s="2">
        <v>1501.1</v>
      </c>
      <c r="E600" s="2">
        <v>79</v>
      </c>
      <c r="F600" s="2">
        <v>80</v>
      </c>
    </row>
    <row r="601" spans="1:6" customFormat="1" x14ac:dyDescent="0.25">
      <c r="A601" s="8">
        <v>41309.263888888891</v>
      </c>
      <c r="B601" s="7">
        <f t="shared" si="20"/>
        <v>2</v>
      </c>
      <c r="C601" s="7">
        <f t="shared" si="21"/>
        <v>2013</v>
      </c>
      <c r="D601" s="2">
        <v>1453.9</v>
      </c>
      <c r="E601" s="2">
        <v>79</v>
      </c>
      <c r="F601" s="2">
        <v>80</v>
      </c>
    </row>
    <row r="602" spans="1:6" customFormat="1" x14ac:dyDescent="0.25">
      <c r="A602" s="8">
        <v>41309.270833333336</v>
      </c>
      <c r="B602" s="7">
        <f t="shared" si="20"/>
        <v>2</v>
      </c>
      <c r="C602" s="7">
        <f t="shared" si="21"/>
        <v>2013</v>
      </c>
      <c r="D602" s="2">
        <v>1297.8</v>
      </c>
      <c r="E602" s="2">
        <v>77</v>
      </c>
      <c r="F602" s="2">
        <v>78</v>
      </c>
    </row>
    <row r="603" spans="1:6" customFormat="1" x14ac:dyDescent="0.25">
      <c r="A603" s="8">
        <v>41309.277777777781</v>
      </c>
      <c r="B603" s="7">
        <f t="shared" si="20"/>
        <v>2</v>
      </c>
      <c r="C603" s="7">
        <f t="shared" si="21"/>
        <v>2013</v>
      </c>
      <c r="D603" s="2">
        <v>1060.8</v>
      </c>
      <c r="E603" s="2">
        <v>75</v>
      </c>
      <c r="F603" s="2">
        <v>76</v>
      </c>
    </row>
    <row r="604" spans="1:6" customFormat="1" x14ac:dyDescent="0.25">
      <c r="A604" s="8">
        <v>41309.284722222219</v>
      </c>
      <c r="B604" s="7">
        <f t="shared" si="20"/>
        <v>2</v>
      </c>
      <c r="C604" s="7">
        <f t="shared" si="21"/>
        <v>2013</v>
      </c>
      <c r="D604" s="2">
        <v>1433.5</v>
      </c>
      <c r="E604" s="2">
        <v>74</v>
      </c>
      <c r="F604" s="2">
        <v>75</v>
      </c>
    </row>
    <row r="605" spans="1:6" customFormat="1" x14ac:dyDescent="0.25">
      <c r="A605" s="8">
        <v>41309.291666666664</v>
      </c>
      <c r="B605" s="7">
        <f t="shared" si="20"/>
        <v>2</v>
      </c>
      <c r="C605" s="7">
        <f t="shared" si="21"/>
        <v>2013</v>
      </c>
      <c r="D605" s="2">
        <v>1905.1</v>
      </c>
      <c r="E605" s="2">
        <v>76</v>
      </c>
      <c r="F605" s="2">
        <v>77</v>
      </c>
    </row>
    <row r="606" spans="1:6" customFormat="1" x14ac:dyDescent="0.25">
      <c r="A606" s="8">
        <v>41309.298611111109</v>
      </c>
      <c r="B606" s="7">
        <f t="shared" si="20"/>
        <v>2</v>
      </c>
      <c r="C606" s="7">
        <f t="shared" si="21"/>
        <v>2013</v>
      </c>
      <c r="D606" s="2">
        <v>1933.1</v>
      </c>
      <c r="E606" s="2">
        <v>79</v>
      </c>
      <c r="F606" s="2">
        <v>81</v>
      </c>
    </row>
    <row r="607" spans="1:6" customFormat="1" x14ac:dyDescent="0.25">
      <c r="A607" s="8">
        <v>41309.305555555555</v>
      </c>
      <c r="B607" s="7">
        <f t="shared" si="20"/>
        <v>2</v>
      </c>
      <c r="C607" s="7">
        <f t="shared" si="21"/>
        <v>2013</v>
      </c>
      <c r="D607" s="2">
        <v>1983.5</v>
      </c>
      <c r="E607" s="2">
        <v>81</v>
      </c>
      <c r="F607" s="2">
        <v>82</v>
      </c>
    </row>
    <row r="608" spans="1:6" customFormat="1" x14ac:dyDescent="0.25">
      <c r="A608" s="8">
        <v>41309.3125</v>
      </c>
      <c r="B608" s="7">
        <f t="shared" si="20"/>
        <v>2</v>
      </c>
      <c r="C608" s="7">
        <f t="shared" si="21"/>
        <v>2013</v>
      </c>
      <c r="D608" s="2">
        <v>1969.4</v>
      </c>
      <c r="E608" s="2">
        <v>83</v>
      </c>
      <c r="F608" s="2">
        <v>85</v>
      </c>
    </row>
    <row r="609" spans="1:6" customFormat="1" x14ac:dyDescent="0.25">
      <c r="A609" s="8">
        <v>41309.319444444445</v>
      </c>
      <c r="B609" s="7">
        <f t="shared" si="20"/>
        <v>2</v>
      </c>
      <c r="C609" s="7">
        <f t="shared" si="21"/>
        <v>2013</v>
      </c>
      <c r="D609" s="2">
        <v>1988</v>
      </c>
      <c r="E609" s="2">
        <v>85</v>
      </c>
      <c r="F609" s="2">
        <v>87</v>
      </c>
    </row>
    <row r="610" spans="1:6" customFormat="1" x14ac:dyDescent="0.25">
      <c r="A610" s="8">
        <v>41309.326388888891</v>
      </c>
      <c r="B610" s="7">
        <f t="shared" si="20"/>
        <v>2</v>
      </c>
      <c r="C610" s="7">
        <f t="shared" si="21"/>
        <v>2013</v>
      </c>
      <c r="D610" s="2">
        <v>1998.5</v>
      </c>
      <c r="E610" s="2">
        <v>87</v>
      </c>
      <c r="F610" s="2">
        <v>89</v>
      </c>
    </row>
    <row r="611" spans="1:6" customFormat="1" x14ac:dyDescent="0.25">
      <c r="A611" s="8">
        <v>41309.333333333336</v>
      </c>
      <c r="B611" s="7">
        <f t="shared" si="20"/>
        <v>2</v>
      </c>
      <c r="C611" s="7">
        <f t="shared" si="21"/>
        <v>2013</v>
      </c>
      <c r="D611" s="2">
        <v>2000</v>
      </c>
      <c r="E611" s="2">
        <v>89</v>
      </c>
      <c r="F611" s="2">
        <v>91</v>
      </c>
    </row>
    <row r="612" spans="1:6" customFormat="1" x14ac:dyDescent="0.25">
      <c r="A612" s="8">
        <v>41309.340277777781</v>
      </c>
      <c r="B612" s="7">
        <f t="shared" si="20"/>
        <v>2</v>
      </c>
      <c r="C612" s="7">
        <f t="shared" si="21"/>
        <v>2013</v>
      </c>
      <c r="D612" s="2">
        <v>1999.9</v>
      </c>
      <c r="E612" s="2">
        <v>90</v>
      </c>
      <c r="F612" s="2">
        <v>92</v>
      </c>
    </row>
    <row r="613" spans="1:6" customFormat="1" x14ac:dyDescent="0.25">
      <c r="A613" s="8">
        <v>41309.347222222219</v>
      </c>
      <c r="B613" s="7">
        <f t="shared" si="20"/>
        <v>2</v>
      </c>
      <c r="C613" s="7">
        <f t="shared" si="21"/>
        <v>2013</v>
      </c>
      <c r="D613" s="2">
        <v>1999.5</v>
      </c>
      <c r="E613" s="2">
        <v>92</v>
      </c>
      <c r="F613" s="2">
        <v>93</v>
      </c>
    </row>
    <row r="614" spans="1:6" customFormat="1" x14ac:dyDescent="0.25">
      <c r="A614" s="8">
        <v>41309.354166666664</v>
      </c>
      <c r="B614" s="7">
        <f t="shared" si="20"/>
        <v>2</v>
      </c>
      <c r="C614" s="7">
        <f t="shared" si="21"/>
        <v>2013</v>
      </c>
      <c r="D614" s="2">
        <v>1998.7</v>
      </c>
      <c r="E614" s="2">
        <v>93</v>
      </c>
      <c r="F614" s="2">
        <v>95</v>
      </c>
    </row>
    <row r="615" spans="1:6" customFormat="1" x14ac:dyDescent="0.25">
      <c r="A615" s="8">
        <v>41309.361111111109</v>
      </c>
      <c r="B615" s="7">
        <f t="shared" si="20"/>
        <v>2</v>
      </c>
      <c r="C615" s="7">
        <f t="shared" si="21"/>
        <v>2013</v>
      </c>
      <c r="D615" s="2">
        <v>1997.4</v>
      </c>
      <c r="E615" s="2">
        <v>94</v>
      </c>
      <c r="F615" s="2">
        <v>95</v>
      </c>
    </row>
    <row r="616" spans="1:6" customFormat="1" x14ac:dyDescent="0.25">
      <c r="A616" s="8">
        <v>41309.368055555555</v>
      </c>
      <c r="B616" s="7">
        <f t="shared" si="20"/>
        <v>2</v>
      </c>
      <c r="C616" s="7">
        <f t="shared" si="21"/>
        <v>2013</v>
      </c>
      <c r="D616" s="2">
        <v>1994.1</v>
      </c>
      <c r="E616" s="2">
        <v>94</v>
      </c>
      <c r="F616" s="2">
        <v>96</v>
      </c>
    </row>
    <row r="617" spans="1:6" customFormat="1" x14ac:dyDescent="0.25">
      <c r="A617" s="8">
        <v>41309.375</v>
      </c>
      <c r="B617" s="7">
        <f t="shared" si="20"/>
        <v>2</v>
      </c>
      <c r="C617" s="7">
        <f t="shared" si="21"/>
        <v>2013</v>
      </c>
      <c r="D617" s="2">
        <v>1899.4</v>
      </c>
      <c r="E617" s="2">
        <v>95</v>
      </c>
      <c r="F617" s="2">
        <v>97</v>
      </c>
    </row>
    <row r="618" spans="1:6" customFormat="1" x14ac:dyDescent="0.25">
      <c r="A618" s="8">
        <v>41309.381944444445</v>
      </c>
      <c r="B618" s="7">
        <f t="shared" si="20"/>
        <v>2</v>
      </c>
      <c r="C618" s="7">
        <f t="shared" si="21"/>
        <v>2013</v>
      </c>
      <c r="D618" s="2">
        <v>1905.2</v>
      </c>
      <c r="E618" s="2">
        <v>94</v>
      </c>
      <c r="F618" s="2">
        <v>96</v>
      </c>
    </row>
    <row r="619" spans="1:6" customFormat="1" x14ac:dyDescent="0.25">
      <c r="A619" s="8">
        <v>41309.388888888891</v>
      </c>
      <c r="B619" s="7">
        <f t="shared" si="20"/>
        <v>2</v>
      </c>
      <c r="C619" s="7">
        <f t="shared" si="21"/>
        <v>2013</v>
      </c>
      <c r="D619" s="2">
        <v>1409.6</v>
      </c>
      <c r="E619" s="2">
        <v>92</v>
      </c>
      <c r="F619" s="2">
        <v>94</v>
      </c>
    </row>
    <row r="620" spans="1:6" customFormat="1" x14ac:dyDescent="0.25">
      <c r="A620" s="8">
        <v>41309.395833333336</v>
      </c>
      <c r="B620" s="7">
        <f t="shared" si="20"/>
        <v>2</v>
      </c>
      <c r="C620" s="7">
        <f t="shared" si="21"/>
        <v>2013</v>
      </c>
      <c r="D620" s="2">
        <v>737.7</v>
      </c>
      <c r="E620" s="2">
        <v>86</v>
      </c>
      <c r="F620" s="2">
        <v>88</v>
      </c>
    </row>
    <row r="621" spans="1:6" customFormat="1" x14ac:dyDescent="0.25">
      <c r="A621" s="8">
        <v>41309.402777777781</v>
      </c>
      <c r="B621" s="7">
        <f t="shared" si="20"/>
        <v>2</v>
      </c>
      <c r="C621" s="7">
        <f t="shared" si="21"/>
        <v>2013</v>
      </c>
      <c r="D621" s="2">
        <v>1088.3</v>
      </c>
      <c r="E621" s="2">
        <v>81</v>
      </c>
      <c r="F621" s="2">
        <v>83</v>
      </c>
    </row>
    <row r="622" spans="1:6" customFormat="1" x14ac:dyDescent="0.25">
      <c r="A622" s="8">
        <v>41309.409722222219</v>
      </c>
      <c r="B622" s="7">
        <f t="shared" si="20"/>
        <v>2</v>
      </c>
      <c r="C622" s="7">
        <f t="shared" si="21"/>
        <v>2013</v>
      </c>
      <c r="D622" s="2">
        <v>1479.5</v>
      </c>
      <c r="E622" s="2">
        <v>81</v>
      </c>
      <c r="F622" s="2">
        <v>82</v>
      </c>
    </row>
    <row r="623" spans="1:6" customFormat="1" x14ac:dyDescent="0.25">
      <c r="A623" s="8">
        <v>41309.416666666664</v>
      </c>
      <c r="B623" s="7">
        <f t="shared" si="20"/>
        <v>2</v>
      </c>
      <c r="C623" s="7">
        <f t="shared" si="21"/>
        <v>2013</v>
      </c>
      <c r="D623" s="2">
        <v>992</v>
      </c>
      <c r="E623" s="2">
        <v>79</v>
      </c>
      <c r="F623" s="2">
        <v>80</v>
      </c>
    </row>
    <row r="624" spans="1:6" customFormat="1" x14ac:dyDescent="0.25">
      <c r="A624" s="8">
        <v>41309.423611111109</v>
      </c>
      <c r="B624" s="7">
        <f t="shared" si="20"/>
        <v>2</v>
      </c>
      <c r="C624" s="7">
        <f t="shared" si="21"/>
        <v>2013</v>
      </c>
      <c r="D624" s="2">
        <v>945.6</v>
      </c>
      <c r="E624" s="2">
        <v>75</v>
      </c>
      <c r="F624" s="2">
        <v>76</v>
      </c>
    </row>
    <row r="625" spans="1:6" customFormat="1" x14ac:dyDescent="0.25">
      <c r="A625" s="8">
        <v>41309.430555555555</v>
      </c>
      <c r="B625" s="7">
        <f t="shared" si="20"/>
        <v>2</v>
      </c>
      <c r="C625" s="7">
        <f t="shared" si="21"/>
        <v>2013</v>
      </c>
      <c r="D625" s="2">
        <v>1218.8</v>
      </c>
      <c r="E625" s="2">
        <v>73</v>
      </c>
      <c r="F625" s="2">
        <v>75</v>
      </c>
    </row>
    <row r="626" spans="1:6" customFormat="1" x14ac:dyDescent="0.25">
      <c r="A626" s="8">
        <v>41309.4375</v>
      </c>
      <c r="B626" s="7">
        <f t="shared" si="20"/>
        <v>2</v>
      </c>
      <c r="C626" s="7">
        <f t="shared" si="21"/>
        <v>2013</v>
      </c>
      <c r="D626" s="2">
        <v>1448.9</v>
      </c>
      <c r="E626" s="2">
        <v>74</v>
      </c>
      <c r="F626" s="2">
        <v>75</v>
      </c>
    </row>
    <row r="627" spans="1:6" customFormat="1" x14ac:dyDescent="0.25">
      <c r="A627" s="8">
        <v>41309.444444444445</v>
      </c>
      <c r="B627" s="7">
        <f t="shared" si="20"/>
        <v>2</v>
      </c>
      <c r="C627" s="7">
        <f t="shared" si="21"/>
        <v>2013</v>
      </c>
      <c r="D627" s="2">
        <v>1420.3</v>
      </c>
      <c r="E627" s="2">
        <v>74</v>
      </c>
      <c r="F627" s="2">
        <v>76</v>
      </c>
    </row>
    <row r="628" spans="1:6" customFormat="1" x14ac:dyDescent="0.25">
      <c r="A628" s="8">
        <v>41309.451388888891</v>
      </c>
      <c r="B628" s="7">
        <f t="shared" si="20"/>
        <v>2</v>
      </c>
      <c r="C628" s="7">
        <f t="shared" si="21"/>
        <v>2013</v>
      </c>
      <c r="D628" s="2">
        <v>1003.8</v>
      </c>
      <c r="E628" s="2">
        <v>73</v>
      </c>
      <c r="F628" s="2">
        <v>74</v>
      </c>
    </row>
    <row r="629" spans="1:6" customFormat="1" x14ac:dyDescent="0.25">
      <c r="A629" s="8">
        <v>41309.458333333336</v>
      </c>
      <c r="B629" s="7">
        <f t="shared" si="20"/>
        <v>2</v>
      </c>
      <c r="C629" s="7">
        <f t="shared" si="21"/>
        <v>2013</v>
      </c>
      <c r="D629" s="2">
        <v>1165.2</v>
      </c>
      <c r="E629" s="2">
        <v>71</v>
      </c>
      <c r="F629" s="2">
        <v>73</v>
      </c>
    </row>
    <row r="630" spans="1:6" customFormat="1" x14ac:dyDescent="0.25">
      <c r="A630" s="8">
        <v>41309.465277777781</v>
      </c>
      <c r="B630" s="7">
        <f t="shared" si="20"/>
        <v>2</v>
      </c>
      <c r="C630" s="7">
        <f t="shared" si="21"/>
        <v>2013</v>
      </c>
      <c r="D630" s="2">
        <v>1128.2</v>
      </c>
      <c r="E630" s="2">
        <v>70</v>
      </c>
      <c r="F630" s="2">
        <v>71</v>
      </c>
    </row>
    <row r="631" spans="1:6" customFormat="1" x14ac:dyDescent="0.25">
      <c r="A631" s="8">
        <v>41309.472222222219</v>
      </c>
      <c r="B631" s="7">
        <f t="shared" si="20"/>
        <v>2</v>
      </c>
      <c r="C631" s="7">
        <f t="shared" si="21"/>
        <v>2013</v>
      </c>
      <c r="D631" s="2">
        <v>1446.9</v>
      </c>
      <c r="E631" s="2">
        <v>71</v>
      </c>
      <c r="F631" s="2">
        <v>72</v>
      </c>
    </row>
    <row r="632" spans="1:6" customFormat="1" x14ac:dyDescent="0.25">
      <c r="A632" s="8">
        <v>41309.479166666664</v>
      </c>
      <c r="B632" s="7">
        <f t="shared" si="20"/>
        <v>2</v>
      </c>
      <c r="C632" s="7">
        <f t="shared" si="21"/>
        <v>2013</v>
      </c>
      <c r="D632" s="2">
        <v>1718.4</v>
      </c>
      <c r="E632" s="2">
        <v>73</v>
      </c>
      <c r="F632" s="2">
        <v>74</v>
      </c>
    </row>
    <row r="633" spans="1:6" customFormat="1" x14ac:dyDescent="0.25">
      <c r="A633" s="8">
        <v>41309.486111111109</v>
      </c>
      <c r="B633" s="7">
        <f t="shared" si="20"/>
        <v>2</v>
      </c>
      <c r="C633" s="7">
        <f t="shared" si="21"/>
        <v>2013</v>
      </c>
      <c r="D633" s="2">
        <v>1679.8</v>
      </c>
      <c r="E633" s="2">
        <v>75</v>
      </c>
      <c r="F633" s="2">
        <v>77</v>
      </c>
    </row>
    <row r="634" spans="1:6" customFormat="1" x14ac:dyDescent="0.25">
      <c r="A634" s="8">
        <v>41309.493055555555</v>
      </c>
      <c r="B634" s="7">
        <f t="shared" si="20"/>
        <v>2</v>
      </c>
      <c r="C634" s="7">
        <f t="shared" si="21"/>
        <v>2013</v>
      </c>
      <c r="D634" s="2">
        <v>1600.7</v>
      </c>
      <c r="E634" s="2">
        <v>76</v>
      </c>
      <c r="F634" s="2">
        <v>78</v>
      </c>
    </row>
    <row r="635" spans="1:6" customFormat="1" x14ac:dyDescent="0.25">
      <c r="A635" s="8">
        <v>41309.5</v>
      </c>
      <c r="B635" s="7">
        <f t="shared" si="20"/>
        <v>2</v>
      </c>
      <c r="C635" s="7">
        <f t="shared" si="21"/>
        <v>2013</v>
      </c>
      <c r="D635" s="2">
        <v>1535.7</v>
      </c>
      <c r="E635" s="2">
        <v>77</v>
      </c>
      <c r="F635" s="2">
        <v>79</v>
      </c>
    </row>
    <row r="636" spans="1:6" customFormat="1" x14ac:dyDescent="0.25">
      <c r="A636" s="8">
        <v>41309.506944444445</v>
      </c>
      <c r="B636" s="7">
        <f t="shared" si="20"/>
        <v>2</v>
      </c>
      <c r="C636" s="7">
        <f t="shared" si="21"/>
        <v>2013</v>
      </c>
      <c r="D636" s="2">
        <v>1027.5</v>
      </c>
      <c r="E636" s="2">
        <v>76</v>
      </c>
      <c r="F636" s="2">
        <v>77</v>
      </c>
    </row>
    <row r="637" spans="1:6" customFormat="1" x14ac:dyDescent="0.25">
      <c r="A637" s="8">
        <v>41309.513888888891</v>
      </c>
      <c r="B637" s="7">
        <f t="shared" si="20"/>
        <v>2</v>
      </c>
      <c r="C637" s="7">
        <f t="shared" si="21"/>
        <v>2013</v>
      </c>
      <c r="D637" s="2">
        <v>1238.0999999999999</v>
      </c>
      <c r="E637" s="2">
        <v>74</v>
      </c>
      <c r="F637" s="2">
        <v>75</v>
      </c>
    </row>
    <row r="638" spans="1:6" customFormat="1" x14ac:dyDescent="0.25">
      <c r="A638" s="8">
        <v>41309.520833333336</v>
      </c>
      <c r="B638" s="7">
        <f t="shared" si="20"/>
        <v>2</v>
      </c>
      <c r="C638" s="7">
        <f t="shared" si="21"/>
        <v>2013</v>
      </c>
      <c r="D638" s="2">
        <v>1320.6</v>
      </c>
      <c r="E638" s="2">
        <v>74</v>
      </c>
      <c r="F638" s="2">
        <v>75</v>
      </c>
    </row>
    <row r="639" spans="1:6" customFormat="1" x14ac:dyDescent="0.25">
      <c r="A639" s="8">
        <v>41309.527777777781</v>
      </c>
      <c r="B639" s="7">
        <f t="shared" si="20"/>
        <v>2</v>
      </c>
      <c r="C639" s="7">
        <f t="shared" si="21"/>
        <v>2013</v>
      </c>
      <c r="D639" s="2">
        <v>999.1</v>
      </c>
      <c r="E639" s="2">
        <v>72</v>
      </c>
      <c r="F639" s="2">
        <v>73</v>
      </c>
    </row>
    <row r="640" spans="1:6" customFormat="1" x14ac:dyDescent="0.25">
      <c r="A640" s="8">
        <v>41309.534722222219</v>
      </c>
      <c r="B640" s="7">
        <f t="shared" si="20"/>
        <v>2</v>
      </c>
      <c r="C640" s="7">
        <f t="shared" si="21"/>
        <v>2013</v>
      </c>
      <c r="D640" s="2">
        <v>1043</v>
      </c>
      <c r="E640" s="2">
        <v>71</v>
      </c>
      <c r="F640" s="2">
        <v>72</v>
      </c>
    </row>
    <row r="641" spans="1:6" customFormat="1" x14ac:dyDescent="0.25">
      <c r="A641" s="8">
        <v>41309.541666666664</v>
      </c>
      <c r="B641" s="7">
        <f t="shared" si="20"/>
        <v>2</v>
      </c>
      <c r="C641" s="7">
        <f t="shared" si="21"/>
        <v>2013</v>
      </c>
      <c r="D641" s="2">
        <v>1023.2</v>
      </c>
      <c r="E641" s="2">
        <v>69</v>
      </c>
      <c r="F641" s="2">
        <v>70</v>
      </c>
    </row>
    <row r="642" spans="1:6" customFormat="1" x14ac:dyDescent="0.25">
      <c r="A642" s="8">
        <v>41309.548611111109</v>
      </c>
      <c r="B642" s="7">
        <f t="shared" si="20"/>
        <v>2</v>
      </c>
      <c r="C642" s="7">
        <f t="shared" si="21"/>
        <v>2013</v>
      </c>
      <c r="D642" s="2">
        <v>1161.3</v>
      </c>
      <c r="E642" s="2">
        <v>69</v>
      </c>
      <c r="F642" s="2">
        <v>70</v>
      </c>
    </row>
    <row r="643" spans="1:6" customFormat="1" x14ac:dyDescent="0.25">
      <c r="A643" s="8">
        <v>41309.555555555555</v>
      </c>
      <c r="B643" s="7">
        <f t="shared" si="20"/>
        <v>2</v>
      </c>
      <c r="C643" s="7">
        <f t="shared" si="21"/>
        <v>2013</v>
      </c>
      <c r="D643" s="2">
        <v>900.2</v>
      </c>
      <c r="E643" s="2">
        <v>68</v>
      </c>
      <c r="F643" s="2">
        <v>69</v>
      </c>
    </row>
    <row r="644" spans="1:6" customFormat="1" x14ac:dyDescent="0.25">
      <c r="A644" s="8">
        <v>41309.5625</v>
      </c>
      <c r="B644" s="7">
        <f t="shared" ref="B644:B707" si="22">MONTH(A644)</f>
        <v>2</v>
      </c>
      <c r="C644" s="7">
        <f t="shared" ref="C644:C707" si="23">YEAR(A644)</f>
        <v>2013</v>
      </c>
      <c r="D644" s="2">
        <v>1076.5</v>
      </c>
      <c r="E644" s="2">
        <v>67</v>
      </c>
      <c r="F644" s="2">
        <v>68</v>
      </c>
    </row>
    <row r="645" spans="1:6" customFormat="1" x14ac:dyDescent="0.25">
      <c r="A645" s="8">
        <v>41309.569444444445</v>
      </c>
      <c r="B645" s="7">
        <f t="shared" si="22"/>
        <v>2</v>
      </c>
      <c r="C645" s="7">
        <f t="shared" si="23"/>
        <v>2013</v>
      </c>
      <c r="D645" s="2">
        <v>1067.5999999999999</v>
      </c>
      <c r="E645" s="2">
        <v>67</v>
      </c>
      <c r="F645" s="2">
        <v>68</v>
      </c>
    </row>
    <row r="646" spans="1:6" customFormat="1" x14ac:dyDescent="0.25">
      <c r="A646" s="8">
        <v>41309.576388888891</v>
      </c>
      <c r="B646" s="7">
        <f t="shared" si="22"/>
        <v>2</v>
      </c>
      <c r="C646" s="7">
        <f t="shared" si="23"/>
        <v>2013</v>
      </c>
      <c r="D646" s="2">
        <v>931.8</v>
      </c>
      <c r="E646" s="2">
        <v>66</v>
      </c>
      <c r="F646" s="2">
        <v>67</v>
      </c>
    </row>
    <row r="647" spans="1:6" customFormat="1" x14ac:dyDescent="0.25">
      <c r="A647" s="8">
        <v>41309.583333333336</v>
      </c>
      <c r="B647" s="7">
        <f t="shared" si="22"/>
        <v>2</v>
      </c>
      <c r="C647" s="7">
        <f t="shared" si="23"/>
        <v>2013</v>
      </c>
      <c r="D647" s="2">
        <v>922.4</v>
      </c>
      <c r="E647" s="2">
        <v>64</v>
      </c>
      <c r="F647" s="2">
        <v>65</v>
      </c>
    </row>
    <row r="648" spans="1:6" customFormat="1" x14ac:dyDescent="0.25">
      <c r="A648" s="8">
        <v>41309.590277777781</v>
      </c>
      <c r="B648" s="7">
        <f t="shared" si="22"/>
        <v>2</v>
      </c>
      <c r="C648" s="7">
        <f t="shared" si="23"/>
        <v>2013</v>
      </c>
      <c r="D648" s="2">
        <v>1322.4</v>
      </c>
      <c r="E648" s="2">
        <v>65</v>
      </c>
      <c r="F648" s="2">
        <v>66</v>
      </c>
    </row>
    <row r="649" spans="1:6" customFormat="1" x14ac:dyDescent="0.25">
      <c r="A649" s="8">
        <v>41309.597222222219</v>
      </c>
      <c r="B649" s="7">
        <f t="shared" si="22"/>
        <v>2</v>
      </c>
      <c r="C649" s="7">
        <f t="shared" si="23"/>
        <v>2013</v>
      </c>
      <c r="D649" s="2">
        <v>1592.5</v>
      </c>
      <c r="E649" s="2">
        <v>68</v>
      </c>
      <c r="F649" s="2">
        <v>69</v>
      </c>
    </row>
    <row r="650" spans="1:6" customFormat="1" x14ac:dyDescent="0.25">
      <c r="A650" s="8">
        <v>41309.604166666664</v>
      </c>
      <c r="B650" s="7">
        <f t="shared" si="22"/>
        <v>2</v>
      </c>
      <c r="C650" s="7">
        <f t="shared" si="23"/>
        <v>2013</v>
      </c>
      <c r="D650" s="2">
        <v>776.6</v>
      </c>
      <c r="E650" s="2">
        <v>67</v>
      </c>
      <c r="F650" s="2">
        <v>68</v>
      </c>
    </row>
    <row r="651" spans="1:6" customFormat="1" x14ac:dyDescent="0.25">
      <c r="A651" s="8">
        <v>41309.611111111109</v>
      </c>
      <c r="B651" s="7">
        <f t="shared" si="22"/>
        <v>2</v>
      </c>
      <c r="C651" s="7">
        <f t="shared" si="23"/>
        <v>2013</v>
      </c>
      <c r="D651" s="2">
        <v>1316.4</v>
      </c>
      <c r="E651" s="2">
        <v>66</v>
      </c>
      <c r="F651" s="2">
        <v>67</v>
      </c>
    </row>
    <row r="652" spans="1:6" customFormat="1" x14ac:dyDescent="0.25">
      <c r="A652" s="8">
        <v>41309.618055555555</v>
      </c>
      <c r="B652" s="7">
        <f t="shared" si="22"/>
        <v>2</v>
      </c>
      <c r="C652" s="7">
        <f t="shared" si="23"/>
        <v>2013</v>
      </c>
      <c r="D652" s="2">
        <v>1877.1</v>
      </c>
      <c r="E652" s="2">
        <v>70</v>
      </c>
      <c r="F652" s="2">
        <v>72</v>
      </c>
    </row>
    <row r="653" spans="1:6" customFormat="1" x14ac:dyDescent="0.25">
      <c r="A653" s="8">
        <v>41309.625</v>
      </c>
      <c r="B653" s="7">
        <f t="shared" si="22"/>
        <v>2</v>
      </c>
      <c r="C653" s="7">
        <f t="shared" si="23"/>
        <v>2013</v>
      </c>
      <c r="D653" s="2">
        <v>1627.8</v>
      </c>
      <c r="E653" s="2">
        <v>73</v>
      </c>
      <c r="F653" s="2">
        <v>74</v>
      </c>
    </row>
    <row r="654" spans="1:6" customFormat="1" x14ac:dyDescent="0.25">
      <c r="A654" s="8">
        <v>41309.631944444445</v>
      </c>
      <c r="B654" s="7">
        <f t="shared" si="22"/>
        <v>2</v>
      </c>
      <c r="C654" s="7">
        <f t="shared" si="23"/>
        <v>2013</v>
      </c>
      <c r="D654" s="2">
        <v>1121.0999999999999</v>
      </c>
      <c r="E654" s="2">
        <v>72</v>
      </c>
      <c r="F654" s="2">
        <v>73</v>
      </c>
    </row>
    <row r="655" spans="1:6" customFormat="1" x14ac:dyDescent="0.25">
      <c r="A655" s="8">
        <v>41309.638888888891</v>
      </c>
      <c r="B655" s="7">
        <f t="shared" si="22"/>
        <v>2</v>
      </c>
      <c r="C655" s="7">
        <f t="shared" si="23"/>
        <v>2013</v>
      </c>
      <c r="D655" s="2">
        <v>774.8</v>
      </c>
      <c r="E655" s="2">
        <v>70</v>
      </c>
      <c r="F655" s="2">
        <v>71</v>
      </c>
    </row>
    <row r="656" spans="1:6" customFormat="1" x14ac:dyDescent="0.25">
      <c r="A656" s="8">
        <v>41309.645833333336</v>
      </c>
      <c r="B656" s="7">
        <f t="shared" si="22"/>
        <v>2</v>
      </c>
      <c r="C656" s="7">
        <f t="shared" si="23"/>
        <v>2013</v>
      </c>
      <c r="D656" s="2">
        <v>1024.5999999999999</v>
      </c>
      <c r="E656" s="2">
        <v>68</v>
      </c>
      <c r="F656" s="2">
        <v>69</v>
      </c>
    </row>
    <row r="657" spans="1:6" customFormat="1" x14ac:dyDescent="0.25">
      <c r="A657" s="8">
        <v>41309.652777777781</v>
      </c>
      <c r="B657" s="7">
        <f t="shared" si="22"/>
        <v>2</v>
      </c>
      <c r="C657" s="7">
        <f t="shared" si="23"/>
        <v>2013</v>
      </c>
      <c r="D657" s="2">
        <v>1206.7</v>
      </c>
      <c r="E657" s="2">
        <v>68</v>
      </c>
      <c r="F657" s="2">
        <v>69</v>
      </c>
    </row>
    <row r="658" spans="1:6" customFormat="1" x14ac:dyDescent="0.25">
      <c r="A658" s="8">
        <v>41309.659722222219</v>
      </c>
      <c r="B658" s="7">
        <f t="shared" si="22"/>
        <v>2</v>
      </c>
      <c r="C658" s="7">
        <f t="shared" si="23"/>
        <v>2013</v>
      </c>
      <c r="D658" s="2">
        <v>1504.8</v>
      </c>
      <c r="E658" s="2">
        <v>69</v>
      </c>
      <c r="F658" s="2">
        <v>70</v>
      </c>
    </row>
    <row r="659" spans="1:6" customFormat="1" x14ac:dyDescent="0.25">
      <c r="A659" s="8">
        <v>41309.666666666664</v>
      </c>
      <c r="B659" s="7">
        <f t="shared" si="22"/>
        <v>2</v>
      </c>
      <c r="C659" s="7">
        <f t="shared" si="23"/>
        <v>2013</v>
      </c>
      <c r="D659" s="2">
        <v>1389.1</v>
      </c>
      <c r="E659" s="2">
        <v>70</v>
      </c>
      <c r="F659" s="2">
        <v>72</v>
      </c>
    </row>
    <row r="660" spans="1:6" customFormat="1" x14ac:dyDescent="0.25">
      <c r="A660" s="8">
        <v>41309.673611111109</v>
      </c>
      <c r="B660" s="7">
        <f t="shared" si="22"/>
        <v>2</v>
      </c>
      <c r="C660" s="7">
        <f t="shared" si="23"/>
        <v>2013</v>
      </c>
      <c r="D660" s="2">
        <v>1621.7</v>
      </c>
      <c r="E660" s="2">
        <v>71</v>
      </c>
      <c r="F660" s="2">
        <v>72</v>
      </c>
    </row>
    <row r="661" spans="1:6" customFormat="1" x14ac:dyDescent="0.25">
      <c r="A661" s="8">
        <v>41309.680555555555</v>
      </c>
      <c r="B661" s="7">
        <f t="shared" si="22"/>
        <v>2</v>
      </c>
      <c r="C661" s="7">
        <f t="shared" si="23"/>
        <v>2013</v>
      </c>
      <c r="D661" s="2">
        <v>1971.2</v>
      </c>
      <c r="E661" s="2">
        <v>75</v>
      </c>
      <c r="F661" s="2">
        <v>76</v>
      </c>
    </row>
    <row r="662" spans="1:6" customFormat="1" x14ac:dyDescent="0.25">
      <c r="A662" s="8">
        <v>41309.6875</v>
      </c>
      <c r="B662" s="7">
        <f t="shared" si="22"/>
        <v>2</v>
      </c>
      <c r="C662" s="7">
        <f t="shared" si="23"/>
        <v>2013</v>
      </c>
      <c r="D662" s="2">
        <v>1910.6</v>
      </c>
      <c r="E662" s="2">
        <v>78</v>
      </c>
      <c r="F662" s="2">
        <v>80</v>
      </c>
    </row>
    <row r="663" spans="1:6" customFormat="1" x14ac:dyDescent="0.25">
      <c r="A663" s="8">
        <v>41309.694444444445</v>
      </c>
      <c r="B663" s="7">
        <f t="shared" si="22"/>
        <v>2</v>
      </c>
      <c r="C663" s="7">
        <f t="shared" si="23"/>
        <v>2013</v>
      </c>
      <c r="D663" s="2">
        <v>1998.9</v>
      </c>
      <c r="E663" s="2">
        <v>81</v>
      </c>
      <c r="F663" s="2">
        <v>83</v>
      </c>
    </row>
    <row r="664" spans="1:6" customFormat="1" x14ac:dyDescent="0.25">
      <c r="A664" s="8">
        <v>41309.701388888891</v>
      </c>
      <c r="B664" s="7">
        <f t="shared" si="22"/>
        <v>2</v>
      </c>
      <c r="C664" s="7">
        <f t="shared" si="23"/>
        <v>2013</v>
      </c>
      <c r="D664" s="2">
        <v>1999.7</v>
      </c>
      <c r="E664" s="2">
        <v>84</v>
      </c>
      <c r="F664" s="2">
        <v>86</v>
      </c>
    </row>
    <row r="665" spans="1:6" customFormat="1" x14ac:dyDescent="0.25">
      <c r="A665" s="8">
        <v>41309.708333333336</v>
      </c>
      <c r="B665" s="7">
        <f t="shared" si="22"/>
        <v>2</v>
      </c>
      <c r="C665" s="7">
        <f t="shared" si="23"/>
        <v>2013</v>
      </c>
      <c r="D665" s="2">
        <v>2000</v>
      </c>
      <c r="E665" s="2">
        <v>87</v>
      </c>
      <c r="F665" s="2">
        <v>88</v>
      </c>
    </row>
    <row r="666" spans="1:6" customFormat="1" x14ac:dyDescent="0.25">
      <c r="A666" s="8">
        <v>41309.715277777781</v>
      </c>
      <c r="B666" s="7">
        <f t="shared" si="22"/>
        <v>2</v>
      </c>
      <c r="C666" s="7">
        <f t="shared" si="23"/>
        <v>2013</v>
      </c>
      <c r="D666" s="2">
        <v>1984.1</v>
      </c>
      <c r="E666" s="2">
        <v>89</v>
      </c>
      <c r="F666" s="2">
        <v>91</v>
      </c>
    </row>
    <row r="667" spans="1:6" customFormat="1" x14ac:dyDescent="0.25">
      <c r="A667" s="8">
        <v>41309.722222222219</v>
      </c>
      <c r="B667" s="7">
        <f t="shared" si="22"/>
        <v>2</v>
      </c>
      <c r="C667" s="7">
        <f t="shared" si="23"/>
        <v>2013</v>
      </c>
      <c r="D667" s="2">
        <v>1671.9</v>
      </c>
      <c r="E667" s="2">
        <v>89</v>
      </c>
      <c r="F667" s="2">
        <v>91</v>
      </c>
    </row>
    <row r="668" spans="1:6" customFormat="1" x14ac:dyDescent="0.25">
      <c r="A668" s="8">
        <v>41309.729166666664</v>
      </c>
      <c r="B668" s="7">
        <f t="shared" si="22"/>
        <v>2</v>
      </c>
      <c r="C668" s="7">
        <f t="shared" si="23"/>
        <v>2013</v>
      </c>
      <c r="D668" s="2">
        <v>1119.5999999999999</v>
      </c>
      <c r="E668" s="2">
        <v>87</v>
      </c>
      <c r="F668" s="2">
        <v>88</v>
      </c>
    </row>
    <row r="669" spans="1:6" customFormat="1" x14ac:dyDescent="0.25">
      <c r="A669" s="8">
        <v>41309.736111111109</v>
      </c>
      <c r="B669" s="7">
        <f t="shared" si="22"/>
        <v>2</v>
      </c>
      <c r="C669" s="7">
        <f t="shared" si="23"/>
        <v>2013</v>
      </c>
      <c r="D669" s="2">
        <v>620.6</v>
      </c>
      <c r="E669" s="2">
        <v>81</v>
      </c>
      <c r="F669" s="2">
        <v>82</v>
      </c>
    </row>
    <row r="670" spans="1:6" customFormat="1" x14ac:dyDescent="0.25">
      <c r="A670" s="8">
        <v>41309.743055555555</v>
      </c>
      <c r="B670" s="7">
        <f t="shared" si="22"/>
        <v>2</v>
      </c>
      <c r="C670" s="7">
        <f t="shared" si="23"/>
        <v>2013</v>
      </c>
      <c r="D670" s="2">
        <v>704.2</v>
      </c>
      <c r="E670" s="2">
        <v>77</v>
      </c>
      <c r="F670" s="2">
        <v>78</v>
      </c>
    </row>
    <row r="671" spans="1:6" customFormat="1" x14ac:dyDescent="0.25">
      <c r="A671" s="8">
        <v>41309.75</v>
      </c>
      <c r="B671" s="7">
        <f t="shared" si="22"/>
        <v>2</v>
      </c>
      <c r="C671" s="7">
        <f t="shared" si="23"/>
        <v>2013</v>
      </c>
      <c r="D671" s="2">
        <v>625.20000000000005</v>
      </c>
      <c r="E671" s="2">
        <v>73</v>
      </c>
      <c r="F671" s="2">
        <v>74</v>
      </c>
    </row>
    <row r="672" spans="1:6" customFormat="1" x14ac:dyDescent="0.25">
      <c r="A672" s="8">
        <v>41309.756944444445</v>
      </c>
      <c r="B672" s="7">
        <f t="shared" si="22"/>
        <v>2</v>
      </c>
      <c r="C672" s="7">
        <f t="shared" si="23"/>
        <v>2013</v>
      </c>
      <c r="D672" s="2">
        <v>780.2</v>
      </c>
      <c r="E672" s="2">
        <v>70</v>
      </c>
      <c r="F672" s="2">
        <v>71</v>
      </c>
    </row>
    <row r="673" spans="1:6" customFormat="1" x14ac:dyDescent="0.25">
      <c r="A673" s="8">
        <v>41309.763888888891</v>
      </c>
      <c r="B673" s="7">
        <f t="shared" si="22"/>
        <v>2</v>
      </c>
      <c r="C673" s="7">
        <f t="shared" si="23"/>
        <v>2013</v>
      </c>
      <c r="D673" s="2">
        <v>711.2</v>
      </c>
      <c r="E673" s="2">
        <v>68</v>
      </c>
      <c r="F673" s="2">
        <v>69</v>
      </c>
    </row>
    <row r="674" spans="1:6" customFormat="1" x14ac:dyDescent="0.25">
      <c r="A674" s="8">
        <v>41309.770833333336</v>
      </c>
      <c r="B674" s="7">
        <f t="shared" si="22"/>
        <v>2</v>
      </c>
      <c r="C674" s="7">
        <f t="shared" si="23"/>
        <v>2013</v>
      </c>
      <c r="D674" s="2">
        <v>818</v>
      </c>
      <c r="E674" s="2">
        <v>66</v>
      </c>
      <c r="F674" s="2">
        <v>67</v>
      </c>
    </row>
    <row r="675" spans="1:6" customFormat="1" x14ac:dyDescent="0.25">
      <c r="A675" s="8">
        <v>41309.777777777781</v>
      </c>
      <c r="B675" s="7">
        <f t="shared" si="22"/>
        <v>2</v>
      </c>
      <c r="C675" s="7">
        <f t="shared" si="23"/>
        <v>2013</v>
      </c>
      <c r="D675" s="2">
        <v>666.2</v>
      </c>
      <c r="E675" s="2">
        <v>65</v>
      </c>
      <c r="F675" s="2">
        <v>65</v>
      </c>
    </row>
    <row r="676" spans="1:6" customFormat="1" x14ac:dyDescent="0.25">
      <c r="A676" s="8">
        <v>41309.784722222219</v>
      </c>
      <c r="B676" s="7">
        <f t="shared" si="22"/>
        <v>2</v>
      </c>
      <c r="C676" s="7">
        <f t="shared" si="23"/>
        <v>2013</v>
      </c>
      <c r="D676" s="2">
        <v>1077.3</v>
      </c>
      <c r="E676" s="2">
        <v>64</v>
      </c>
      <c r="F676" s="2">
        <v>65</v>
      </c>
    </row>
    <row r="677" spans="1:6" customFormat="1" x14ac:dyDescent="0.25">
      <c r="A677" s="8">
        <v>41309.791666666664</v>
      </c>
      <c r="B677" s="7">
        <f t="shared" si="22"/>
        <v>2</v>
      </c>
      <c r="C677" s="7">
        <f t="shared" si="23"/>
        <v>2013</v>
      </c>
      <c r="D677" s="2">
        <v>809.9</v>
      </c>
      <c r="E677" s="2">
        <v>64</v>
      </c>
      <c r="F677" s="2">
        <v>65</v>
      </c>
    </row>
    <row r="678" spans="1:6" customFormat="1" x14ac:dyDescent="0.25">
      <c r="A678" s="8">
        <v>41309.798611111109</v>
      </c>
      <c r="B678" s="7">
        <f t="shared" si="22"/>
        <v>2</v>
      </c>
      <c r="C678" s="7">
        <f t="shared" si="23"/>
        <v>2013</v>
      </c>
      <c r="D678" s="2">
        <v>722</v>
      </c>
      <c r="E678" s="2">
        <v>62</v>
      </c>
      <c r="F678" s="2">
        <v>63</v>
      </c>
    </row>
    <row r="679" spans="1:6" customFormat="1" x14ac:dyDescent="0.25">
      <c r="A679" s="8">
        <v>41309.805555555555</v>
      </c>
      <c r="B679" s="7">
        <f t="shared" si="22"/>
        <v>2</v>
      </c>
      <c r="C679" s="7">
        <f t="shared" si="23"/>
        <v>2013</v>
      </c>
      <c r="D679" s="2">
        <v>758.9</v>
      </c>
      <c r="E679" s="2">
        <v>61</v>
      </c>
      <c r="F679" s="2">
        <v>61</v>
      </c>
    </row>
    <row r="680" spans="1:6" customFormat="1" x14ac:dyDescent="0.25">
      <c r="A680" s="8">
        <v>41309.8125</v>
      </c>
      <c r="B680" s="7">
        <f t="shared" si="22"/>
        <v>2</v>
      </c>
      <c r="C680" s="7">
        <f t="shared" si="23"/>
        <v>2013</v>
      </c>
      <c r="D680" s="2">
        <v>1550.5</v>
      </c>
      <c r="E680" s="2">
        <v>62</v>
      </c>
      <c r="F680" s="2">
        <v>63</v>
      </c>
    </row>
    <row r="681" spans="1:6" customFormat="1" x14ac:dyDescent="0.25">
      <c r="A681" s="8">
        <v>41309.819444444445</v>
      </c>
      <c r="B681" s="7">
        <f t="shared" si="22"/>
        <v>2</v>
      </c>
      <c r="C681" s="7">
        <f t="shared" si="23"/>
        <v>2013</v>
      </c>
      <c r="D681" s="2">
        <v>1991.4</v>
      </c>
      <c r="E681" s="2">
        <v>68</v>
      </c>
      <c r="F681" s="2">
        <v>70</v>
      </c>
    </row>
    <row r="682" spans="1:6" customFormat="1" x14ac:dyDescent="0.25">
      <c r="A682" s="8">
        <v>41309.826388888891</v>
      </c>
      <c r="B682" s="7">
        <f t="shared" si="22"/>
        <v>2</v>
      </c>
      <c r="C682" s="7">
        <f t="shared" si="23"/>
        <v>2013</v>
      </c>
      <c r="D682" s="2">
        <v>1963.4</v>
      </c>
      <c r="E682" s="2">
        <v>73</v>
      </c>
      <c r="F682" s="2">
        <v>75</v>
      </c>
    </row>
    <row r="683" spans="1:6" customFormat="1" x14ac:dyDescent="0.25">
      <c r="A683" s="8">
        <v>41309.833333333336</v>
      </c>
      <c r="B683" s="7">
        <f t="shared" si="22"/>
        <v>2</v>
      </c>
      <c r="C683" s="7">
        <f t="shared" si="23"/>
        <v>2013</v>
      </c>
      <c r="D683" s="2">
        <v>1787.1</v>
      </c>
      <c r="E683" s="2">
        <v>76</v>
      </c>
      <c r="F683" s="2">
        <v>77</v>
      </c>
    </row>
    <row r="684" spans="1:6" customFormat="1" x14ac:dyDescent="0.25">
      <c r="A684" s="8">
        <v>41309.840277777781</v>
      </c>
      <c r="B684" s="7">
        <f t="shared" si="22"/>
        <v>2</v>
      </c>
      <c r="C684" s="7">
        <f t="shared" si="23"/>
        <v>2013</v>
      </c>
      <c r="D684" s="2">
        <v>1248.5</v>
      </c>
      <c r="E684" s="2">
        <v>75</v>
      </c>
      <c r="F684" s="2">
        <v>77</v>
      </c>
    </row>
    <row r="685" spans="1:6" customFormat="1" x14ac:dyDescent="0.25">
      <c r="A685" s="8">
        <v>41309.847222222219</v>
      </c>
      <c r="B685" s="7">
        <f t="shared" si="22"/>
        <v>2</v>
      </c>
      <c r="C685" s="7">
        <f t="shared" si="23"/>
        <v>2013</v>
      </c>
      <c r="D685" s="2">
        <v>1258.5999999999999</v>
      </c>
      <c r="E685" s="2">
        <v>74</v>
      </c>
      <c r="F685" s="2">
        <v>75</v>
      </c>
    </row>
    <row r="686" spans="1:6" customFormat="1" x14ac:dyDescent="0.25">
      <c r="A686" s="8">
        <v>41309.854166666664</v>
      </c>
      <c r="B686" s="7">
        <f t="shared" si="22"/>
        <v>2</v>
      </c>
      <c r="C686" s="7">
        <f t="shared" si="23"/>
        <v>2013</v>
      </c>
      <c r="D686" s="2">
        <v>1086.4000000000001</v>
      </c>
      <c r="E686" s="2">
        <v>72</v>
      </c>
      <c r="F686" s="2">
        <v>74</v>
      </c>
    </row>
    <row r="687" spans="1:6" customFormat="1" x14ac:dyDescent="0.25">
      <c r="A687" s="8">
        <v>41309.861111111109</v>
      </c>
      <c r="B687" s="7">
        <f t="shared" si="22"/>
        <v>2</v>
      </c>
      <c r="C687" s="7">
        <f t="shared" si="23"/>
        <v>2013</v>
      </c>
      <c r="D687" s="2">
        <v>1014.1</v>
      </c>
      <c r="E687" s="2">
        <v>71</v>
      </c>
      <c r="F687" s="2">
        <v>72</v>
      </c>
    </row>
    <row r="688" spans="1:6" customFormat="1" x14ac:dyDescent="0.25">
      <c r="A688" s="8">
        <v>41309.868055555555</v>
      </c>
      <c r="B688" s="7">
        <f t="shared" si="22"/>
        <v>2</v>
      </c>
      <c r="C688" s="7">
        <f t="shared" si="23"/>
        <v>2013</v>
      </c>
      <c r="D688" s="2">
        <v>918.8</v>
      </c>
      <c r="E688" s="2">
        <v>69</v>
      </c>
      <c r="F688" s="2">
        <v>70</v>
      </c>
    </row>
    <row r="689" spans="1:6" customFormat="1" x14ac:dyDescent="0.25">
      <c r="A689" s="8">
        <v>41309.875</v>
      </c>
      <c r="B689" s="7">
        <f t="shared" si="22"/>
        <v>2</v>
      </c>
      <c r="C689" s="7">
        <f t="shared" si="23"/>
        <v>2013</v>
      </c>
      <c r="D689" s="2">
        <v>939.3</v>
      </c>
      <c r="E689" s="2">
        <v>67</v>
      </c>
      <c r="F689" s="2">
        <v>68</v>
      </c>
    </row>
    <row r="690" spans="1:6" customFormat="1" x14ac:dyDescent="0.25">
      <c r="A690" s="8">
        <v>41309.881944444445</v>
      </c>
      <c r="B690" s="7">
        <f t="shared" si="22"/>
        <v>2</v>
      </c>
      <c r="C690" s="7">
        <f t="shared" si="23"/>
        <v>2013</v>
      </c>
      <c r="D690" s="2">
        <v>666.1</v>
      </c>
      <c r="E690" s="2">
        <v>65</v>
      </c>
      <c r="F690" s="2">
        <v>66</v>
      </c>
    </row>
    <row r="691" spans="1:6" customFormat="1" x14ac:dyDescent="0.25">
      <c r="A691" s="8">
        <v>41309.888888888891</v>
      </c>
      <c r="B691" s="7">
        <f t="shared" si="22"/>
        <v>2</v>
      </c>
      <c r="C691" s="7">
        <f t="shared" si="23"/>
        <v>2013</v>
      </c>
      <c r="D691" s="2">
        <v>351.6</v>
      </c>
      <c r="E691" s="2">
        <v>62</v>
      </c>
      <c r="F691" s="2">
        <v>63</v>
      </c>
    </row>
    <row r="692" spans="1:6" customFormat="1" x14ac:dyDescent="0.25">
      <c r="A692" s="8">
        <v>41309.895833333336</v>
      </c>
      <c r="B692" s="7">
        <f t="shared" si="22"/>
        <v>2</v>
      </c>
      <c r="C692" s="7">
        <f t="shared" si="23"/>
        <v>2013</v>
      </c>
      <c r="D692" s="2">
        <v>990.7</v>
      </c>
      <c r="E692" s="2">
        <v>61</v>
      </c>
      <c r="F692" s="2">
        <v>62</v>
      </c>
    </row>
    <row r="693" spans="1:6" customFormat="1" x14ac:dyDescent="0.25">
      <c r="A693" s="8">
        <v>41309.902777777781</v>
      </c>
      <c r="B693" s="7">
        <f t="shared" si="22"/>
        <v>2</v>
      </c>
      <c r="C693" s="7">
        <f t="shared" si="23"/>
        <v>2013</v>
      </c>
      <c r="D693" s="2">
        <v>514.4</v>
      </c>
      <c r="E693" s="2">
        <v>59</v>
      </c>
      <c r="F693" s="2">
        <v>60</v>
      </c>
    </row>
    <row r="694" spans="1:6" customFormat="1" x14ac:dyDescent="0.25">
      <c r="A694" s="8">
        <v>41309.909722222219</v>
      </c>
      <c r="B694" s="7">
        <f t="shared" si="22"/>
        <v>2</v>
      </c>
      <c r="C694" s="7">
        <f t="shared" si="23"/>
        <v>2013</v>
      </c>
      <c r="D694" s="2">
        <v>909</v>
      </c>
      <c r="E694" s="2">
        <v>58</v>
      </c>
      <c r="F694" s="2">
        <v>59</v>
      </c>
    </row>
    <row r="695" spans="1:6" customFormat="1" x14ac:dyDescent="0.25">
      <c r="A695" s="8">
        <v>41309.916666666664</v>
      </c>
      <c r="B695" s="7">
        <f t="shared" si="22"/>
        <v>2</v>
      </c>
      <c r="C695" s="7">
        <f t="shared" si="23"/>
        <v>2013</v>
      </c>
      <c r="D695" s="2">
        <v>1158.7</v>
      </c>
      <c r="E695" s="2">
        <v>59</v>
      </c>
      <c r="F695" s="2">
        <v>60</v>
      </c>
    </row>
    <row r="696" spans="1:6" customFormat="1" x14ac:dyDescent="0.25">
      <c r="A696" s="8">
        <v>41309.923611111109</v>
      </c>
      <c r="B696" s="7">
        <f t="shared" si="22"/>
        <v>2</v>
      </c>
      <c r="C696" s="7">
        <f t="shared" si="23"/>
        <v>2013</v>
      </c>
      <c r="D696" s="2">
        <v>666.6</v>
      </c>
      <c r="E696" s="2">
        <v>59</v>
      </c>
      <c r="F696" s="2">
        <v>60</v>
      </c>
    </row>
    <row r="697" spans="1:6" customFormat="1" x14ac:dyDescent="0.25">
      <c r="A697" s="8">
        <v>41309.930555555555</v>
      </c>
      <c r="B697" s="7">
        <f t="shared" si="22"/>
        <v>2</v>
      </c>
      <c r="C697" s="7">
        <f t="shared" si="23"/>
        <v>2013</v>
      </c>
      <c r="D697" s="2">
        <v>584.6</v>
      </c>
      <c r="E697" s="2">
        <v>57</v>
      </c>
      <c r="F697" s="2">
        <v>58</v>
      </c>
    </row>
    <row r="698" spans="1:6" customFormat="1" x14ac:dyDescent="0.25">
      <c r="A698" s="8">
        <v>41309.9375</v>
      </c>
      <c r="B698" s="7">
        <f t="shared" si="22"/>
        <v>2</v>
      </c>
      <c r="C698" s="7">
        <f t="shared" si="23"/>
        <v>2013</v>
      </c>
      <c r="D698" s="2">
        <v>1119</v>
      </c>
      <c r="E698" s="2">
        <v>57</v>
      </c>
      <c r="F698" s="2">
        <v>59</v>
      </c>
    </row>
    <row r="699" spans="1:6" customFormat="1" x14ac:dyDescent="0.25">
      <c r="A699" s="8">
        <v>41309.944444444445</v>
      </c>
      <c r="B699" s="7">
        <f t="shared" si="22"/>
        <v>2</v>
      </c>
      <c r="C699" s="7">
        <f t="shared" si="23"/>
        <v>2013</v>
      </c>
      <c r="D699" s="2">
        <v>1356.8</v>
      </c>
      <c r="E699" s="2">
        <v>59</v>
      </c>
      <c r="F699" s="2">
        <v>60</v>
      </c>
    </row>
    <row r="700" spans="1:6" customFormat="1" x14ac:dyDescent="0.25">
      <c r="A700" s="8">
        <v>41309.951388888891</v>
      </c>
      <c r="B700" s="7">
        <f t="shared" si="22"/>
        <v>2</v>
      </c>
      <c r="C700" s="7">
        <f t="shared" si="23"/>
        <v>2013</v>
      </c>
      <c r="D700" s="2">
        <v>1348.3</v>
      </c>
      <c r="E700" s="2">
        <v>61</v>
      </c>
      <c r="F700" s="2">
        <v>62</v>
      </c>
    </row>
    <row r="701" spans="1:6" customFormat="1" x14ac:dyDescent="0.25">
      <c r="A701" s="8">
        <v>41309.958333333336</v>
      </c>
      <c r="B701" s="7">
        <f t="shared" si="22"/>
        <v>2</v>
      </c>
      <c r="C701" s="7">
        <f t="shared" si="23"/>
        <v>2013</v>
      </c>
      <c r="D701" s="2">
        <v>1113.9000000000001</v>
      </c>
      <c r="E701" s="2">
        <v>63</v>
      </c>
      <c r="F701" s="2">
        <v>64</v>
      </c>
    </row>
    <row r="702" spans="1:6" customFormat="1" x14ac:dyDescent="0.25">
      <c r="A702" s="8">
        <v>41309.965277777781</v>
      </c>
      <c r="B702" s="7">
        <f t="shared" si="22"/>
        <v>2</v>
      </c>
      <c r="C702" s="7">
        <f t="shared" si="23"/>
        <v>2013</v>
      </c>
      <c r="D702" s="2">
        <v>404.2</v>
      </c>
      <c r="E702" s="2">
        <v>60</v>
      </c>
      <c r="F702" s="2">
        <v>61</v>
      </c>
    </row>
    <row r="703" spans="1:6" customFormat="1" x14ac:dyDescent="0.25">
      <c r="A703" s="8">
        <v>41309.972222222219</v>
      </c>
      <c r="B703" s="7">
        <f t="shared" si="22"/>
        <v>2</v>
      </c>
      <c r="C703" s="7">
        <f t="shared" si="23"/>
        <v>2013</v>
      </c>
      <c r="D703" s="2">
        <v>716.8</v>
      </c>
      <c r="E703" s="2">
        <v>58</v>
      </c>
      <c r="F703" s="2">
        <v>59</v>
      </c>
    </row>
    <row r="704" spans="1:6" customFormat="1" x14ac:dyDescent="0.25">
      <c r="A704" s="8">
        <v>41309.979166666664</v>
      </c>
      <c r="B704" s="7">
        <f t="shared" si="22"/>
        <v>2</v>
      </c>
      <c r="C704" s="7">
        <f t="shared" si="23"/>
        <v>2013</v>
      </c>
      <c r="D704" s="2">
        <v>1301.9000000000001</v>
      </c>
      <c r="E704" s="2">
        <v>60</v>
      </c>
      <c r="F704" s="2">
        <v>61</v>
      </c>
    </row>
    <row r="705" spans="1:6" customFormat="1" x14ac:dyDescent="0.25">
      <c r="A705" s="8">
        <v>41309.986111111109</v>
      </c>
      <c r="B705" s="7">
        <f t="shared" si="22"/>
        <v>2</v>
      </c>
      <c r="C705" s="7">
        <f t="shared" si="23"/>
        <v>2013</v>
      </c>
      <c r="D705" s="2">
        <v>932.3</v>
      </c>
      <c r="E705" s="2">
        <v>60</v>
      </c>
      <c r="F705" s="2">
        <v>61</v>
      </c>
    </row>
    <row r="706" spans="1:6" customFormat="1" x14ac:dyDescent="0.25">
      <c r="A706" s="8">
        <v>41309.993055555555</v>
      </c>
      <c r="B706" s="7">
        <f t="shared" si="22"/>
        <v>2</v>
      </c>
      <c r="C706" s="7">
        <f t="shared" si="23"/>
        <v>2013</v>
      </c>
      <c r="D706" s="2">
        <v>1376.4</v>
      </c>
      <c r="E706" s="2">
        <v>61</v>
      </c>
      <c r="F706" s="2">
        <v>62</v>
      </c>
    </row>
    <row r="707" spans="1:6" customFormat="1" x14ac:dyDescent="0.25">
      <c r="A707" s="6">
        <v>41310</v>
      </c>
      <c r="B707" s="7">
        <f t="shared" si="22"/>
        <v>2</v>
      </c>
      <c r="C707" s="7">
        <f t="shared" si="23"/>
        <v>2013</v>
      </c>
      <c r="D707" s="2">
        <v>1579.9</v>
      </c>
      <c r="E707" s="2">
        <v>64</v>
      </c>
      <c r="F707" s="2">
        <v>65</v>
      </c>
    </row>
    <row r="708" spans="1:6" customFormat="1" x14ac:dyDescent="0.25">
      <c r="A708" s="8">
        <v>41310.006944444445</v>
      </c>
      <c r="B708" s="7">
        <f t="shared" ref="B708:B771" si="24">MONTH(A708)</f>
        <v>2</v>
      </c>
      <c r="C708" s="7">
        <f t="shared" ref="C708:C771" si="25">YEAR(A708)</f>
        <v>2013</v>
      </c>
      <c r="D708" s="2">
        <v>1855.1</v>
      </c>
      <c r="E708" s="2">
        <v>67</v>
      </c>
      <c r="F708" s="2">
        <v>69</v>
      </c>
    </row>
    <row r="709" spans="1:6" customFormat="1" x14ac:dyDescent="0.25">
      <c r="A709" s="8">
        <v>41310.013888888891</v>
      </c>
      <c r="B709" s="7">
        <f t="shared" si="24"/>
        <v>2</v>
      </c>
      <c r="C709" s="7">
        <f t="shared" si="25"/>
        <v>2013</v>
      </c>
      <c r="D709" s="2">
        <v>1994.2</v>
      </c>
      <c r="E709" s="2">
        <v>72</v>
      </c>
      <c r="F709" s="2">
        <v>74</v>
      </c>
    </row>
    <row r="710" spans="1:6" customFormat="1" x14ac:dyDescent="0.25">
      <c r="A710" s="8">
        <v>41310.020833333336</v>
      </c>
      <c r="B710" s="7">
        <f t="shared" si="24"/>
        <v>2</v>
      </c>
      <c r="C710" s="7">
        <f t="shared" si="25"/>
        <v>2013</v>
      </c>
      <c r="D710" s="2">
        <v>1992.8</v>
      </c>
      <c r="E710" s="2">
        <v>76</v>
      </c>
      <c r="F710" s="2">
        <v>77</v>
      </c>
    </row>
    <row r="711" spans="1:6" customFormat="1" x14ac:dyDescent="0.25">
      <c r="A711" s="8">
        <v>41310.027777777781</v>
      </c>
      <c r="B711" s="7">
        <f t="shared" si="24"/>
        <v>2</v>
      </c>
      <c r="C711" s="7">
        <f t="shared" si="25"/>
        <v>2013</v>
      </c>
      <c r="D711" s="2">
        <v>1572.6</v>
      </c>
      <c r="E711" s="2">
        <v>78</v>
      </c>
      <c r="F711" s="2">
        <v>79</v>
      </c>
    </row>
    <row r="712" spans="1:6" customFormat="1" x14ac:dyDescent="0.25">
      <c r="A712" s="8">
        <v>41310.034722222219</v>
      </c>
      <c r="B712" s="7">
        <f t="shared" si="24"/>
        <v>2</v>
      </c>
      <c r="C712" s="7">
        <f t="shared" si="25"/>
        <v>2013</v>
      </c>
      <c r="D712" s="2">
        <v>1019.2</v>
      </c>
      <c r="E712" s="2">
        <v>75</v>
      </c>
      <c r="F712" s="2">
        <v>76</v>
      </c>
    </row>
    <row r="713" spans="1:6" customFormat="1" x14ac:dyDescent="0.25">
      <c r="A713" s="8">
        <v>41310.041666666664</v>
      </c>
      <c r="B713" s="7">
        <f t="shared" si="24"/>
        <v>2</v>
      </c>
      <c r="C713" s="7">
        <f t="shared" si="25"/>
        <v>2013</v>
      </c>
      <c r="D713" s="2">
        <v>719.1</v>
      </c>
      <c r="E713" s="2">
        <v>72</v>
      </c>
      <c r="F713" s="2">
        <v>73</v>
      </c>
    </row>
    <row r="714" spans="1:6" customFormat="1" x14ac:dyDescent="0.25">
      <c r="A714" s="8">
        <v>41310.048611111109</v>
      </c>
      <c r="B714" s="7">
        <f t="shared" si="24"/>
        <v>2</v>
      </c>
      <c r="C714" s="7">
        <f t="shared" si="25"/>
        <v>2013</v>
      </c>
      <c r="D714" s="2">
        <v>1235.4000000000001</v>
      </c>
      <c r="E714" s="2">
        <v>70</v>
      </c>
      <c r="F714" s="2">
        <v>71</v>
      </c>
    </row>
    <row r="715" spans="1:6" customFormat="1" x14ac:dyDescent="0.25">
      <c r="A715" s="8">
        <v>41310.055555555555</v>
      </c>
      <c r="B715" s="7">
        <f t="shared" si="24"/>
        <v>2</v>
      </c>
      <c r="C715" s="7">
        <f t="shared" si="25"/>
        <v>2013</v>
      </c>
      <c r="D715" s="2">
        <v>1105.3</v>
      </c>
      <c r="E715" s="2">
        <v>70</v>
      </c>
      <c r="F715" s="2">
        <v>71</v>
      </c>
    </row>
    <row r="716" spans="1:6" customFormat="1" x14ac:dyDescent="0.25">
      <c r="A716" s="8">
        <v>41310.0625</v>
      </c>
      <c r="B716" s="7">
        <f t="shared" si="24"/>
        <v>2</v>
      </c>
      <c r="C716" s="7">
        <f t="shared" si="25"/>
        <v>2013</v>
      </c>
      <c r="D716" s="2">
        <v>905.8</v>
      </c>
      <c r="E716" s="2">
        <v>68</v>
      </c>
      <c r="F716" s="2">
        <v>69</v>
      </c>
    </row>
    <row r="717" spans="1:6" customFormat="1" x14ac:dyDescent="0.25">
      <c r="A717" s="8">
        <v>41310.069444444445</v>
      </c>
      <c r="B717" s="7">
        <f t="shared" si="24"/>
        <v>2</v>
      </c>
      <c r="C717" s="7">
        <f t="shared" si="25"/>
        <v>2013</v>
      </c>
      <c r="D717" s="2">
        <v>955.5</v>
      </c>
      <c r="E717" s="2">
        <v>67</v>
      </c>
      <c r="F717" s="2">
        <v>67</v>
      </c>
    </row>
    <row r="718" spans="1:6" customFormat="1" x14ac:dyDescent="0.25">
      <c r="A718" s="8">
        <v>41310.076388888891</v>
      </c>
      <c r="B718" s="7">
        <f t="shared" si="24"/>
        <v>2</v>
      </c>
      <c r="C718" s="7">
        <f t="shared" si="25"/>
        <v>2013</v>
      </c>
      <c r="D718" s="2">
        <v>995.1</v>
      </c>
      <c r="E718" s="2">
        <v>65</v>
      </c>
      <c r="F718" s="2">
        <v>66</v>
      </c>
    </row>
    <row r="719" spans="1:6" customFormat="1" x14ac:dyDescent="0.25">
      <c r="A719" s="8">
        <v>41310.083333333336</v>
      </c>
      <c r="B719" s="7">
        <f t="shared" si="24"/>
        <v>2</v>
      </c>
      <c r="C719" s="7">
        <f t="shared" si="25"/>
        <v>2013</v>
      </c>
      <c r="D719" s="2">
        <v>847.2</v>
      </c>
      <c r="E719" s="2">
        <v>64</v>
      </c>
      <c r="F719" s="2">
        <v>65</v>
      </c>
    </row>
    <row r="720" spans="1:6" customFormat="1" x14ac:dyDescent="0.25">
      <c r="A720" s="8">
        <v>41310.090277777781</v>
      </c>
      <c r="B720" s="7">
        <f t="shared" si="24"/>
        <v>2</v>
      </c>
      <c r="C720" s="7">
        <f t="shared" si="25"/>
        <v>2013</v>
      </c>
      <c r="D720" s="2">
        <v>1038.7</v>
      </c>
      <c r="E720" s="2">
        <v>63</v>
      </c>
      <c r="F720" s="2">
        <v>64</v>
      </c>
    </row>
    <row r="721" spans="1:6" customFormat="1" x14ac:dyDescent="0.25">
      <c r="A721" s="8">
        <v>41310.097222222219</v>
      </c>
      <c r="B721" s="7">
        <f t="shared" si="24"/>
        <v>2</v>
      </c>
      <c r="C721" s="7">
        <f t="shared" si="25"/>
        <v>2013</v>
      </c>
      <c r="D721" s="2">
        <v>1379.7</v>
      </c>
      <c r="E721" s="2">
        <v>64</v>
      </c>
      <c r="F721" s="2">
        <v>65</v>
      </c>
    </row>
    <row r="722" spans="1:6" customFormat="1" x14ac:dyDescent="0.25">
      <c r="A722" s="8">
        <v>41310.104166666664</v>
      </c>
      <c r="B722" s="7">
        <f t="shared" si="24"/>
        <v>2</v>
      </c>
      <c r="C722" s="7">
        <f t="shared" si="25"/>
        <v>2013</v>
      </c>
      <c r="D722" s="2">
        <v>1231</v>
      </c>
      <c r="E722" s="2">
        <v>65</v>
      </c>
      <c r="F722" s="2">
        <v>67</v>
      </c>
    </row>
    <row r="723" spans="1:6" customFormat="1" x14ac:dyDescent="0.25">
      <c r="A723" s="8">
        <v>41310.111111111109</v>
      </c>
      <c r="B723" s="7">
        <f t="shared" si="24"/>
        <v>2</v>
      </c>
      <c r="C723" s="7">
        <f t="shared" si="25"/>
        <v>2013</v>
      </c>
      <c r="D723" s="2">
        <v>1150.3</v>
      </c>
      <c r="E723" s="2">
        <v>65</v>
      </c>
      <c r="F723" s="2">
        <v>66</v>
      </c>
    </row>
    <row r="724" spans="1:6" customFormat="1" x14ac:dyDescent="0.25">
      <c r="A724" s="8">
        <v>41310.118055555555</v>
      </c>
      <c r="B724" s="7">
        <f t="shared" si="24"/>
        <v>2</v>
      </c>
      <c r="C724" s="7">
        <f t="shared" si="25"/>
        <v>2013</v>
      </c>
      <c r="D724" s="2">
        <v>1182.9000000000001</v>
      </c>
      <c r="E724" s="2">
        <v>65</v>
      </c>
      <c r="F724" s="2">
        <v>66</v>
      </c>
    </row>
    <row r="725" spans="1:6" customFormat="1" x14ac:dyDescent="0.25">
      <c r="A725" s="8">
        <v>41310.125</v>
      </c>
      <c r="B725" s="7">
        <f t="shared" si="24"/>
        <v>2</v>
      </c>
      <c r="C725" s="7">
        <f t="shared" si="25"/>
        <v>2013</v>
      </c>
      <c r="D725" s="2">
        <v>1785.9</v>
      </c>
      <c r="E725" s="2">
        <v>68</v>
      </c>
      <c r="F725" s="2">
        <v>69</v>
      </c>
    </row>
    <row r="726" spans="1:6" customFormat="1" x14ac:dyDescent="0.25">
      <c r="A726" s="8">
        <v>41310.131944444445</v>
      </c>
      <c r="B726" s="7">
        <f t="shared" si="24"/>
        <v>2</v>
      </c>
      <c r="C726" s="7">
        <f t="shared" si="25"/>
        <v>2013</v>
      </c>
      <c r="D726" s="2">
        <v>1729.9</v>
      </c>
      <c r="E726" s="2">
        <v>71</v>
      </c>
      <c r="F726" s="2">
        <v>72</v>
      </c>
    </row>
    <row r="727" spans="1:6" customFormat="1" x14ac:dyDescent="0.25">
      <c r="A727" s="8">
        <v>41310.138888888891</v>
      </c>
      <c r="B727" s="7">
        <f t="shared" si="24"/>
        <v>2</v>
      </c>
      <c r="C727" s="7">
        <f t="shared" si="25"/>
        <v>2013</v>
      </c>
      <c r="D727" s="2">
        <v>1703</v>
      </c>
      <c r="E727" s="2">
        <v>73</v>
      </c>
      <c r="F727" s="2">
        <v>74</v>
      </c>
    </row>
    <row r="728" spans="1:6" customFormat="1" x14ac:dyDescent="0.25">
      <c r="A728" s="8">
        <v>41310.145833333336</v>
      </c>
      <c r="B728" s="7">
        <f t="shared" si="24"/>
        <v>2</v>
      </c>
      <c r="C728" s="7">
        <f t="shared" si="25"/>
        <v>2013</v>
      </c>
      <c r="D728" s="2">
        <v>1648.3</v>
      </c>
      <c r="E728" s="2">
        <v>74</v>
      </c>
      <c r="F728" s="2">
        <v>76</v>
      </c>
    </row>
    <row r="729" spans="1:6" customFormat="1" x14ac:dyDescent="0.25">
      <c r="A729" s="8">
        <v>41310.152777777781</v>
      </c>
      <c r="B729" s="7">
        <f t="shared" si="24"/>
        <v>2</v>
      </c>
      <c r="C729" s="7">
        <f t="shared" si="25"/>
        <v>2013</v>
      </c>
      <c r="D729" s="2">
        <v>1319.2</v>
      </c>
      <c r="E729" s="2">
        <v>74</v>
      </c>
      <c r="F729" s="2">
        <v>76</v>
      </c>
    </row>
    <row r="730" spans="1:6" customFormat="1" x14ac:dyDescent="0.25">
      <c r="A730" s="8">
        <v>41310.159722222219</v>
      </c>
      <c r="B730" s="7">
        <f t="shared" si="24"/>
        <v>2</v>
      </c>
      <c r="C730" s="7">
        <f t="shared" si="25"/>
        <v>2013</v>
      </c>
      <c r="D730" s="2">
        <v>1661.5</v>
      </c>
      <c r="E730" s="2">
        <v>75</v>
      </c>
      <c r="F730" s="2">
        <v>76</v>
      </c>
    </row>
    <row r="731" spans="1:6" customFormat="1" x14ac:dyDescent="0.25">
      <c r="A731" s="8">
        <v>41310.166666666664</v>
      </c>
      <c r="B731" s="7">
        <f t="shared" si="24"/>
        <v>2</v>
      </c>
      <c r="C731" s="7">
        <f t="shared" si="25"/>
        <v>2013</v>
      </c>
      <c r="D731" s="2">
        <v>1947.2</v>
      </c>
      <c r="E731" s="2">
        <v>77</v>
      </c>
      <c r="F731" s="2">
        <v>79</v>
      </c>
    </row>
    <row r="732" spans="1:6" customFormat="1" x14ac:dyDescent="0.25">
      <c r="A732" s="8">
        <v>41310.173611111109</v>
      </c>
      <c r="B732" s="7">
        <f t="shared" si="24"/>
        <v>2</v>
      </c>
      <c r="C732" s="7">
        <f t="shared" si="25"/>
        <v>2013</v>
      </c>
      <c r="D732" s="2">
        <v>1973.2</v>
      </c>
      <c r="E732" s="2">
        <v>80</v>
      </c>
      <c r="F732" s="2">
        <v>82</v>
      </c>
    </row>
    <row r="733" spans="1:6" customFormat="1" x14ac:dyDescent="0.25">
      <c r="A733" s="8">
        <v>41310.180555555555</v>
      </c>
      <c r="B733" s="7">
        <f t="shared" si="24"/>
        <v>2</v>
      </c>
      <c r="C733" s="7">
        <f t="shared" si="25"/>
        <v>2013</v>
      </c>
      <c r="D733" s="2">
        <v>1978.3</v>
      </c>
      <c r="E733" s="2">
        <v>83</v>
      </c>
      <c r="F733" s="2">
        <v>84</v>
      </c>
    </row>
    <row r="734" spans="1:6" customFormat="1" x14ac:dyDescent="0.25">
      <c r="A734" s="8">
        <v>41310.1875</v>
      </c>
      <c r="B734" s="7">
        <f t="shared" si="24"/>
        <v>2</v>
      </c>
      <c r="C734" s="7">
        <f t="shared" si="25"/>
        <v>2013</v>
      </c>
      <c r="D734" s="2">
        <v>1964.4</v>
      </c>
      <c r="E734" s="2">
        <v>85</v>
      </c>
      <c r="F734" s="2">
        <v>86</v>
      </c>
    </row>
    <row r="735" spans="1:6" customFormat="1" x14ac:dyDescent="0.25">
      <c r="A735" s="8">
        <v>41310.194444444445</v>
      </c>
      <c r="B735" s="7">
        <f t="shared" si="24"/>
        <v>2</v>
      </c>
      <c r="C735" s="7">
        <f t="shared" si="25"/>
        <v>2013</v>
      </c>
      <c r="D735" s="2">
        <v>1995.6</v>
      </c>
      <c r="E735" s="2">
        <v>86</v>
      </c>
      <c r="F735" s="2">
        <v>88</v>
      </c>
    </row>
    <row r="736" spans="1:6" customFormat="1" x14ac:dyDescent="0.25">
      <c r="A736" s="8">
        <v>41310.201388888891</v>
      </c>
      <c r="B736" s="7">
        <f t="shared" si="24"/>
        <v>2</v>
      </c>
      <c r="C736" s="7">
        <f t="shared" si="25"/>
        <v>2013</v>
      </c>
      <c r="D736" s="2">
        <v>1999.9</v>
      </c>
      <c r="E736" s="2">
        <v>88</v>
      </c>
      <c r="F736" s="2">
        <v>90</v>
      </c>
    </row>
    <row r="737" spans="1:6" customFormat="1" x14ac:dyDescent="0.25">
      <c r="A737" s="8">
        <v>41310.208333333336</v>
      </c>
      <c r="B737" s="7">
        <f t="shared" si="24"/>
        <v>2</v>
      </c>
      <c r="C737" s="7">
        <f t="shared" si="25"/>
        <v>2013</v>
      </c>
      <c r="D737" s="2">
        <v>2000.1</v>
      </c>
      <c r="E737" s="2">
        <v>90</v>
      </c>
      <c r="F737" s="2">
        <v>92</v>
      </c>
    </row>
    <row r="738" spans="1:6" customFormat="1" x14ac:dyDescent="0.25">
      <c r="A738" s="8">
        <v>41310.215277777781</v>
      </c>
      <c r="B738" s="7">
        <f t="shared" si="24"/>
        <v>2</v>
      </c>
      <c r="C738" s="7">
        <f t="shared" si="25"/>
        <v>2013</v>
      </c>
      <c r="D738" s="2">
        <v>1997.6</v>
      </c>
      <c r="E738" s="2">
        <v>91</v>
      </c>
      <c r="F738" s="2">
        <v>93</v>
      </c>
    </row>
    <row r="739" spans="1:6" customFormat="1" x14ac:dyDescent="0.25">
      <c r="A739" s="8">
        <v>41310.222222222219</v>
      </c>
      <c r="B739" s="7">
        <f t="shared" si="24"/>
        <v>2</v>
      </c>
      <c r="C739" s="7">
        <f t="shared" si="25"/>
        <v>2013</v>
      </c>
      <c r="D739" s="2">
        <v>1999.5</v>
      </c>
      <c r="E739" s="2">
        <v>92</v>
      </c>
      <c r="F739" s="2">
        <v>94</v>
      </c>
    </row>
    <row r="740" spans="1:6" customFormat="1" x14ac:dyDescent="0.25">
      <c r="A740" s="8">
        <v>41310.229166666664</v>
      </c>
      <c r="B740" s="7">
        <f t="shared" si="24"/>
        <v>2</v>
      </c>
      <c r="C740" s="7">
        <f t="shared" si="25"/>
        <v>2013</v>
      </c>
      <c r="D740" s="2">
        <v>1998.2</v>
      </c>
      <c r="E740" s="2">
        <v>93</v>
      </c>
      <c r="F740" s="2">
        <v>95</v>
      </c>
    </row>
    <row r="741" spans="1:6" customFormat="1" x14ac:dyDescent="0.25">
      <c r="A741" s="8">
        <v>41310.236111111109</v>
      </c>
      <c r="B741" s="7">
        <f t="shared" si="24"/>
        <v>2</v>
      </c>
      <c r="C741" s="7">
        <f t="shared" si="25"/>
        <v>2013</v>
      </c>
      <c r="D741" s="2">
        <v>1998.4</v>
      </c>
      <c r="E741" s="2">
        <v>94</v>
      </c>
      <c r="F741" s="2">
        <v>96</v>
      </c>
    </row>
    <row r="742" spans="1:6" customFormat="1" x14ac:dyDescent="0.25">
      <c r="A742" s="8">
        <v>41310.243055555555</v>
      </c>
      <c r="B742" s="7">
        <f t="shared" si="24"/>
        <v>2</v>
      </c>
      <c r="C742" s="7">
        <f t="shared" si="25"/>
        <v>2013</v>
      </c>
      <c r="D742" s="2">
        <v>2000.1</v>
      </c>
      <c r="E742" s="2">
        <v>95</v>
      </c>
      <c r="F742" s="2">
        <v>97</v>
      </c>
    </row>
    <row r="743" spans="1:6" customFormat="1" x14ac:dyDescent="0.25">
      <c r="A743" s="8">
        <v>41310.25</v>
      </c>
      <c r="B743" s="7">
        <f t="shared" si="24"/>
        <v>2</v>
      </c>
      <c r="C743" s="7">
        <f t="shared" si="25"/>
        <v>2013</v>
      </c>
      <c r="D743" s="2">
        <v>1999.6</v>
      </c>
      <c r="E743" s="2">
        <v>95</v>
      </c>
      <c r="F743" s="2">
        <v>97</v>
      </c>
    </row>
    <row r="744" spans="1:6" customFormat="1" x14ac:dyDescent="0.25">
      <c r="A744" s="8">
        <v>41310.256944444445</v>
      </c>
      <c r="B744" s="7">
        <f t="shared" si="24"/>
        <v>2</v>
      </c>
      <c r="C744" s="7">
        <f t="shared" si="25"/>
        <v>2013</v>
      </c>
      <c r="D744" s="2">
        <v>1999.9</v>
      </c>
      <c r="E744" s="2">
        <v>96</v>
      </c>
      <c r="F744" s="2">
        <v>98</v>
      </c>
    </row>
    <row r="745" spans="1:6" customFormat="1" x14ac:dyDescent="0.25">
      <c r="A745" s="8">
        <v>41310.263888888891</v>
      </c>
      <c r="B745" s="7">
        <f t="shared" si="24"/>
        <v>2</v>
      </c>
      <c r="C745" s="7">
        <f t="shared" si="25"/>
        <v>2013</v>
      </c>
      <c r="D745" s="2">
        <v>2000</v>
      </c>
      <c r="E745" s="2">
        <v>96</v>
      </c>
      <c r="F745" s="2">
        <v>98</v>
      </c>
    </row>
    <row r="746" spans="1:6" customFormat="1" x14ac:dyDescent="0.25">
      <c r="A746" s="8">
        <v>41310.270833333336</v>
      </c>
      <c r="B746" s="7">
        <f t="shared" si="24"/>
        <v>2</v>
      </c>
      <c r="C746" s="7">
        <f t="shared" si="25"/>
        <v>2013</v>
      </c>
      <c r="D746" s="2">
        <v>1999.9</v>
      </c>
      <c r="E746" s="2">
        <v>96</v>
      </c>
      <c r="F746" s="2">
        <v>98</v>
      </c>
    </row>
    <row r="747" spans="1:6" customFormat="1" x14ac:dyDescent="0.25">
      <c r="A747" s="8">
        <v>41310.277777777781</v>
      </c>
      <c r="B747" s="7">
        <f t="shared" si="24"/>
        <v>2</v>
      </c>
      <c r="C747" s="7">
        <f t="shared" si="25"/>
        <v>2013</v>
      </c>
      <c r="D747" s="2">
        <v>2000</v>
      </c>
      <c r="E747" s="2">
        <v>97</v>
      </c>
      <c r="F747" s="2">
        <v>98</v>
      </c>
    </row>
    <row r="748" spans="1:6" customFormat="1" x14ac:dyDescent="0.25">
      <c r="A748" s="8">
        <v>41310.284722222219</v>
      </c>
      <c r="B748" s="7">
        <f t="shared" si="24"/>
        <v>2</v>
      </c>
      <c r="C748" s="7">
        <f t="shared" si="25"/>
        <v>2013</v>
      </c>
      <c r="D748" s="2">
        <v>2000</v>
      </c>
      <c r="E748" s="2">
        <v>97</v>
      </c>
      <c r="F748" s="2">
        <v>99</v>
      </c>
    </row>
    <row r="749" spans="1:6" customFormat="1" x14ac:dyDescent="0.25">
      <c r="A749" s="8">
        <v>41310.291666666664</v>
      </c>
      <c r="B749" s="7">
        <f t="shared" si="24"/>
        <v>2</v>
      </c>
      <c r="C749" s="7">
        <f t="shared" si="25"/>
        <v>2013</v>
      </c>
      <c r="D749" s="2">
        <v>1999.8</v>
      </c>
      <c r="E749" s="2">
        <v>97</v>
      </c>
      <c r="F749" s="2">
        <v>98</v>
      </c>
    </row>
    <row r="750" spans="1:6" customFormat="1" x14ac:dyDescent="0.25">
      <c r="A750" s="8">
        <v>41310.298611111109</v>
      </c>
      <c r="B750" s="7">
        <f t="shared" si="24"/>
        <v>2</v>
      </c>
      <c r="C750" s="7">
        <f t="shared" si="25"/>
        <v>2013</v>
      </c>
      <c r="D750" s="2">
        <v>1999.9</v>
      </c>
      <c r="E750" s="2">
        <v>97</v>
      </c>
      <c r="F750" s="2">
        <v>98</v>
      </c>
    </row>
    <row r="751" spans="1:6" customFormat="1" x14ac:dyDescent="0.25">
      <c r="A751" s="8">
        <v>41310.305555555555</v>
      </c>
      <c r="B751" s="7">
        <f t="shared" si="24"/>
        <v>2</v>
      </c>
      <c r="C751" s="7">
        <f t="shared" si="25"/>
        <v>2013</v>
      </c>
      <c r="D751" s="2">
        <v>1999.9</v>
      </c>
      <c r="E751" s="2">
        <v>97</v>
      </c>
      <c r="F751" s="2">
        <v>98</v>
      </c>
    </row>
    <row r="752" spans="1:6" customFormat="1" x14ac:dyDescent="0.25">
      <c r="A752" s="8">
        <v>41310.3125</v>
      </c>
      <c r="B752" s="7">
        <f t="shared" si="24"/>
        <v>2</v>
      </c>
      <c r="C752" s="7">
        <f t="shared" si="25"/>
        <v>2013</v>
      </c>
      <c r="D752" s="2">
        <v>2000.1</v>
      </c>
      <c r="E752" s="2">
        <v>97</v>
      </c>
      <c r="F752" s="2">
        <v>99</v>
      </c>
    </row>
    <row r="753" spans="1:6" customFormat="1" x14ac:dyDescent="0.25">
      <c r="A753" s="8">
        <v>41310.319444444445</v>
      </c>
      <c r="B753" s="7">
        <f t="shared" si="24"/>
        <v>2</v>
      </c>
      <c r="C753" s="7">
        <f t="shared" si="25"/>
        <v>2013</v>
      </c>
      <c r="D753" s="2">
        <v>2000</v>
      </c>
      <c r="E753" s="2">
        <v>97</v>
      </c>
      <c r="F753" s="2">
        <v>98</v>
      </c>
    </row>
    <row r="754" spans="1:6" customFormat="1" x14ac:dyDescent="0.25">
      <c r="A754" s="8">
        <v>41310.326388888891</v>
      </c>
      <c r="B754" s="7">
        <f t="shared" si="24"/>
        <v>2</v>
      </c>
      <c r="C754" s="7">
        <f t="shared" si="25"/>
        <v>2013</v>
      </c>
      <c r="D754" s="2">
        <v>1999</v>
      </c>
      <c r="E754" s="2">
        <v>97</v>
      </c>
      <c r="F754" s="2">
        <v>99</v>
      </c>
    </row>
    <row r="755" spans="1:6" customFormat="1" x14ac:dyDescent="0.25">
      <c r="A755" s="8">
        <v>41310.333333333336</v>
      </c>
      <c r="B755" s="7">
        <f t="shared" si="24"/>
        <v>2</v>
      </c>
      <c r="C755" s="7">
        <f t="shared" si="25"/>
        <v>2013</v>
      </c>
      <c r="D755" s="2">
        <v>2000.1</v>
      </c>
      <c r="E755" s="2">
        <v>97</v>
      </c>
      <c r="F755" s="2">
        <v>98</v>
      </c>
    </row>
    <row r="756" spans="1:6" customFormat="1" x14ac:dyDescent="0.25">
      <c r="A756" s="8">
        <v>41310.340277777781</v>
      </c>
      <c r="B756" s="7">
        <f t="shared" si="24"/>
        <v>2</v>
      </c>
      <c r="C756" s="7">
        <f t="shared" si="25"/>
        <v>2013</v>
      </c>
      <c r="D756" s="2">
        <v>1999.1</v>
      </c>
      <c r="E756" s="2">
        <v>97</v>
      </c>
      <c r="F756" s="2">
        <v>99</v>
      </c>
    </row>
    <row r="757" spans="1:6" customFormat="1" x14ac:dyDescent="0.25">
      <c r="A757" s="8">
        <v>41310.347222222219</v>
      </c>
      <c r="B757" s="7">
        <f t="shared" si="24"/>
        <v>2</v>
      </c>
      <c r="C757" s="7">
        <f t="shared" si="25"/>
        <v>2013</v>
      </c>
      <c r="D757" s="2">
        <v>1999.6</v>
      </c>
      <c r="E757" s="2">
        <v>97</v>
      </c>
      <c r="F757" s="2">
        <v>98</v>
      </c>
    </row>
    <row r="758" spans="1:6" customFormat="1" x14ac:dyDescent="0.25">
      <c r="A758" s="8">
        <v>41310.354166666664</v>
      </c>
      <c r="B758" s="7">
        <f t="shared" si="24"/>
        <v>2</v>
      </c>
      <c r="C758" s="7">
        <f t="shared" si="25"/>
        <v>2013</v>
      </c>
      <c r="D758" s="2">
        <v>1999.8</v>
      </c>
      <c r="E758" s="2">
        <v>97</v>
      </c>
      <c r="F758" s="2">
        <v>99</v>
      </c>
    </row>
    <row r="759" spans="1:6" customFormat="1" x14ac:dyDescent="0.25">
      <c r="A759" s="8">
        <v>41310.361111111109</v>
      </c>
      <c r="B759" s="7">
        <f t="shared" si="24"/>
        <v>2</v>
      </c>
      <c r="C759" s="7">
        <f t="shared" si="25"/>
        <v>2013</v>
      </c>
      <c r="D759" s="2">
        <v>1999.9</v>
      </c>
      <c r="E759" s="2">
        <v>97</v>
      </c>
      <c r="F759" s="2">
        <v>99</v>
      </c>
    </row>
    <row r="760" spans="1:6" customFormat="1" x14ac:dyDescent="0.25">
      <c r="A760" s="8">
        <v>41310.368055555555</v>
      </c>
      <c r="B760" s="7">
        <f t="shared" si="24"/>
        <v>2</v>
      </c>
      <c r="C760" s="7">
        <f t="shared" si="25"/>
        <v>2013</v>
      </c>
      <c r="D760" s="2">
        <v>1060.0999999999999</v>
      </c>
      <c r="E760" s="2">
        <v>95</v>
      </c>
      <c r="F760" s="2">
        <v>97</v>
      </c>
    </row>
    <row r="761" spans="1:6" customFormat="1" x14ac:dyDescent="0.25">
      <c r="A761" s="8">
        <v>41310.375</v>
      </c>
      <c r="B761" s="7">
        <f t="shared" si="24"/>
        <v>2</v>
      </c>
      <c r="C761" s="7">
        <f t="shared" si="25"/>
        <v>2013</v>
      </c>
      <c r="D761" s="2">
        <v>1326.6</v>
      </c>
      <c r="E761" s="2">
        <v>88</v>
      </c>
      <c r="F761" s="2">
        <v>90</v>
      </c>
    </row>
    <row r="762" spans="1:6" customFormat="1" x14ac:dyDescent="0.25">
      <c r="A762" s="8">
        <v>41310.381944444445</v>
      </c>
      <c r="B762" s="7">
        <f t="shared" si="24"/>
        <v>2</v>
      </c>
      <c r="C762" s="7">
        <f t="shared" si="25"/>
        <v>2013</v>
      </c>
      <c r="D762" s="2">
        <v>1997.8</v>
      </c>
      <c r="E762" s="2">
        <v>89</v>
      </c>
      <c r="F762" s="2">
        <v>91</v>
      </c>
    </row>
    <row r="763" spans="1:6" customFormat="1" x14ac:dyDescent="0.25">
      <c r="A763" s="8">
        <v>41310.388888888891</v>
      </c>
      <c r="B763" s="7">
        <f t="shared" si="24"/>
        <v>2</v>
      </c>
      <c r="C763" s="7">
        <f t="shared" si="25"/>
        <v>2013</v>
      </c>
      <c r="D763" s="2">
        <v>1999.2</v>
      </c>
      <c r="E763" s="2">
        <v>90</v>
      </c>
      <c r="F763" s="2">
        <v>93</v>
      </c>
    </row>
    <row r="764" spans="1:6" customFormat="1" x14ac:dyDescent="0.25">
      <c r="A764" s="8">
        <v>41310.395833333336</v>
      </c>
      <c r="B764" s="7">
        <f t="shared" si="24"/>
        <v>2</v>
      </c>
      <c r="C764" s="7">
        <f t="shared" si="25"/>
        <v>2013</v>
      </c>
      <c r="D764" s="2">
        <v>1988.1</v>
      </c>
      <c r="E764" s="2">
        <v>91</v>
      </c>
      <c r="F764" s="2">
        <v>93</v>
      </c>
    </row>
    <row r="765" spans="1:6" customFormat="1" x14ac:dyDescent="0.25">
      <c r="A765" s="8">
        <v>41310.402777777781</v>
      </c>
      <c r="B765" s="7">
        <f t="shared" si="24"/>
        <v>2</v>
      </c>
      <c r="C765" s="7">
        <f t="shared" si="25"/>
        <v>2013</v>
      </c>
      <c r="D765" s="2">
        <v>973.8</v>
      </c>
      <c r="E765" s="2">
        <v>87</v>
      </c>
      <c r="F765" s="2">
        <v>89</v>
      </c>
    </row>
    <row r="766" spans="1:6" customFormat="1" x14ac:dyDescent="0.25">
      <c r="A766" s="8">
        <v>41310.409722222219</v>
      </c>
      <c r="B766" s="7">
        <f t="shared" si="24"/>
        <v>2</v>
      </c>
      <c r="C766" s="7">
        <f t="shared" si="25"/>
        <v>2013</v>
      </c>
      <c r="D766" s="2">
        <v>1890.1</v>
      </c>
      <c r="E766" s="2">
        <v>86</v>
      </c>
      <c r="F766" s="2">
        <v>88</v>
      </c>
    </row>
    <row r="767" spans="1:6" customFormat="1" x14ac:dyDescent="0.25">
      <c r="A767" s="8">
        <v>41310.416666666664</v>
      </c>
      <c r="B767" s="7">
        <f t="shared" si="24"/>
        <v>2</v>
      </c>
      <c r="C767" s="7">
        <f t="shared" si="25"/>
        <v>2013</v>
      </c>
      <c r="D767" s="2">
        <v>1669.3</v>
      </c>
      <c r="E767" s="2">
        <v>86</v>
      </c>
      <c r="F767" s="2">
        <v>87</v>
      </c>
    </row>
    <row r="768" spans="1:6" customFormat="1" x14ac:dyDescent="0.25">
      <c r="A768" s="8">
        <v>41310.423611111109</v>
      </c>
      <c r="B768" s="7">
        <f t="shared" si="24"/>
        <v>2</v>
      </c>
      <c r="C768" s="7">
        <f t="shared" si="25"/>
        <v>2013</v>
      </c>
      <c r="D768" s="2">
        <v>1703.2</v>
      </c>
      <c r="E768" s="2">
        <v>85</v>
      </c>
      <c r="F768" s="2">
        <v>87</v>
      </c>
    </row>
    <row r="769" spans="1:6" customFormat="1" x14ac:dyDescent="0.25">
      <c r="A769" s="8">
        <v>41310.430555555555</v>
      </c>
      <c r="B769" s="7">
        <f t="shared" si="24"/>
        <v>2</v>
      </c>
      <c r="C769" s="7">
        <f t="shared" si="25"/>
        <v>2013</v>
      </c>
      <c r="D769" s="2">
        <v>826.5</v>
      </c>
      <c r="E769" s="2">
        <v>81</v>
      </c>
      <c r="F769" s="2">
        <v>82</v>
      </c>
    </row>
    <row r="770" spans="1:6" customFormat="1" x14ac:dyDescent="0.25">
      <c r="A770" s="8">
        <v>41310.4375</v>
      </c>
      <c r="B770" s="7">
        <f t="shared" si="24"/>
        <v>2</v>
      </c>
      <c r="C770" s="7">
        <f t="shared" si="25"/>
        <v>2013</v>
      </c>
      <c r="D770" s="2">
        <v>1401.7</v>
      </c>
      <c r="E770" s="2">
        <v>77</v>
      </c>
      <c r="F770" s="2">
        <v>79</v>
      </c>
    </row>
    <row r="771" spans="1:6" customFormat="1" x14ac:dyDescent="0.25">
      <c r="A771" s="8">
        <v>41310.444444444445</v>
      </c>
      <c r="B771" s="7">
        <f t="shared" si="24"/>
        <v>2</v>
      </c>
      <c r="C771" s="7">
        <f t="shared" si="25"/>
        <v>2013</v>
      </c>
      <c r="D771" s="2">
        <v>1093.5</v>
      </c>
      <c r="E771" s="2">
        <v>77</v>
      </c>
      <c r="F771" s="2">
        <v>78</v>
      </c>
    </row>
    <row r="772" spans="1:6" customFormat="1" x14ac:dyDescent="0.25">
      <c r="A772" s="8">
        <v>41310.451388888891</v>
      </c>
      <c r="B772" s="7">
        <f t="shared" ref="B772:B808" si="26">MONTH(A772)</f>
        <v>2</v>
      </c>
      <c r="C772" s="7">
        <f t="shared" ref="C772:C808" si="27">YEAR(A772)</f>
        <v>2013</v>
      </c>
      <c r="D772" s="2">
        <v>1235.9000000000001</v>
      </c>
      <c r="E772" s="2">
        <v>74</v>
      </c>
      <c r="F772" s="2">
        <v>75</v>
      </c>
    </row>
    <row r="773" spans="1:6" customFormat="1" x14ac:dyDescent="0.25">
      <c r="A773" s="8">
        <v>41310.458333333336</v>
      </c>
      <c r="B773" s="7">
        <f t="shared" si="26"/>
        <v>2</v>
      </c>
      <c r="C773" s="7">
        <f t="shared" si="27"/>
        <v>2013</v>
      </c>
      <c r="D773" s="2">
        <v>1812.2</v>
      </c>
      <c r="E773" s="2">
        <v>75</v>
      </c>
      <c r="F773" s="2">
        <v>77</v>
      </c>
    </row>
    <row r="774" spans="1:6" customFormat="1" x14ac:dyDescent="0.25">
      <c r="A774" s="8">
        <v>41310.465277777781</v>
      </c>
      <c r="B774" s="7">
        <f t="shared" si="26"/>
        <v>2</v>
      </c>
      <c r="C774" s="7">
        <f t="shared" si="27"/>
        <v>2013</v>
      </c>
      <c r="D774" s="2">
        <v>1736.4</v>
      </c>
      <c r="E774" s="2">
        <v>77</v>
      </c>
      <c r="F774" s="2">
        <v>79</v>
      </c>
    </row>
    <row r="775" spans="1:6" customFormat="1" x14ac:dyDescent="0.25">
      <c r="A775" s="8">
        <v>41310.472222222219</v>
      </c>
      <c r="B775" s="7">
        <f t="shared" si="26"/>
        <v>2</v>
      </c>
      <c r="C775" s="7">
        <f t="shared" si="27"/>
        <v>2013</v>
      </c>
      <c r="D775" s="2">
        <v>1789.7</v>
      </c>
      <c r="E775" s="2">
        <v>78</v>
      </c>
      <c r="F775" s="2">
        <v>79</v>
      </c>
    </row>
    <row r="776" spans="1:6" customFormat="1" x14ac:dyDescent="0.25">
      <c r="A776" s="8">
        <v>41310.479166666664</v>
      </c>
      <c r="B776" s="7">
        <f t="shared" si="26"/>
        <v>2</v>
      </c>
      <c r="C776" s="7">
        <f t="shared" si="27"/>
        <v>2013</v>
      </c>
      <c r="D776" s="2">
        <v>1967.6</v>
      </c>
      <c r="E776" s="2">
        <v>80</v>
      </c>
      <c r="F776" s="2">
        <v>82</v>
      </c>
    </row>
    <row r="777" spans="1:6" customFormat="1" x14ac:dyDescent="0.25">
      <c r="A777" s="8">
        <v>41310.486111111109</v>
      </c>
      <c r="B777" s="7">
        <f t="shared" si="26"/>
        <v>2</v>
      </c>
      <c r="C777" s="7">
        <f t="shared" si="27"/>
        <v>2013</v>
      </c>
      <c r="D777" s="2">
        <v>1677.8</v>
      </c>
      <c r="E777" s="2">
        <v>81</v>
      </c>
      <c r="F777" s="2">
        <v>83</v>
      </c>
    </row>
    <row r="778" spans="1:6" customFormat="1" x14ac:dyDescent="0.25">
      <c r="A778" s="8">
        <v>41310.493055555555</v>
      </c>
      <c r="B778" s="7">
        <f t="shared" si="26"/>
        <v>2</v>
      </c>
      <c r="C778" s="7">
        <f t="shared" si="27"/>
        <v>2013</v>
      </c>
      <c r="D778" s="2">
        <v>1499.4</v>
      </c>
      <c r="E778" s="2">
        <v>81</v>
      </c>
      <c r="F778" s="2">
        <v>82</v>
      </c>
    </row>
    <row r="779" spans="1:6" customFormat="1" x14ac:dyDescent="0.25">
      <c r="A779" s="8">
        <v>41310.5</v>
      </c>
      <c r="B779" s="7">
        <f t="shared" si="26"/>
        <v>2</v>
      </c>
      <c r="C779" s="7">
        <f t="shared" si="27"/>
        <v>2013</v>
      </c>
      <c r="D779" s="2">
        <v>1545.9</v>
      </c>
      <c r="E779" s="2">
        <v>79</v>
      </c>
      <c r="F779" s="2">
        <v>80</v>
      </c>
    </row>
    <row r="780" spans="1:6" customFormat="1" x14ac:dyDescent="0.25">
      <c r="A780" s="8">
        <v>41310.506944444445</v>
      </c>
      <c r="B780" s="7">
        <f t="shared" si="26"/>
        <v>2</v>
      </c>
      <c r="C780" s="7">
        <f t="shared" si="27"/>
        <v>2013</v>
      </c>
      <c r="D780" s="2">
        <v>1986.8</v>
      </c>
      <c r="E780" s="2">
        <v>81</v>
      </c>
      <c r="F780" s="2">
        <v>84</v>
      </c>
    </row>
    <row r="781" spans="1:6" customFormat="1" x14ac:dyDescent="0.25">
      <c r="A781" s="8">
        <v>41310.513888888891</v>
      </c>
      <c r="B781" s="7">
        <f t="shared" si="26"/>
        <v>2</v>
      </c>
      <c r="C781" s="7">
        <f t="shared" si="27"/>
        <v>2013</v>
      </c>
      <c r="D781" s="2">
        <v>1945.4</v>
      </c>
      <c r="E781" s="2">
        <v>84</v>
      </c>
      <c r="F781" s="2">
        <v>85</v>
      </c>
    </row>
    <row r="782" spans="1:6" customFormat="1" x14ac:dyDescent="0.25">
      <c r="A782" s="8">
        <v>41310.520833333336</v>
      </c>
      <c r="B782" s="7">
        <f t="shared" si="26"/>
        <v>2</v>
      </c>
      <c r="C782" s="7">
        <f t="shared" si="27"/>
        <v>2013</v>
      </c>
      <c r="D782" s="2">
        <v>1764.8</v>
      </c>
      <c r="E782" s="2">
        <v>84</v>
      </c>
      <c r="F782" s="2">
        <v>86</v>
      </c>
    </row>
    <row r="783" spans="1:6" customFormat="1" x14ac:dyDescent="0.25">
      <c r="A783" s="8">
        <v>41310.527777777781</v>
      </c>
      <c r="B783" s="7">
        <f t="shared" si="26"/>
        <v>2</v>
      </c>
      <c r="C783" s="7">
        <f t="shared" si="27"/>
        <v>2013</v>
      </c>
      <c r="D783" s="2">
        <v>1690.2</v>
      </c>
      <c r="E783" s="2">
        <v>84</v>
      </c>
      <c r="F783" s="2">
        <v>85</v>
      </c>
    </row>
    <row r="784" spans="1:6" customFormat="1" x14ac:dyDescent="0.25">
      <c r="A784" s="8">
        <v>41310.534722222219</v>
      </c>
      <c r="B784" s="7">
        <f t="shared" si="26"/>
        <v>2</v>
      </c>
      <c r="C784" s="7">
        <f t="shared" si="27"/>
        <v>2013</v>
      </c>
      <c r="D784" s="2">
        <v>1751.1</v>
      </c>
      <c r="E784" s="2">
        <v>84</v>
      </c>
      <c r="F784" s="2">
        <v>86</v>
      </c>
    </row>
    <row r="785" spans="1:6" customFormat="1" x14ac:dyDescent="0.25">
      <c r="A785" s="8">
        <v>41310.541666666664</v>
      </c>
      <c r="B785" s="7">
        <f t="shared" si="26"/>
        <v>2</v>
      </c>
      <c r="C785" s="7">
        <f t="shared" si="27"/>
        <v>2013</v>
      </c>
      <c r="D785" s="2">
        <v>1373.5</v>
      </c>
      <c r="E785" s="2">
        <v>83</v>
      </c>
      <c r="F785" s="2">
        <v>84</v>
      </c>
    </row>
    <row r="786" spans="1:6" customFormat="1" x14ac:dyDescent="0.25">
      <c r="A786" s="8">
        <v>41310.548611111109</v>
      </c>
      <c r="B786" s="7">
        <f t="shared" si="26"/>
        <v>2</v>
      </c>
      <c r="C786" s="7">
        <f t="shared" si="27"/>
        <v>2013</v>
      </c>
      <c r="D786" s="2">
        <v>1355.9</v>
      </c>
      <c r="E786" s="2">
        <v>81</v>
      </c>
      <c r="F786" s="2">
        <v>82</v>
      </c>
    </row>
    <row r="787" spans="1:6" customFormat="1" x14ac:dyDescent="0.25">
      <c r="A787" s="8">
        <v>41310.555555555555</v>
      </c>
      <c r="B787" s="7">
        <f t="shared" si="26"/>
        <v>2</v>
      </c>
      <c r="C787" s="7">
        <f t="shared" si="27"/>
        <v>2013</v>
      </c>
      <c r="D787" s="2">
        <v>1581.4</v>
      </c>
      <c r="E787" s="2">
        <v>79</v>
      </c>
      <c r="F787" s="2">
        <v>80</v>
      </c>
    </row>
    <row r="788" spans="1:6" customFormat="1" x14ac:dyDescent="0.25">
      <c r="A788" s="8">
        <v>41310.5625</v>
      </c>
      <c r="B788" s="7">
        <f t="shared" si="26"/>
        <v>2</v>
      </c>
      <c r="C788" s="7">
        <f t="shared" si="27"/>
        <v>2013</v>
      </c>
      <c r="D788" s="2">
        <v>1977.6</v>
      </c>
      <c r="E788" s="2">
        <v>82</v>
      </c>
      <c r="F788" s="2">
        <v>84</v>
      </c>
    </row>
    <row r="789" spans="1:6" customFormat="1" x14ac:dyDescent="0.25">
      <c r="A789" s="8">
        <v>41310.569444444445</v>
      </c>
      <c r="B789" s="7">
        <f t="shared" si="26"/>
        <v>2</v>
      </c>
      <c r="C789" s="7">
        <f t="shared" si="27"/>
        <v>2013</v>
      </c>
      <c r="D789" s="2">
        <v>1962</v>
      </c>
      <c r="E789" s="2">
        <v>84</v>
      </c>
      <c r="F789" s="2">
        <v>86</v>
      </c>
    </row>
    <row r="790" spans="1:6" customFormat="1" x14ac:dyDescent="0.25">
      <c r="A790" s="8">
        <v>41310.576388888891</v>
      </c>
      <c r="B790" s="7">
        <f t="shared" si="26"/>
        <v>2</v>
      </c>
      <c r="C790" s="7">
        <f t="shared" si="27"/>
        <v>2013</v>
      </c>
      <c r="D790" s="2">
        <v>1744.7</v>
      </c>
      <c r="E790" s="2">
        <v>84</v>
      </c>
      <c r="F790" s="2">
        <v>86</v>
      </c>
    </row>
    <row r="791" spans="1:6" customFormat="1" x14ac:dyDescent="0.25">
      <c r="A791" s="8">
        <v>41310.583333333336</v>
      </c>
      <c r="B791" s="7">
        <f t="shared" si="26"/>
        <v>2</v>
      </c>
      <c r="C791" s="7">
        <f t="shared" si="27"/>
        <v>2013</v>
      </c>
      <c r="D791" s="2">
        <v>1596.9</v>
      </c>
      <c r="E791" s="2">
        <v>85</v>
      </c>
      <c r="F791" s="2">
        <v>86</v>
      </c>
    </row>
    <row r="792" spans="1:6" customFormat="1" x14ac:dyDescent="0.25">
      <c r="A792" s="8">
        <v>41310.590277777781</v>
      </c>
      <c r="B792" s="7">
        <f t="shared" si="26"/>
        <v>2</v>
      </c>
      <c r="C792" s="7">
        <f t="shared" si="27"/>
        <v>2013</v>
      </c>
      <c r="D792" s="2">
        <v>1337.7</v>
      </c>
      <c r="E792" s="2">
        <v>82</v>
      </c>
      <c r="F792" s="2">
        <v>84</v>
      </c>
    </row>
    <row r="793" spans="1:6" customFormat="1" x14ac:dyDescent="0.25">
      <c r="A793" s="8">
        <v>41310.597222222219</v>
      </c>
      <c r="B793" s="7">
        <f t="shared" si="26"/>
        <v>2</v>
      </c>
      <c r="C793" s="7">
        <f t="shared" si="27"/>
        <v>2013</v>
      </c>
      <c r="D793" s="2">
        <v>1529.7</v>
      </c>
      <c r="E793" s="2">
        <v>82</v>
      </c>
      <c r="F793" s="2">
        <v>83</v>
      </c>
    </row>
    <row r="794" spans="1:6" customFormat="1" x14ac:dyDescent="0.25">
      <c r="A794" s="8">
        <v>41310.604166666664</v>
      </c>
      <c r="B794" s="7">
        <f t="shared" si="26"/>
        <v>2</v>
      </c>
      <c r="C794" s="7">
        <f t="shared" si="27"/>
        <v>2013</v>
      </c>
      <c r="D794" s="2">
        <v>1835.5</v>
      </c>
      <c r="E794" s="2">
        <v>83</v>
      </c>
      <c r="F794" s="2">
        <v>84</v>
      </c>
    </row>
    <row r="795" spans="1:6" customFormat="1" x14ac:dyDescent="0.25">
      <c r="A795" s="8">
        <v>41310.611111111109</v>
      </c>
      <c r="B795" s="7">
        <f t="shared" si="26"/>
        <v>2</v>
      </c>
      <c r="C795" s="7">
        <f t="shared" si="27"/>
        <v>2013</v>
      </c>
      <c r="D795" s="2">
        <v>1032.2</v>
      </c>
      <c r="E795" s="2">
        <v>81</v>
      </c>
      <c r="F795" s="2">
        <v>82</v>
      </c>
    </row>
    <row r="796" spans="1:6" customFormat="1" x14ac:dyDescent="0.25">
      <c r="A796" s="8">
        <v>41310.618055555555</v>
      </c>
      <c r="B796" s="7">
        <f t="shared" si="26"/>
        <v>2</v>
      </c>
      <c r="C796" s="7">
        <f t="shared" si="27"/>
        <v>2013</v>
      </c>
      <c r="D796" s="2">
        <v>1456.7</v>
      </c>
      <c r="E796" s="2">
        <v>78</v>
      </c>
      <c r="F796" s="2">
        <v>79</v>
      </c>
    </row>
    <row r="797" spans="1:6" customFormat="1" x14ac:dyDescent="0.25">
      <c r="A797" s="8">
        <v>41310.625</v>
      </c>
      <c r="B797" s="7">
        <f t="shared" si="26"/>
        <v>2</v>
      </c>
      <c r="C797" s="7">
        <f t="shared" si="27"/>
        <v>2013</v>
      </c>
      <c r="D797" s="2">
        <v>1804.7</v>
      </c>
      <c r="E797" s="2">
        <v>80</v>
      </c>
      <c r="F797" s="2">
        <v>81</v>
      </c>
    </row>
    <row r="798" spans="1:6" customFormat="1" x14ac:dyDescent="0.25">
      <c r="A798" s="8">
        <v>41310.631944444445</v>
      </c>
      <c r="B798" s="7">
        <f t="shared" si="26"/>
        <v>2</v>
      </c>
      <c r="C798" s="7">
        <f t="shared" si="27"/>
        <v>2013</v>
      </c>
      <c r="D798" s="2">
        <v>1996.7</v>
      </c>
      <c r="E798" s="2">
        <v>82</v>
      </c>
      <c r="F798" s="2">
        <v>84</v>
      </c>
    </row>
    <row r="799" spans="1:6" customFormat="1" x14ac:dyDescent="0.25">
      <c r="A799" s="8">
        <v>41310.638888888891</v>
      </c>
      <c r="B799" s="7">
        <f t="shared" si="26"/>
        <v>2</v>
      </c>
      <c r="C799" s="7">
        <f t="shared" si="27"/>
        <v>2013</v>
      </c>
      <c r="D799" s="2">
        <v>1981.4</v>
      </c>
      <c r="E799" s="2">
        <v>84</v>
      </c>
      <c r="F799" s="2">
        <v>86</v>
      </c>
    </row>
    <row r="800" spans="1:6" customFormat="1" x14ac:dyDescent="0.25">
      <c r="A800" s="8">
        <v>41310.645833333336</v>
      </c>
      <c r="B800" s="7">
        <f t="shared" si="26"/>
        <v>2</v>
      </c>
      <c r="C800" s="7">
        <f t="shared" si="27"/>
        <v>2013</v>
      </c>
      <c r="D800" s="2">
        <v>1988.3</v>
      </c>
      <c r="E800" s="2">
        <v>86</v>
      </c>
      <c r="F800" s="2">
        <v>88</v>
      </c>
    </row>
    <row r="801" spans="1:6" customFormat="1" x14ac:dyDescent="0.25">
      <c r="A801" s="8">
        <v>41310.652777777781</v>
      </c>
      <c r="B801" s="7">
        <f t="shared" si="26"/>
        <v>2</v>
      </c>
      <c r="C801" s="7">
        <f t="shared" si="27"/>
        <v>2013</v>
      </c>
      <c r="D801" s="2">
        <v>1815.1</v>
      </c>
      <c r="E801" s="2">
        <v>87</v>
      </c>
      <c r="F801" s="2">
        <v>89</v>
      </c>
    </row>
    <row r="802" spans="1:6" customFormat="1" x14ac:dyDescent="0.25">
      <c r="A802" s="8">
        <v>41310.659722222219</v>
      </c>
      <c r="B802" s="7">
        <f t="shared" si="26"/>
        <v>2</v>
      </c>
      <c r="C802" s="7">
        <f t="shared" si="27"/>
        <v>2013</v>
      </c>
      <c r="D802" s="2">
        <v>1634.1</v>
      </c>
      <c r="E802" s="2">
        <v>86</v>
      </c>
      <c r="F802" s="2">
        <v>87</v>
      </c>
    </row>
    <row r="803" spans="1:6" customFormat="1" x14ac:dyDescent="0.25">
      <c r="A803" s="8">
        <v>41310.666666666664</v>
      </c>
      <c r="B803" s="7">
        <f t="shared" si="26"/>
        <v>2</v>
      </c>
      <c r="C803" s="7">
        <f t="shared" si="27"/>
        <v>2013</v>
      </c>
      <c r="D803" s="2">
        <v>1928</v>
      </c>
      <c r="E803" s="2">
        <v>87</v>
      </c>
      <c r="F803" s="2">
        <v>88</v>
      </c>
    </row>
    <row r="804" spans="1:6" customFormat="1" x14ac:dyDescent="0.25">
      <c r="A804" s="8">
        <v>41310.673611111109</v>
      </c>
      <c r="B804" s="7">
        <f t="shared" si="26"/>
        <v>2</v>
      </c>
      <c r="C804" s="7">
        <f t="shared" si="27"/>
        <v>2013</v>
      </c>
      <c r="D804" s="2">
        <v>1999.6</v>
      </c>
      <c r="E804" s="2">
        <v>88</v>
      </c>
      <c r="F804" s="2">
        <v>90</v>
      </c>
    </row>
    <row r="805" spans="1:6" customFormat="1" x14ac:dyDescent="0.25">
      <c r="A805" s="8">
        <v>41310.680555555555</v>
      </c>
      <c r="B805" s="7">
        <f t="shared" si="26"/>
        <v>2</v>
      </c>
      <c r="C805" s="7">
        <f t="shared" si="27"/>
        <v>2013</v>
      </c>
      <c r="D805" s="2">
        <v>1688.4</v>
      </c>
      <c r="E805" s="2">
        <v>88</v>
      </c>
      <c r="F805" s="2">
        <v>89</v>
      </c>
    </row>
    <row r="806" spans="1:6" customFormat="1" x14ac:dyDescent="0.25">
      <c r="A806" s="8">
        <v>41310.6875</v>
      </c>
      <c r="B806" s="7">
        <f t="shared" si="26"/>
        <v>2</v>
      </c>
      <c r="C806" s="7">
        <f t="shared" si="27"/>
        <v>2013</v>
      </c>
      <c r="D806" s="2">
        <v>1651.5</v>
      </c>
      <c r="E806" s="2">
        <v>87</v>
      </c>
      <c r="F806" s="2">
        <v>89</v>
      </c>
    </row>
    <row r="807" spans="1:6" customFormat="1" x14ac:dyDescent="0.25">
      <c r="A807" s="8">
        <v>41310.694444444445</v>
      </c>
      <c r="B807" s="7">
        <f t="shared" si="26"/>
        <v>2</v>
      </c>
      <c r="C807" s="7">
        <f t="shared" si="27"/>
        <v>2013</v>
      </c>
      <c r="D807" s="2">
        <v>827.2</v>
      </c>
      <c r="E807" s="2">
        <v>83</v>
      </c>
      <c r="F807" s="2">
        <v>84</v>
      </c>
    </row>
    <row r="808" spans="1:6" customFormat="1" x14ac:dyDescent="0.25">
      <c r="A808" s="9">
        <v>41310.701388888891</v>
      </c>
      <c r="B808" s="10">
        <f t="shared" si="26"/>
        <v>2</v>
      </c>
      <c r="C808" s="10">
        <f t="shared" si="27"/>
        <v>2013</v>
      </c>
      <c r="D808" s="11">
        <v>1349.5</v>
      </c>
      <c r="E808" s="11">
        <v>79</v>
      </c>
      <c r="F808" s="11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A2:D46"/>
  <sheetViews>
    <sheetView tabSelected="1" workbookViewId="0">
      <selection activeCell="H31" sqref="H31"/>
    </sheetView>
  </sheetViews>
  <sheetFormatPr baseColWidth="10" defaultRowHeight="15" x14ac:dyDescent="0.25"/>
  <cols>
    <col min="2" max="2" width="25.5703125" style="3" bestFit="1" customWidth="1"/>
    <col min="3" max="3" width="26.85546875" style="3" bestFit="1" customWidth="1"/>
    <col min="4" max="4" width="27.42578125" style="3" bestFit="1" customWidth="1"/>
  </cols>
  <sheetData>
    <row r="2" spans="1:4" x14ac:dyDescent="0.25">
      <c r="A2" s="17">
        <v>41275</v>
      </c>
      <c r="B2" s="1" t="s">
        <v>2</v>
      </c>
      <c r="C2" s="1" t="s">
        <v>1</v>
      </c>
      <c r="D2" s="1" t="s">
        <v>0</v>
      </c>
    </row>
    <row r="3" spans="1:4" x14ac:dyDescent="0.25">
      <c r="A3" s="18"/>
      <c r="B3" s="2">
        <v>100</v>
      </c>
      <c r="C3" s="2" t="e">
        <f>AVERAGEIFS('E5'!E$2:E$808,'E5'!$B$2:$B$808,1,'E5'!$C$2:$C$808,2013,'E5'!$D$2:$D$808,"&gt;0",'E5'!$D$2:$D$808,"&lt;=100")</f>
        <v>#DIV/0!</v>
      </c>
      <c r="D3" s="2" t="e">
        <f>AVERAGEIFS('E5'!F$2:F$808,'E5'!$B$2:$B$808,1,'E5'!$C$2:$C$808,2013,'E5'!$D$2:$D$808,"&gt;0",'E5'!$D$2:$D$808,"&lt;=100")</f>
        <v>#DIV/0!</v>
      </c>
    </row>
    <row r="4" spans="1:4" x14ac:dyDescent="0.25">
      <c r="A4" s="18"/>
      <c r="B4" s="2">
        <f>B3+100</f>
        <v>200</v>
      </c>
      <c r="C4" s="2" t="e">
        <f>AVERAGEIFS('E5'!E$2:E$808,'E5'!$B$2:$B$808,1,'E5'!$C$2:$C$808,2013,'E5'!$D$2:$D$808,"&gt;100",'E5'!$D$2:$D$808,"&lt;=200")</f>
        <v>#DIV/0!</v>
      </c>
      <c r="D4" s="2" t="e">
        <f>AVERAGEIFS('E5'!F$2:F$808,'E5'!$B$2:$B$808,1,'E5'!$C$2:$C$808,2013,'E5'!$D$2:$D$808,"&gt;100",'E5'!$D$2:$D$808,"&lt;=200")</f>
        <v>#DIV/0!</v>
      </c>
    </row>
    <row r="5" spans="1:4" x14ac:dyDescent="0.25">
      <c r="A5" s="18"/>
      <c r="B5" s="2">
        <f t="shared" ref="B5:B23" si="0">B4+100</f>
        <v>300</v>
      </c>
      <c r="C5" s="2" t="e">
        <f>AVERAGEIFS('E5'!E$2:E$808,'E5'!$B$2:$B$808,1,'E5'!$C$2:$C$808,2013,'E5'!$D$2:$D$808,"&gt;200",'E5'!$D$2:$D$808,"&lt;=300")</f>
        <v>#DIV/0!</v>
      </c>
      <c r="D5" s="2" t="e">
        <f>AVERAGEIFS('E5'!F$2:F$808,'E5'!$B$2:$B$808,1,'E5'!$C$2:$C$808,2013,'E5'!$D$2:$D$808,"&gt;200",'E5'!$D$2:$D$808,"&lt;=300")</f>
        <v>#DIV/0!</v>
      </c>
    </row>
    <row r="6" spans="1:4" x14ac:dyDescent="0.25">
      <c r="A6" s="18"/>
      <c r="B6" s="2">
        <f t="shared" si="0"/>
        <v>400</v>
      </c>
      <c r="C6" s="2" t="e">
        <f>AVERAGEIFS('E5'!E$2:E$808,'E5'!$B$2:$B$808,1,'E5'!$C$2:$C$808,2013,'E5'!$D$2:$D$808,"&gt;300",'E5'!$D$2:$D$808,"&lt;=400")</f>
        <v>#DIV/0!</v>
      </c>
      <c r="D6" s="2" t="e">
        <f>AVERAGEIFS('E5'!F$2:F$808,'E5'!$B$2:$B$808,1,'E5'!$C$2:$C$808,2013,'E5'!$D$2:$D$808,"&gt;300",'E5'!$D$2:$D$808,"&lt;=400")</f>
        <v>#DIV/0!</v>
      </c>
    </row>
    <row r="7" spans="1:4" x14ac:dyDescent="0.25">
      <c r="A7" s="18"/>
      <c r="B7" s="2">
        <f t="shared" si="0"/>
        <v>500</v>
      </c>
      <c r="C7" s="2" t="e">
        <f>AVERAGEIFS('E5'!E$2:E$808,'E5'!$B$2:$B$808,1,'E5'!$C$2:$C$808,2013,'E5'!$D$2:$D$808,"&gt;400",'E5'!$D$2:$D$808,"&lt;=500")</f>
        <v>#DIV/0!</v>
      </c>
      <c r="D7" s="2" t="e">
        <f>AVERAGEIFS('E5'!F$2:F$808,'E5'!$B$2:$B$808,1,'E5'!$C$2:$C$808,2013,'E5'!$D$2:$D$808,"&gt;400",'E5'!$D$2:$D$808,"&lt;=500")</f>
        <v>#DIV/0!</v>
      </c>
    </row>
    <row r="8" spans="1:4" x14ac:dyDescent="0.25">
      <c r="A8" s="18"/>
      <c r="B8" s="2">
        <f t="shared" si="0"/>
        <v>600</v>
      </c>
      <c r="C8" s="2">
        <f>AVERAGEIFS('E5'!E$2:E$808,'E5'!$B$2:$B$808,1,'E5'!$C$2:$C$808,2013,'E5'!$D$2:$D$808,"&gt;500",'E5'!$D$2:$D$808,"&lt;=600")</f>
        <v>60</v>
      </c>
      <c r="D8" s="2">
        <f>AVERAGEIFS('E5'!F$2:F$808,'E5'!$B$2:$B$808,1,'E5'!$C$2:$C$808,2013,'E5'!$D$2:$D$808,"&gt;500",'E5'!$D$2:$D$808,"&lt;=600")</f>
        <v>60.666666666666664</v>
      </c>
    </row>
    <row r="9" spans="1:4" x14ac:dyDescent="0.25">
      <c r="A9" s="18"/>
      <c r="B9" s="2">
        <f t="shared" si="0"/>
        <v>700</v>
      </c>
      <c r="C9" s="2">
        <f>AVERAGEIFS('E5'!E$2:E$808,'E5'!$B$2:$B$808,1,'E5'!$C$2:$C$808,2013,'E5'!$D$2:$D$808,"&gt;600",'E5'!$D$2:$D$808,"&lt;=700")</f>
        <v>61.333333333333336</v>
      </c>
      <c r="D9" s="2">
        <f>AVERAGEIFS('E5'!F$2:F$808,'E5'!$B$2:$B$808,1,'E5'!$C$2:$C$808,2013,'E5'!$D$2:$D$808,"&gt;600",'E5'!$D$2:$D$808,"&lt;=700")</f>
        <v>62.333333333333336</v>
      </c>
    </row>
    <row r="10" spans="1:4" x14ac:dyDescent="0.25">
      <c r="A10" s="18"/>
      <c r="B10" s="2">
        <f t="shared" si="0"/>
        <v>800</v>
      </c>
      <c r="C10" s="2">
        <f>AVERAGEIFS('E5'!E$2:E$808,'E5'!$B$2:$B$808,1,'E5'!$C$2:$C$808,2013,'E5'!$D$2:$D$808,"&gt;700",'E5'!$D$2:$D$808,"&lt;=800")</f>
        <v>61.5</v>
      </c>
      <c r="D10" s="2">
        <f>AVERAGEIFS('E5'!F$2:F$808,'E5'!$B$2:$B$808,1,'E5'!$C$2:$C$808,2013,'E5'!$D$2:$D$808,"&gt;700",'E5'!$D$2:$D$808,"&lt;=800")</f>
        <v>62.333333333333336</v>
      </c>
    </row>
    <row r="11" spans="1:4" x14ac:dyDescent="0.25">
      <c r="A11" s="18"/>
      <c r="B11" s="2">
        <f t="shared" si="0"/>
        <v>900</v>
      </c>
      <c r="C11" s="2">
        <f>AVERAGEIFS('E5'!E$2:E$808,'E5'!$B$2:$B$808,1,'E5'!$C$2:$C$808,2013,'E5'!$D$2:$D$808,"&gt;800",'E5'!$D$2:$D$808,"&lt;=900")</f>
        <v>64.75</v>
      </c>
      <c r="D11" s="2">
        <f>AVERAGEIFS('E5'!F$2:F$808,'E5'!$B$2:$B$808,1,'E5'!$C$2:$C$808,2013,'E5'!$D$2:$D$808,"&gt;800",'E5'!$D$2:$D$808,"&lt;=900")</f>
        <v>65.666666666666671</v>
      </c>
    </row>
    <row r="12" spans="1:4" x14ac:dyDescent="0.25">
      <c r="A12" s="18"/>
      <c r="B12" s="2">
        <f t="shared" si="0"/>
        <v>1000</v>
      </c>
      <c r="C12" s="2">
        <f>AVERAGEIFS('E5'!E$2:E$808,'E5'!$B$2:$B$808,1,'E5'!$C$2:$C$808,2013,'E5'!$D$2:$D$808,"&gt;900",'E5'!$D$2:$D$808,"&lt;=1000")</f>
        <v>66.375</v>
      </c>
      <c r="D12" s="2">
        <f>AVERAGEIFS('E5'!F$2:F$808,'E5'!$B$2:$B$808,1,'E5'!$C$2:$C$808,2013,'E5'!$D$2:$D$808,"&gt;900",'E5'!$D$2:$D$808,"&lt;=1000")</f>
        <v>67.25</v>
      </c>
    </row>
    <row r="13" spans="1:4" x14ac:dyDescent="0.25">
      <c r="A13" s="18"/>
      <c r="B13" s="2">
        <f t="shared" si="0"/>
        <v>1100</v>
      </c>
      <c r="C13" s="2">
        <f>AVERAGEIFS('E5'!E$2:E$808,'E5'!$B$2:$B$808,1,'E5'!$C$2:$C$808,2013,'E5'!$D$2:$D$808,"&gt;1000",'E5'!$D$2:$D$808,"&lt;=1100")</f>
        <v>62.5</v>
      </c>
      <c r="D13" s="2">
        <f>AVERAGEIFS('E5'!F$2:F$808,'E5'!$B$2:$B$808,1,'E5'!$C$2:$C$808,2013,'E5'!$D$2:$D$808,"&gt;1000",'E5'!$D$2:$D$808,"&lt;=1100")</f>
        <v>63.5</v>
      </c>
    </row>
    <row r="14" spans="1:4" x14ac:dyDescent="0.25">
      <c r="A14" s="18"/>
      <c r="B14" s="2">
        <f t="shared" si="0"/>
        <v>1200</v>
      </c>
      <c r="C14" s="2">
        <f>AVERAGEIFS('E5'!E$2:E$808,'E5'!$B$2:$B$808,1,'E5'!$C$2:$C$808,2013,'E5'!$D$2:$D$808,"&gt;1100",'E5'!$D$2:$D$808,"&lt;=1200")</f>
        <v>65.166666666666671</v>
      </c>
      <c r="D14" s="2">
        <f>AVERAGEIFS('E5'!F$2:F$808,'E5'!$B$2:$B$808,1,'E5'!$C$2:$C$808,2013,'E5'!$D$2:$D$808,"&gt;1100",'E5'!$D$2:$D$808,"&lt;=1200")</f>
        <v>66.166666666666671</v>
      </c>
    </row>
    <row r="15" spans="1:4" x14ac:dyDescent="0.25">
      <c r="A15" s="18"/>
      <c r="B15" s="2">
        <f t="shared" si="0"/>
        <v>1300</v>
      </c>
      <c r="C15" s="2">
        <f>AVERAGEIFS('E5'!E$2:E$808,'E5'!$B$2:$B$808,1,'E5'!$C$2:$C$808,2013,'E5'!$D$2:$D$808,"&gt;1200",'E5'!$D$2:$D$808,"&lt;=1300")</f>
        <v>69.833333333333329</v>
      </c>
      <c r="D15" s="2">
        <f>AVERAGEIFS('E5'!F$2:F$808,'E5'!$B$2:$B$808,1,'E5'!$C$2:$C$808,2013,'E5'!$D$2:$D$808,"&gt;1200",'E5'!$D$2:$D$808,"&lt;=1300")</f>
        <v>70.833333333333329</v>
      </c>
    </row>
    <row r="16" spans="1:4" x14ac:dyDescent="0.25">
      <c r="A16" s="18"/>
      <c r="B16" s="2">
        <f t="shared" si="0"/>
        <v>1400</v>
      </c>
      <c r="C16" s="2">
        <f>AVERAGEIFS('E5'!E$2:E$808,'E5'!$B$2:$B$808,1,'E5'!$C$2:$C$808,2013,'E5'!$D$2:$D$808,"&gt;1300",'E5'!$D$2:$D$808,"&lt;=1400")</f>
        <v>64.599999999999994</v>
      </c>
      <c r="D16" s="2">
        <f>AVERAGEIFS('E5'!F$2:F$808,'E5'!$B$2:$B$808,1,'E5'!$C$2:$C$808,2013,'E5'!$D$2:$D$808,"&gt;1300",'E5'!$D$2:$D$808,"&lt;=1400")</f>
        <v>66</v>
      </c>
    </row>
    <row r="17" spans="1:4" x14ac:dyDescent="0.25">
      <c r="A17" s="18"/>
      <c r="B17" s="2">
        <f t="shared" si="0"/>
        <v>1500</v>
      </c>
      <c r="C17" s="2">
        <f>AVERAGEIFS('E5'!E$2:E$808,'E5'!$B$2:$B$808,1,'E5'!$C$2:$C$808,2013,'E5'!$D$2:$D$808,"&gt;1400",'E5'!$D$2:$D$808,"&lt;=1500")</f>
        <v>71.599999999999994</v>
      </c>
      <c r="D17" s="2">
        <f>AVERAGEIFS('E5'!F$2:F$808,'E5'!$B$2:$B$808,1,'E5'!$C$2:$C$808,2013,'E5'!$D$2:$D$808,"&gt;1400",'E5'!$D$2:$D$808,"&lt;=1500")</f>
        <v>73</v>
      </c>
    </row>
    <row r="18" spans="1:4" x14ac:dyDescent="0.25">
      <c r="A18" s="18"/>
      <c r="B18" s="2">
        <f t="shared" si="0"/>
        <v>1600</v>
      </c>
      <c r="C18" s="2">
        <f>AVERAGEIFS('E5'!E$2:E$808,'E5'!$B$2:$B$808,1,'E5'!$C$2:$C$808,2013,'E5'!$D$2:$D$808,"&gt;1500",'E5'!$D$2:$D$808,"&lt;=1600")</f>
        <v>72.375</v>
      </c>
      <c r="D18" s="2">
        <f>AVERAGEIFS('E5'!F$2:F$808,'E5'!$B$2:$B$808,1,'E5'!$C$2:$C$808,2013,'E5'!$D$2:$D$808,"&gt;1500",'E5'!$D$2:$D$808,"&lt;=1600")</f>
        <v>73.875</v>
      </c>
    </row>
    <row r="19" spans="1:4" x14ac:dyDescent="0.25">
      <c r="A19" s="18"/>
      <c r="B19" s="2">
        <f t="shared" si="0"/>
        <v>1700</v>
      </c>
      <c r="C19" s="2">
        <f>AVERAGEIFS('E5'!E$2:E$808,'E5'!$B$2:$B$808,1,'E5'!$C$2:$C$808,2013,'E5'!$D$2:$D$808,"&gt;1600",'E5'!$D$2:$D$808,"&lt;=1700")</f>
        <v>79.599999999999994</v>
      </c>
      <c r="D19" s="2">
        <f>AVERAGEIFS('E5'!F$2:F$808,'E5'!$B$2:$B$808,1,'E5'!$C$2:$C$808,2013,'E5'!$D$2:$D$808,"&gt;1600",'E5'!$D$2:$D$808,"&lt;=1700")</f>
        <v>81</v>
      </c>
    </row>
    <row r="20" spans="1:4" x14ac:dyDescent="0.25">
      <c r="A20" s="18"/>
      <c r="B20" s="2">
        <f t="shared" si="0"/>
        <v>1800</v>
      </c>
      <c r="C20" s="2">
        <f>AVERAGEIFS('E5'!E$2:E$808,'E5'!$B$2:$B$808,1,'E5'!$C$2:$C$808,2013,'E5'!$D$2:$D$808,"&gt;1700",'E5'!$D$2:$D$808,"&lt;=1800")</f>
        <v>79.5</v>
      </c>
      <c r="D20" s="2">
        <f>AVERAGEIFS('E5'!F$2:F$808,'E5'!$B$2:$B$808,1,'E5'!$C$2:$C$808,2013,'E5'!$D$2:$D$808,"&gt;1700",'E5'!$D$2:$D$808,"&lt;=1800")</f>
        <v>81.5</v>
      </c>
    </row>
    <row r="21" spans="1:4" x14ac:dyDescent="0.25">
      <c r="A21" s="18"/>
      <c r="B21" s="2">
        <f t="shared" si="0"/>
        <v>1900</v>
      </c>
      <c r="C21" s="2">
        <f>AVERAGEIFS('E5'!E$2:E$808,'E5'!$B$2:$B$808,1,'E5'!$C$2:$C$808,2013,'E5'!$D$2:$D$808,"&gt;1800",'E5'!$D$2:$D$808,"&lt;=1900")</f>
        <v>92</v>
      </c>
      <c r="D21" s="2">
        <f>AVERAGEIFS('E5'!F$2:F$808,'E5'!$B$2:$B$808,1,'E5'!$C$2:$C$808,2013,'E5'!$D$2:$D$808,"&gt;1800",'E5'!$D$2:$D$808,"&lt;=1900")</f>
        <v>93.5</v>
      </c>
    </row>
    <row r="22" spans="1:4" x14ac:dyDescent="0.25">
      <c r="A22" s="18"/>
      <c r="B22" s="2">
        <f t="shared" si="0"/>
        <v>2000</v>
      </c>
      <c r="C22" s="2">
        <f>AVERAGEIFS('E5'!E$2:E$808,'E5'!$B$2:$B$808,1,'E5'!$C$2:$C$808,2013,'E5'!$D$2:$D$808,"&gt;1900",'E5'!$D$2:$D$808,"&lt;=2000")</f>
        <v>92.8125</v>
      </c>
      <c r="D22" s="2">
        <f>AVERAGEIFS('E5'!F$2:F$808,'E5'!$B$2:$B$808,1,'E5'!$C$2:$C$808,2013,'E5'!$D$2:$D$808,"&gt;1900",'E5'!$D$2:$D$808,"&lt;=2000")</f>
        <v>94.541666666666671</v>
      </c>
    </row>
    <row r="23" spans="1:4" x14ac:dyDescent="0.25">
      <c r="A23" s="18"/>
      <c r="B23" s="2">
        <f t="shared" si="0"/>
        <v>2100</v>
      </c>
      <c r="C23" s="2" t="e">
        <f>AVERAGEIFS('E5'!E$2:E$808,'E5'!$B$2:$B$808,1,'E5'!$C$2:$C$808,2013,'E5'!$D$2:$D$808,"&gt;2000",'E5'!$D$2:$D$808,"&lt;=2100")</f>
        <v>#DIV/0!</v>
      </c>
      <c r="D23" s="2" t="e">
        <f>AVERAGEIFS('E5'!F$2:F$808,'E5'!$B$2:$B$808,1,'E5'!$C$2:$C$808,2013,'E5'!$D$2:$D$808,"&gt;2000",'E5'!$D$2:$D$808,"&lt;=2100")</f>
        <v>#DIV/0!</v>
      </c>
    </row>
    <row r="25" spans="1:4" x14ac:dyDescent="0.25">
      <c r="A25" s="17">
        <v>41306</v>
      </c>
      <c r="B25" s="1" t="s">
        <v>2</v>
      </c>
      <c r="C25" s="1" t="s">
        <v>1</v>
      </c>
      <c r="D25" s="1" t="s">
        <v>0</v>
      </c>
    </row>
    <row r="26" spans="1:4" x14ac:dyDescent="0.25">
      <c r="A26" s="18"/>
      <c r="B26" s="2">
        <v>100</v>
      </c>
      <c r="C26" s="2" t="e">
        <f>AVERAGEIFS('E5'!E$2:E$808,'E5'!$B$2:$B$808,2,'E5'!$C$2:$C$808,2013,'E5'!$D$2:$D$808,"&gt;0",'E5'!$D$2:$D$808,"&lt;=100")</f>
        <v>#DIV/0!</v>
      </c>
      <c r="D26" s="2" t="e">
        <f>AVERAGEIFS('E5'!F$2:F$808,'E5'!$B$2:$B$808,2,'E5'!$C$2:$C$808,2013,'E5'!$D$2:$D$808,"&gt;0",'E5'!$D$2:$D$808,"&lt;=100")</f>
        <v>#DIV/0!</v>
      </c>
    </row>
    <row r="27" spans="1:4" x14ac:dyDescent="0.25">
      <c r="A27" s="18"/>
      <c r="B27" s="2">
        <f>B26+100</f>
        <v>200</v>
      </c>
      <c r="C27" s="2">
        <f>AVERAGEIFS('E5'!E$2:E$808,'E5'!$B$2:$B$808,2,'E5'!$C$2:$C$808,2013,'E5'!$D$2:$D$808,"&gt;100",'E5'!$D$2:$D$808,"&lt;=200")</f>
        <v>45.333333333333336</v>
      </c>
      <c r="D27" s="2">
        <f>AVERAGEIFS('E5'!F$2:F$808,'E5'!$B$2:$B$808,2,'E5'!$C$2:$C$808,2013,'E5'!$D$2:$D$808,"&gt;100",'E5'!$D$2:$D$808,"&lt;=200")</f>
        <v>46</v>
      </c>
    </row>
    <row r="28" spans="1:4" x14ac:dyDescent="0.25">
      <c r="A28" s="18"/>
      <c r="B28" s="2">
        <f t="shared" ref="B28:B46" si="1">B27+100</f>
        <v>300</v>
      </c>
      <c r="C28" s="2">
        <f>AVERAGEIFS('E5'!E$2:E$808,'E5'!$B$2:$B$808,2,'E5'!$C$2:$C$808,2013,'E5'!$D$2:$D$808,"&gt;200",'E5'!$D$2:$D$808,"&lt;=300")</f>
        <v>48.9</v>
      </c>
      <c r="D28" s="2">
        <f>AVERAGEIFS('E5'!F$2:F$808,'E5'!$B$2:$B$808,2,'E5'!$C$2:$C$808,2013,'E5'!$D$2:$D$808,"&gt;200",'E5'!$D$2:$D$808,"&lt;=300")</f>
        <v>49.4</v>
      </c>
    </row>
    <row r="29" spans="1:4" x14ac:dyDescent="0.25">
      <c r="A29" s="18"/>
      <c r="B29" s="2">
        <f t="shared" si="1"/>
        <v>400</v>
      </c>
      <c r="C29" s="2">
        <f>AVERAGEIFS('E5'!E$2:E$808,'E5'!$B$2:$B$808,2,'E5'!$C$2:$C$808,2013,'E5'!$D$2:$D$808,"&gt;300",'E5'!$D$2:$D$808,"&lt;=400")</f>
        <v>46.333333333333336</v>
      </c>
      <c r="D29" s="2">
        <f>AVERAGEIFS('E5'!F$2:F$808,'E5'!$B$2:$B$808,2,'E5'!$C$2:$C$808,2013,'E5'!$D$2:$D$808,"&gt;300",'E5'!$D$2:$D$808,"&lt;=400")</f>
        <v>47.083333333333336</v>
      </c>
    </row>
    <row r="30" spans="1:4" x14ac:dyDescent="0.25">
      <c r="A30" s="18"/>
      <c r="B30" s="2">
        <f t="shared" si="1"/>
        <v>500</v>
      </c>
      <c r="C30" s="2">
        <f>AVERAGEIFS('E5'!E$2:E$808,'E5'!$B$2:$B$808,2,'E5'!$C$2:$C$808,2013,'E5'!$D$2:$D$808,"&gt;400",'E5'!$D$2:$D$808,"&lt;=500")</f>
        <v>53.5</v>
      </c>
      <c r="D30" s="2">
        <f>AVERAGEIFS('E5'!F$2:F$808,'E5'!$B$2:$B$808,2,'E5'!$C$2:$C$808,2013,'E5'!$D$2:$D$808,"&gt;400",'E5'!$D$2:$D$808,"&lt;=500")</f>
        <v>54.416666666666664</v>
      </c>
    </row>
    <row r="31" spans="1:4" x14ac:dyDescent="0.25">
      <c r="A31" s="18"/>
      <c r="B31" s="2">
        <f t="shared" si="1"/>
        <v>600</v>
      </c>
      <c r="C31" s="2">
        <f>AVERAGEIFS('E5'!E$2:E$808,'E5'!$B$2:$B$808,2,'E5'!$C$2:$C$808,2013,'E5'!$D$2:$D$808,"&gt;500",'E5'!$D$2:$D$808,"&lt;=600")</f>
        <v>53.307692307692307</v>
      </c>
      <c r="D31" s="2">
        <f>AVERAGEIFS('E5'!F$2:F$808,'E5'!$B$2:$B$808,2,'E5'!$C$2:$C$808,2013,'E5'!$D$2:$D$808,"&gt;500",'E5'!$D$2:$D$808,"&lt;=600")</f>
        <v>54.153846153846153</v>
      </c>
    </row>
    <row r="32" spans="1:4" x14ac:dyDescent="0.25">
      <c r="A32" s="18"/>
      <c r="B32" s="2">
        <f t="shared" si="1"/>
        <v>700</v>
      </c>
      <c r="C32" s="2">
        <f>AVERAGEIFS('E5'!E$2:E$808,'E5'!$B$2:$B$808,2,'E5'!$C$2:$C$808,2013,'E5'!$D$2:$D$808,"&gt;600",'E5'!$D$2:$D$808,"&lt;=700")</f>
        <v>58.115384615384613</v>
      </c>
      <c r="D32" s="2">
        <f>AVERAGEIFS('E5'!F$2:F$808,'E5'!$B$2:$B$808,2,'E5'!$C$2:$C$808,2013,'E5'!$D$2:$D$808,"&gt;600",'E5'!$D$2:$D$808,"&lt;=700")</f>
        <v>58.884615384615387</v>
      </c>
    </row>
    <row r="33" spans="1:4" x14ac:dyDescent="0.25">
      <c r="A33" s="18"/>
      <c r="B33" s="2">
        <f t="shared" si="1"/>
        <v>800</v>
      </c>
      <c r="C33" s="2">
        <f>AVERAGEIFS('E5'!E$2:E$808,'E5'!$B$2:$B$808,2,'E5'!$C$2:$C$808,2013,'E5'!$D$2:$D$808,"&gt;700",'E5'!$D$2:$D$808,"&lt;=800")</f>
        <v>60.303030303030305</v>
      </c>
      <c r="D33" s="2">
        <f>AVERAGEIFS('E5'!F$2:F$808,'E5'!$B$2:$B$808,2,'E5'!$C$2:$C$808,2013,'E5'!$D$2:$D$808,"&gt;700",'E5'!$D$2:$D$808,"&lt;=800")</f>
        <v>61.151515151515149</v>
      </c>
    </row>
    <row r="34" spans="1:4" x14ac:dyDescent="0.25">
      <c r="A34" s="18"/>
      <c r="B34" s="2">
        <f t="shared" si="1"/>
        <v>900</v>
      </c>
      <c r="C34" s="2">
        <f>AVERAGEIFS('E5'!E$2:E$808,'E5'!$B$2:$B$808,2,'E5'!$C$2:$C$808,2013,'E5'!$D$2:$D$808,"&gt;800",'E5'!$D$2:$D$808,"&lt;=900")</f>
        <v>63.807692307692307</v>
      </c>
      <c r="D34" s="2">
        <f>AVERAGEIFS('E5'!F$2:F$808,'E5'!$B$2:$B$808,2,'E5'!$C$2:$C$808,2013,'E5'!$D$2:$D$808,"&gt;800",'E5'!$D$2:$D$808,"&lt;=900")</f>
        <v>64.730769230769226</v>
      </c>
    </row>
    <row r="35" spans="1:4" x14ac:dyDescent="0.25">
      <c r="A35" s="18"/>
      <c r="B35" s="2">
        <f t="shared" si="1"/>
        <v>1000</v>
      </c>
      <c r="C35" s="2">
        <f>AVERAGEIFS('E5'!E$2:E$808,'E5'!$B$2:$B$808,2,'E5'!$C$2:$C$808,2013,'E5'!$D$2:$D$808,"&gt;900",'E5'!$D$2:$D$808,"&lt;=1000")</f>
        <v>65.916666666666671</v>
      </c>
      <c r="D35" s="2">
        <f>AVERAGEIFS('E5'!F$2:F$808,'E5'!$B$2:$B$808,2,'E5'!$C$2:$C$808,2013,'E5'!$D$2:$D$808,"&gt;900",'E5'!$D$2:$D$808,"&lt;=1000")</f>
        <v>66.861111111111114</v>
      </c>
    </row>
    <row r="36" spans="1:4" x14ac:dyDescent="0.25">
      <c r="A36" s="18"/>
      <c r="B36" s="2">
        <f t="shared" si="1"/>
        <v>1100</v>
      </c>
      <c r="C36" s="2">
        <f>AVERAGEIFS('E5'!E$2:E$808,'E5'!$B$2:$B$808,2,'E5'!$C$2:$C$808,2013,'E5'!$D$2:$D$808,"&gt;1000",'E5'!$D$2:$D$808,"&lt;=1100")</f>
        <v>67.731707317073173</v>
      </c>
      <c r="D36" s="2">
        <f>AVERAGEIFS('E5'!F$2:F$808,'E5'!$B$2:$B$808,2,'E5'!$C$2:$C$808,2013,'E5'!$D$2:$D$808,"&gt;1000",'E5'!$D$2:$D$808,"&lt;=1100")</f>
        <v>68.853658536585371</v>
      </c>
    </row>
    <row r="37" spans="1:4" x14ac:dyDescent="0.25">
      <c r="A37" s="18"/>
      <c r="B37" s="2">
        <f t="shared" si="1"/>
        <v>1200</v>
      </c>
      <c r="C37" s="2">
        <f>AVERAGEIFS('E5'!E$2:E$808,'E5'!$B$2:$B$808,2,'E5'!$C$2:$C$808,2013,'E5'!$D$2:$D$808,"&gt;1100",'E5'!$D$2:$D$808,"&lt;=1200")</f>
        <v>66</v>
      </c>
      <c r="D37" s="2">
        <f>AVERAGEIFS('E5'!F$2:F$808,'E5'!$B$2:$B$808,2,'E5'!$C$2:$C$808,2013,'E5'!$D$2:$D$808,"&gt;1100",'E5'!$D$2:$D$808,"&lt;=1200")</f>
        <v>67.057142857142864</v>
      </c>
    </row>
    <row r="38" spans="1:4" x14ac:dyDescent="0.25">
      <c r="A38" s="18"/>
      <c r="B38" s="2">
        <f t="shared" si="1"/>
        <v>1300</v>
      </c>
      <c r="C38" s="2">
        <f>AVERAGEIFS('E5'!E$2:E$808,'E5'!$B$2:$B$808,2,'E5'!$C$2:$C$808,2013,'E5'!$D$2:$D$808,"&gt;1200",'E5'!$D$2:$D$808,"&lt;=1300")</f>
        <v>71.518518518518519</v>
      </c>
      <c r="D38" s="2">
        <f>AVERAGEIFS('E5'!F$2:F$808,'E5'!$B$2:$B$808,2,'E5'!$C$2:$C$808,2013,'E5'!$D$2:$D$808,"&gt;1200",'E5'!$D$2:$D$808,"&lt;=1300")</f>
        <v>72.777777777777771</v>
      </c>
    </row>
    <row r="39" spans="1:4" x14ac:dyDescent="0.25">
      <c r="A39" s="18"/>
      <c r="B39" s="2">
        <f t="shared" si="1"/>
        <v>1400</v>
      </c>
      <c r="C39" s="2">
        <f>AVERAGEIFS('E5'!E$2:E$808,'E5'!$B$2:$B$808,2,'E5'!$C$2:$C$808,2013,'E5'!$D$2:$D$808,"&gt;1300",'E5'!$D$2:$D$808,"&lt;=1400")</f>
        <v>69.941176470588232</v>
      </c>
      <c r="D39" s="2">
        <f>AVERAGEIFS('E5'!F$2:F$808,'E5'!$B$2:$B$808,2,'E5'!$C$2:$C$808,2013,'E5'!$D$2:$D$808,"&gt;1300",'E5'!$D$2:$D$808,"&lt;=1400")</f>
        <v>71.117647058823536</v>
      </c>
    </row>
    <row r="40" spans="1:4" x14ac:dyDescent="0.25">
      <c r="A40" s="18"/>
      <c r="B40" s="2">
        <f t="shared" si="1"/>
        <v>1500</v>
      </c>
      <c r="C40" s="2">
        <f>AVERAGEIFS('E5'!E$2:E$808,'E5'!$B$2:$B$808,2,'E5'!$C$2:$C$808,2013,'E5'!$D$2:$D$808,"&gt;1400",'E5'!$D$2:$D$808,"&lt;=1500")</f>
        <v>75.081081081081081</v>
      </c>
      <c r="D40" s="2">
        <f>AVERAGEIFS('E5'!F$2:F$808,'E5'!$B$2:$B$808,2,'E5'!$C$2:$C$808,2013,'E5'!$D$2:$D$808,"&gt;1400",'E5'!$D$2:$D$808,"&lt;=1500")</f>
        <v>76.297297297297291</v>
      </c>
    </row>
    <row r="41" spans="1:4" x14ac:dyDescent="0.25">
      <c r="A41" s="18"/>
      <c r="B41" s="2">
        <f t="shared" si="1"/>
        <v>1600</v>
      </c>
      <c r="C41" s="2">
        <f>AVERAGEIFS('E5'!E$2:E$808,'E5'!$B$2:$B$808,2,'E5'!$C$2:$C$808,2013,'E5'!$D$2:$D$808,"&gt;1500",'E5'!$D$2:$D$808,"&lt;=1600")</f>
        <v>75.709677419354833</v>
      </c>
      <c r="D41" s="2">
        <f>AVERAGEIFS('E5'!F$2:F$808,'E5'!$B$2:$B$808,2,'E5'!$C$2:$C$808,2013,'E5'!$D$2:$D$808,"&gt;1500",'E5'!$D$2:$D$808,"&lt;=1600")</f>
        <v>76.935483870967744</v>
      </c>
    </row>
    <row r="42" spans="1:4" x14ac:dyDescent="0.25">
      <c r="A42" s="18"/>
      <c r="B42" s="2">
        <f t="shared" si="1"/>
        <v>1700</v>
      </c>
      <c r="C42" s="2">
        <f>AVERAGEIFS('E5'!E$2:E$808,'E5'!$B$2:$B$808,2,'E5'!$C$2:$C$808,2013,'E5'!$D$2:$D$808,"&gt;1600",'E5'!$D$2:$D$808,"&lt;=1700")</f>
        <v>79.235294117647058</v>
      </c>
      <c r="D42" s="2">
        <f>AVERAGEIFS('E5'!F$2:F$808,'E5'!$B$2:$B$808,2,'E5'!$C$2:$C$808,2013,'E5'!$D$2:$D$808,"&gt;1600",'E5'!$D$2:$D$808,"&lt;=1700")</f>
        <v>80.735294117647058</v>
      </c>
    </row>
    <row r="43" spans="1:4" x14ac:dyDescent="0.25">
      <c r="A43" s="18"/>
      <c r="B43" s="2">
        <f t="shared" si="1"/>
        <v>1800</v>
      </c>
      <c r="C43" s="2">
        <f>AVERAGEIFS('E5'!E$2:E$808,'E5'!$B$2:$B$808,2,'E5'!$C$2:$C$808,2013,'E5'!$D$2:$D$808,"&gt;1700",'E5'!$D$2:$D$808,"&lt;=1800")</f>
        <v>78.161290322580641</v>
      </c>
      <c r="D43" s="2">
        <f>AVERAGEIFS('E5'!F$2:F$808,'E5'!$B$2:$B$808,2,'E5'!$C$2:$C$808,2013,'E5'!$D$2:$D$808,"&gt;1700",'E5'!$D$2:$D$808,"&lt;=1800")</f>
        <v>79.612903225806448</v>
      </c>
    </row>
    <row r="44" spans="1:4" x14ac:dyDescent="0.25">
      <c r="A44" s="18"/>
      <c r="B44" s="2">
        <f t="shared" si="1"/>
        <v>1900</v>
      </c>
      <c r="C44" s="2">
        <f>AVERAGEIFS('E5'!E$2:E$808,'E5'!$B$2:$B$808,2,'E5'!$C$2:$C$808,2013,'E5'!$D$2:$D$808,"&gt;1800",'E5'!$D$2:$D$808,"&lt;=1900")</f>
        <v>82.529411764705884</v>
      </c>
      <c r="D44" s="2">
        <f>AVERAGEIFS('E5'!F$2:F$808,'E5'!$B$2:$B$808,2,'E5'!$C$2:$C$808,2013,'E5'!$D$2:$D$808,"&gt;1800",'E5'!$D$2:$D$808,"&lt;=1900")</f>
        <v>84.147058823529406</v>
      </c>
    </row>
    <row r="45" spans="1:4" x14ac:dyDescent="0.25">
      <c r="A45" s="18"/>
      <c r="B45" s="2">
        <f t="shared" si="1"/>
        <v>2000</v>
      </c>
      <c r="C45" s="2">
        <f>AVERAGEIFS('E5'!E$2:E$808,'E5'!$B$2:$B$808,2,'E5'!$C$2:$C$808,2013,'E5'!$D$2:$D$808,"&gt;1900",'E5'!$D$2:$D$808,"&lt;=2000")</f>
        <v>88.846590909090907</v>
      </c>
      <c r="D45" s="2">
        <f>AVERAGEIFS('E5'!F$2:F$808,'E5'!$B$2:$B$808,2,'E5'!$C$2:$C$808,2013,'E5'!$D$2:$D$808,"&gt;1900",'E5'!$D$2:$D$808,"&lt;=2000")</f>
        <v>90.534090909090907</v>
      </c>
    </row>
    <row r="46" spans="1:4" x14ac:dyDescent="0.25">
      <c r="A46" s="18"/>
      <c r="B46" s="2">
        <f t="shared" si="1"/>
        <v>2100</v>
      </c>
      <c r="C46" s="2">
        <f>AVERAGEIFS('E5'!E$2:E$808,'E5'!$B$2:$B$808,2,'E5'!$C$2:$C$808,2013,'E5'!$D$2:$D$808,"&gt;2000",'E5'!$D$2:$D$808,"&lt;=2100")</f>
        <v>95</v>
      </c>
      <c r="D46" s="2">
        <f>AVERAGEIFS('E5'!F$2:F$808,'E5'!$B$2:$B$808,2,'E5'!$C$2:$C$808,2013,'E5'!$D$2:$D$808,"&gt;2000",'E5'!$D$2:$D$808,"&lt;=2100")</f>
        <v>96.857142857142861</v>
      </c>
    </row>
  </sheetData>
  <mergeCells count="2">
    <mergeCell ref="A2:A23"/>
    <mergeCell ref="A25:A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>
      <selection activeCell="F11" sqref="B11:F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E4</vt:lpstr>
      <vt:lpstr>E4 moy </vt:lpstr>
      <vt:lpstr>E4 Suivi 2013</vt:lpstr>
      <vt:lpstr>E5</vt:lpstr>
      <vt:lpstr>E5 moy </vt:lpstr>
      <vt:lpstr>E3 Suivi 2013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2015-11-04T15:42:38Z</dcterms:created>
  <dcterms:modified xsi:type="dcterms:W3CDTF">2015-11-13T13:32:34Z</dcterms:modified>
</cp:coreProperties>
</file>