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19440" windowHeight="12585"/>
  </bookViews>
  <sheets>
    <sheet name="Cal" sheetId="1" r:id="rId1"/>
    <sheet name="Hebdo" sheetId="11" r:id="rId2"/>
    <sheet name="Param" sheetId="2" r:id="rId3"/>
    <sheet name="FWE" sheetId="3" r:id="rId4"/>
    <sheet name="Print" sheetId="14" r:id="rId5"/>
  </sheets>
  <functionGroups builtInGroupCount="18"/>
  <definedNames>
    <definedName name="_xlnm._FilterDatabase" localSheetId="0" hidden="1">Cal!$A$1:$C$366</definedName>
    <definedName name="_xlnm._FilterDatabase" localSheetId="1" hidden="1">Hebdo!$A$1:$AA$366</definedName>
    <definedName name="AbList1">OFFSET(Param!$AI$1,1,,COUNTA(Param!$AI:$AI)-1)</definedName>
    <definedName name="AbList2">OFFSET(Param!$AQ$1,1,,COUNTA(Param!$AQ:$AQ)-1)</definedName>
    <definedName name="AbList3">OFFSET(Param!$AY$1,1,,COUNTA(Param!$AY:$AY)-1)</definedName>
    <definedName name="AbList4">OFFSET(Param!$BG$1,1,,COUNTA(Param!$BG:$BG)-1)</definedName>
    <definedName name="AbList5">OFFSET(Param!$BO$1,1,,COUNTA(Param!$BO:$BO)-1)</definedName>
    <definedName name="Abs">Param!$H$4</definedName>
    <definedName name="Agmodif">Param!$B$2:$B$16</definedName>
    <definedName name="AList1">OFFSET(Param!$AJ$1,1,,COUNTA(Param!$AJ:$AJ)-1)</definedName>
    <definedName name="Alist2">OFFSET(Param!$AS$1,1,,COUNTA(Param!$AS:$AS)-1)</definedName>
    <definedName name="Alist3">OFFSET(Param!$BA$1,1,,COUNTA(Param!$BA:$BA)-1)</definedName>
    <definedName name="Alist4">OFFSET(Param!$BI$1,1,,COUNTA(Param!$BI:$BI)-1)</definedName>
    <definedName name="Alist5">OFFSET(Param!$BQ$1,1,,COUNTA(Param!$BQ:$BQ)-1)</definedName>
    <definedName name="An">Param!$A$2</definedName>
    <definedName name="Année">OFFSET(Param!$M$2,,,COUNTA(Param!$M:$M)-1)</definedName>
    <definedName name="Aut">Param!$E$6</definedName>
    <definedName name="Calend">OFFSET(Cal!$A$1,,,COUNTA(Cal!$A:$A),COUNTA(Cal!$1:$1))</definedName>
    <definedName name="Calendw">Hebdo!s.début:INDEX(Hebdo!#REF!,Hebdo!d.fin)</definedName>
    <definedName name="CalFomule">Cal!#REF!</definedName>
    <definedName name="Choix">Param!$X$2:$X$4</definedName>
    <definedName name="d.absents" localSheetId="1">Hebdo!$C$360:$AA$366</definedName>
    <definedName name="d.absents" localSheetId="2">Hebdo!$C$2:$AA$2</definedName>
    <definedName name="d.dates" localSheetId="1">Hebdo!$A$360:$A$366</definedName>
    <definedName name="d.dates" localSheetId="2">Hebdo!$A$2</definedName>
    <definedName name="d.données" localSheetId="1">Hebdo!$D$360:$AA$366</definedName>
    <definedName name="d.données" localSheetId="2">Hebdo!$D$2:$AA$2</definedName>
    <definedName name="d.fin" localSheetId="1">MATCH(9.99E+307,Hebdo!$A:$A,1)</definedName>
    <definedName name="DatHeb">Hebdo!$C$2</definedName>
    <definedName name="DVac">Param!$E$3:$E$7</definedName>
    <definedName name="Etedeb">Param!$E$5</definedName>
    <definedName name="Etefin">Param!$F$5</definedName>
    <definedName name="Feries">OFFSET(An,1,,COUNTA(Param!$K:$K)-1)</definedName>
    <definedName name="FVac">Param!$F$3:$F$7</definedName>
    <definedName name="FW">Param!$S$2</definedName>
    <definedName name="Hiv">Param!$E$3</definedName>
    <definedName name="MOIS">Param!$Q$2:$Q$13</definedName>
    <definedName name="Noel">Param!$E$7</definedName>
    <definedName name="NomPost">Param!$H$2</definedName>
    <definedName name="Post1">OFFSET(Param!$AF$1,1,,COUNTA(Param!$AF:$AF)-1)</definedName>
    <definedName name="Post2">OFFSET(Param!$AN$1,1,,COUNTA(Param!$AN:$AN)-1)</definedName>
    <definedName name="Post3">OFFSET(Param!$AV$1,1,,COUNTA(Param!$AV:$AV)-1)</definedName>
    <definedName name="Post4">OFFSET(Param!$BG$1,1,,COUNTA(Param!$BG:$BG)-1)</definedName>
    <definedName name="Post5">OFFSET(Param!$BO$1,1,,COUNTA(Param!$BO:$BO)-1)</definedName>
    <definedName name="Pri">Param!$E$4</definedName>
    <definedName name="s.début" localSheetId="1">Hebdo!$A$1</definedName>
    <definedName name="Sect">Param!$A$4</definedName>
    <definedName name="Secteur">OFFSET(Param!$AC$2,,,COUNTA(Param!$AC:$AC)-1)</definedName>
    <definedName name="Trim">Param!$O$2:$O$5</definedName>
    <definedName name="Version">Param!$H$6</definedName>
    <definedName name="Week">Param!$V$2:$V$54</definedName>
  </definedNames>
  <calcPr calcId="152511"/>
</workbook>
</file>

<file path=xl/calcChain.xml><?xml version="1.0" encoding="utf-8"?>
<calcChain xmlns="http://schemas.openxmlformats.org/spreadsheetml/2006/main">
  <c r="R370" i="1" l="1"/>
  <c r="R371" i="1"/>
  <c r="R372" i="1"/>
  <c r="R373" i="1"/>
  <c r="R374" i="1"/>
  <c r="R375" i="1"/>
  <c r="R376" i="1"/>
  <c r="R377" i="1"/>
  <c r="E4" i="3" l="1"/>
  <c r="E5" i="3"/>
  <c r="E6" i="3"/>
  <c r="E7" i="3"/>
  <c r="E8" i="3"/>
  <c r="E9" i="3"/>
  <c r="E10" i="3"/>
  <c r="E3" i="3"/>
  <c r="B119" i="3"/>
  <c r="C119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" i="3"/>
  <c r="C115" i="3"/>
  <c r="C116" i="3"/>
  <c r="C117" i="3"/>
  <c r="C118" i="3"/>
  <c r="C120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" i="3"/>
  <c r="D380" i="11" l="1"/>
  <c r="E380" i="11"/>
  <c r="F380" i="11"/>
  <c r="G380" i="11"/>
  <c r="H380" i="11"/>
  <c r="I380" i="11"/>
  <c r="J380" i="11"/>
  <c r="K380" i="11"/>
  <c r="L380" i="11"/>
  <c r="M380" i="11"/>
  <c r="N380" i="11"/>
  <c r="O380" i="11"/>
  <c r="P380" i="11"/>
  <c r="Q380" i="11"/>
  <c r="R380" i="11"/>
  <c r="S380" i="11"/>
  <c r="T380" i="11"/>
  <c r="U380" i="11"/>
  <c r="V380" i="11"/>
  <c r="W380" i="11"/>
  <c r="X380" i="11"/>
  <c r="Y380" i="11"/>
  <c r="Z380" i="11"/>
  <c r="AA380" i="11"/>
  <c r="D381" i="11"/>
  <c r="E381" i="11"/>
  <c r="F381" i="11"/>
  <c r="G381" i="11"/>
  <c r="H381" i="11"/>
  <c r="I381" i="11"/>
  <c r="J381" i="11"/>
  <c r="K381" i="11"/>
  <c r="L381" i="11"/>
  <c r="M381" i="11"/>
  <c r="N381" i="11"/>
  <c r="O381" i="11"/>
  <c r="P381" i="11"/>
  <c r="Q381" i="11"/>
  <c r="R381" i="11"/>
  <c r="S381" i="11"/>
  <c r="T381" i="11"/>
  <c r="U381" i="11"/>
  <c r="V381" i="11"/>
  <c r="W381" i="11"/>
  <c r="X381" i="11"/>
  <c r="Y381" i="11"/>
  <c r="Z381" i="11"/>
  <c r="AA381" i="11"/>
  <c r="D382" i="11"/>
  <c r="E382" i="11"/>
  <c r="F382" i="11"/>
  <c r="G382" i="11"/>
  <c r="H382" i="11"/>
  <c r="I382" i="11"/>
  <c r="J382" i="11"/>
  <c r="K382" i="11"/>
  <c r="L382" i="11"/>
  <c r="M382" i="11"/>
  <c r="N382" i="11"/>
  <c r="O382" i="11"/>
  <c r="P382" i="11"/>
  <c r="Q382" i="11"/>
  <c r="R382" i="11"/>
  <c r="S382" i="11"/>
  <c r="T382" i="11"/>
  <c r="U382" i="11"/>
  <c r="V382" i="11"/>
  <c r="W382" i="11"/>
  <c r="X382" i="11"/>
  <c r="Y382" i="11"/>
  <c r="Z382" i="11"/>
  <c r="AA382" i="11"/>
  <c r="D383" i="11"/>
  <c r="E383" i="11"/>
  <c r="F383" i="11"/>
  <c r="G383" i="11"/>
  <c r="H383" i="11"/>
  <c r="I383" i="11"/>
  <c r="J383" i="11"/>
  <c r="K383" i="11"/>
  <c r="L383" i="11"/>
  <c r="M383" i="11"/>
  <c r="N383" i="11"/>
  <c r="O383" i="11"/>
  <c r="P383" i="11"/>
  <c r="Q383" i="11"/>
  <c r="R383" i="11"/>
  <c r="S383" i="11"/>
  <c r="T383" i="11"/>
  <c r="U383" i="11"/>
  <c r="V383" i="11"/>
  <c r="W383" i="11"/>
  <c r="X383" i="11"/>
  <c r="Y383" i="11"/>
  <c r="Z383" i="11"/>
  <c r="AA383" i="11"/>
  <c r="D384" i="11"/>
  <c r="E384" i="11"/>
  <c r="F384" i="11"/>
  <c r="G384" i="11"/>
  <c r="H384" i="11"/>
  <c r="I384" i="11"/>
  <c r="J384" i="11"/>
  <c r="K384" i="11"/>
  <c r="L384" i="11"/>
  <c r="M384" i="11"/>
  <c r="N384" i="11"/>
  <c r="O384" i="11"/>
  <c r="P384" i="11"/>
  <c r="Q384" i="11"/>
  <c r="R384" i="11"/>
  <c r="S384" i="11"/>
  <c r="T384" i="11"/>
  <c r="U384" i="11"/>
  <c r="V384" i="11"/>
  <c r="W384" i="11"/>
  <c r="X384" i="11"/>
  <c r="Y384" i="11"/>
  <c r="Z384" i="11"/>
  <c r="AA384" i="11"/>
  <c r="D385" i="11"/>
  <c r="E385" i="11"/>
  <c r="F385" i="11"/>
  <c r="G385" i="11"/>
  <c r="H385" i="11"/>
  <c r="I385" i="11"/>
  <c r="J385" i="11"/>
  <c r="K385" i="11"/>
  <c r="L385" i="11"/>
  <c r="M385" i="11"/>
  <c r="N385" i="11"/>
  <c r="O385" i="11"/>
  <c r="P385" i="11"/>
  <c r="Q385" i="11"/>
  <c r="R385" i="11"/>
  <c r="S385" i="11"/>
  <c r="T385" i="11"/>
  <c r="U385" i="11"/>
  <c r="V385" i="11"/>
  <c r="W385" i="11"/>
  <c r="X385" i="11"/>
  <c r="Y385" i="11"/>
  <c r="Z385" i="11"/>
  <c r="AA385" i="11"/>
  <c r="D386" i="11"/>
  <c r="E386" i="11"/>
  <c r="F386" i="11"/>
  <c r="G386" i="11"/>
  <c r="H386" i="11"/>
  <c r="I386" i="11"/>
  <c r="J386" i="11"/>
  <c r="K386" i="11"/>
  <c r="L386" i="11"/>
  <c r="M386" i="11"/>
  <c r="N386" i="11"/>
  <c r="O386" i="11"/>
  <c r="P386" i="11"/>
  <c r="Q386" i="11"/>
  <c r="R386" i="11"/>
  <c r="S386" i="11"/>
  <c r="T386" i="11"/>
  <c r="U386" i="11"/>
  <c r="V386" i="11"/>
  <c r="W386" i="11"/>
  <c r="X386" i="11"/>
  <c r="Y386" i="11"/>
  <c r="Z386" i="11"/>
  <c r="AA386" i="11"/>
  <c r="D387" i="11"/>
  <c r="E387" i="11"/>
  <c r="F387" i="11"/>
  <c r="G387" i="11"/>
  <c r="H387" i="11"/>
  <c r="I387" i="11"/>
  <c r="J387" i="11"/>
  <c r="K387" i="11"/>
  <c r="L387" i="11"/>
  <c r="M387" i="11"/>
  <c r="N387" i="11"/>
  <c r="O387" i="11"/>
  <c r="P387" i="11"/>
  <c r="Q387" i="11"/>
  <c r="R387" i="11"/>
  <c r="S387" i="11"/>
  <c r="T387" i="11"/>
  <c r="U387" i="11"/>
  <c r="V387" i="11"/>
  <c r="W387" i="11"/>
  <c r="X387" i="11"/>
  <c r="Y387" i="11"/>
  <c r="Z387" i="11"/>
  <c r="AA387" i="11"/>
  <c r="D388" i="11"/>
  <c r="E388" i="11"/>
  <c r="F388" i="11"/>
  <c r="G388" i="11"/>
  <c r="H388" i="11"/>
  <c r="I388" i="11"/>
  <c r="J388" i="11"/>
  <c r="K388" i="11"/>
  <c r="L388" i="11"/>
  <c r="M388" i="11"/>
  <c r="N388" i="11"/>
  <c r="O388" i="11"/>
  <c r="P388" i="11"/>
  <c r="Q388" i="11"/>
  <c r="R388" i="11"/>
  <c r="S388" i="11"/>
  <c r="T388" i="11"/>
  <c r="U388" i="11"/>
  <c r="V388" i="11"/>
  <c r="W388" i="11"/>
  <c r="X388" i="11"/>
  <c r="Y388" i="11"/>
  <c r="Z388" i="11"/>
  <c r="AA388" i="11"/>
  <c r="D389" i="11"/>
  <c r="E389" i="11"/>
  <c r="F389" i="11"/>
  <c r="G389" i="11"/>
  <c r="H389" i="11"/>
  <c r="I389" i="11"/>
  <c r="J389" i="11"/>
  <c r="K389" i="11"/>
  <c r="L389" i="11"/>
  <c r="M389" i="11"/>
  <c r="N389" i="11"/>
  <c r="O389" i="11"/>
  <c r="P389" i="11"/>
  <c r="Q389" i="11"/>
  <c r="R389" i="11"/>
  <c r="S389" i="11"/>
  <c r="T389" i="11"/>
  <c r="U389" i="11"/>
  <c r="V389" i="11"/>
  <c r="W389" i="11"/>
  <c r="X389" i="11"/>
  <c r="Y389" i="11"/>
  <c r="Z389" i="11"/>
  <c r="AA389" i="11"/>
  <c r="D390" i="11"/>
  <c r="E390" i="11"/>
  <c r="F390" i="11"/>
  <c r="G390" i="11"/>
  <c r="H390" i="11"/>
  <c r="I390" i="11"/>
  <c r="J390" i="11"/>
  <c r="K390" i="11"/>
  <c r="L390" i="11"/>
  <c r="M390" i="11"/>
  <c r="N390" i="11"/>
  <c r="O390" i="11"/>
  <c r="P390" i="11"/>
  <c r="Q390" i="11"/>
  <c r="R390" i="11"/>
  <c r="S390" i="11"/>
  <c r="T390" i="11"/>
  <c r="U390" i="11"/>
  <c r="V390" i="11"/>
  <c r="W390" i="11"/>
  <c r="X390" i="11"/>
  <c r="Y390" i="11"/>
  <c r="Z390" i="11"/>
  <c r="AA390" i="11"/>
  <c r="D391" i="11"/>
  <c r="E391" i="11"/>
  <c r="F391" i="11"/>
  <c r="G391" i="11"/>
  <c r="H391" i="11"/>
  <c r="I391" i="11"/>
  <c r="J391" i="11"/>
  <c r="K391" i="11"/>
  <c r="L391" i="11"/>
  <c r="M391" i="11"/>
  <c r="N391" i="11"/>
  <c r="O391" i="11"/>
  <c r="P391" i="11"/>
  <c r="Q391" i="11"/>
  <c r="R391" i="11"/>
  <c r="S391" i="11"/>
  <c r="T391" i="11"/>
  <c r="U391" i="11"/>
  <c r="V391" i="11"/>
  <c r="W391" i="11"/>
  <c r="X391" i="11"/>
  <c r="Y391" i="11"/>
  <c r="Z391" i="11"/>
  <c r="AA391" i="11"/>
  <c r="D392" i="11"/>
  <c r="E392" i="11"/>
  <c r="F392" i="11"/>
  <c r="G392" i="11"/>
  <c r="H392" i="11"/>
  <c r="I392" i="11"/>
  <c r="J392" i="11"/>
  <c r="K392" i="11"/>
  <c r="L392" i="11"/>
  <c r="M392" i="11"/>
  <c r="N392" i="11"/>
  <c r="O392" i="11"/>
  <c r="P392" i="11"/>
  <c r="Q392" i="11"/>
  <c r="R392" i="11"/>
  <c r="S392" i="11"/>
  <c r="T392" i="11"/>
  <c r="U392" i="11"/>
  <c r="V392" i="11"/>
  <c r="W392" i="11"/>
  <c r="X392" i="11"/>
  <c r="Y392" i="11"/>
  <c r="Z392" i="11"/>
  <c r="AA392" i="11"/>
  <c r="D393" i="11"/>
  <c r="E393" i="11"/>
  <c r="F393" i="11"/>
  <c r="G393" i="11"/>
  <c r="H393" i="11"/>
  <c r="I393" i="11"/>
  <c r="J393" i="11"/>
  <c r="K393" i="11"/>
  <c r="L393" i="11"/>
  <c r="M393" i="11"/>
  <c r="N393" i="11"/>
  <c r="O393" i="11"/>
  <c r="P393" i="11"/>
  <c r="Q393" i="11"/>
  <c r="R393" i="11"/>
  <c r="S393" i="11"/>
  <c r="T393" i="11"/>
  <c r="U393" i="11"/>
  <c r="V393" i="11"/>
  <c r="W393" i="11"/>
  <c r="X393" i="11"/>
  <c r="Y393" i="11"/>
  <c r="Z393" i="11"/>
  <c r="AA393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80" i="1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D371" i="1"/>
  <c r="D372" i="1"/>
  <c r="D373" i="1"/>
  <c r="D374" i="1"/>
  <c r="D375" i="1"/>
  <c r="D376" i="1"/>
  <c r="D377" i="1"/>
  <c r="D370" i="1"/>
  <c r="F7" i="2" l="1"/>
  <c r="F6" i="2"/>
  <c r="F4" i="2"/>
  <c r="F3" i="2"/>
  <c r="A1" i="11" l="1"/>
  <c r="BO1" i="2" l="1"/>
  <c r="BG1" i="2"/>
  <c r="AY1" i="2"/>
  <c r="AQ1" i="2"/>
  <c r="AI1" i="2"/>
  <c r="BQ1" i="2" l="1"/>
  <c r="BI1" i="2"/>
  <c r="BL1" i="2"/>
  <c r="BD1" i="2"/>
  <c r="AV1" i="2"/>
  <c r="A1" i="1" l="1"/>
  <c r="BA1" i="2" l="1"/>
  <c r="AS1" i="2"/>
  <c r="AJ1" i="2"/>
  <c r="AN1" i="2"/>
  <c r="AF1" i="2"/>
  <c r="U54" i="2" l="1"/>
  <c r="K14" i="2" l="1"/>
  <c r="K13" i="2"/>
  <c r="K12" i="2"/>
  <c r="K11" i="2"/>
  <c r="K10" i="2"/>
  <c r="K6" i="2"/>
  <c r="K5" i="2"/>
  <c r="K3" i="2"/>
  <c r="K8" i="2" s="1"/>
  <c r="T2" i="2"/>
  <c r="K2" i="2"/>
  <c r="A2" i="11"/>
  <c r="A2" i="1"/>
  <c r="A3" i="1" l="1"/>
  <c r="C2" i="1"/>
  <c r="A3" i="11"/>
  <c r="B2" i="11"/>
  <c r="U2" i="2"/>
  <c r="V2" i="2" s="1"/>
  <c r="S2" i="2"/>
  <c r="S3" i="2" s="1"/>
  <c r="S4" i="2" s="1"/>
  <c r="S5" i="2" s="1"/>
  <c r="S6" i="2" s="1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K7" i="2"/>
  <c r="K9" i="2"/>
  <c r="K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T3" i="2"/>
  <c r="U3" i="2"/>
  <c r="U4" i="2" s="1"/>
  <c r="U5" i="2" s="1"/>
  <c r="U6" i="2" s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A300" i="11" l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T4" i="2"/>
  <c r="V3" i="2"/>
  <c r="A5" i="1"/>
  <c r="C4" i="1"/>
  <c r="B4" i="1"/>
  <c r="A361" i="11" l="1"/>
  <c r="A362" i="11" s="1"/>
  <c r="A363" i="11" s="1"/>
  <c r="A364" i="11" s="1"/>
  <c r="A365" i="11" s="1"/>
  <c r="T5" i="2"/>
  <c r="V4" i="2"/>
  <c r="A6" i="1"/>
  <c r="C5" i="1"/>
  <c r="B5" i="1"/>
  <c r="B364" i="11" l="1"/>
  <c r="B363" i="11"/>
  <c r="T6" i="2"/>
  <c r="V5" i="2"/>
  <c r="A7" i="1"/>
  <c r="C6" i="1"/>
  <c r="B365" i="11"/>
  <c r="A366" i="11"/>
  <c r="C375" i="11" s="1"/>
  <c r="B6" i="1"/>
  <c r="C372" i="11" l="1"/>
  <c r="D372" i="11"/>
  <c r="D375" i="11"/>
  <c r="D374" i="11"/>
  <c r="C370" i="11"/>
  <c r="D376" i="11"/>
  <c r="D370" i="11"/>
  <c r="C374" i="11"/>
  <c r="D373" i="11"/>
  <c r="C376" i="11"/>
  <c r="C371" i="11"/>
  <c r="C373" i="11"/>
  <c r="D371" i="11"/>
  <c r="A367" i="11"/>
  <c r="B367" i="11" s="1"/>
  <c r="B366" i="11"/>
  <c r="T7" i="2"/>
  <c r="V6" i="2"/>
  <c r="A8" i="1"/>
  <c r="C7" i="1"/>
  <c r="B4" i="11"/>
  <c r="B7" i="1"/>
  <c r="T8" i="2" l="1"/>
  <c r="V7" i="2"/>
  <c r="A9" i="1"/>
  <c r="C8" i="1"/>
  <c r="B5" i="11"/>
  <c r="B8" i="1"/>
  <c r="T9" i="2" l="1"/>
  <c r="V8" i="2"/>
  <c r="A10" i="1"/>
  <c r="C9" i="1"/>
  <c r="B6" i="11"/>
  <c r="B9" i="1"/>
  <c r="T10" i="2" l="1"/>
  <c r="V9" i="2"/>
  <c r="A11" i="1"/>
  <c r="C10" i="1"/>
  <c r="B7" i="11"/>
  <c r="B10" i="1"/>
  <c r="T11" i="2" l="1"/>
  <c r="V10" i="2"/>
  <c r="A12" i="1"/>
  <c r="C11" i="1"/>
  <c r="B8" i="11"/>
  <c r="B11" i="1"/>
  <c r="T12" i="2" l="1"/>
  <c r="V11" i="2"/>
  <c r="A13" i="1"/>
  <c r="C12" i="1"/>
  <c r="B9" i="11"/>
  <c r="B12" i="1"/>
  <c r="T13" i="2" l="1"/>
  <c r="V12" i="2"/>
  <c r="A14" i="1"/>
  <c r="C13" i="1"/>
  <c r="B10" i="11"/>
  <c r="B13" i="1"/>
  <c r="T14" i="2" l="1"/>
  <c r="V13" i="2"/>
  <c r="A15" i="1"/>
  <c r="C14" i="1"/>
  <c r="B11" i="11"/>
  <c r="B14" i="1"/>
  <c r="T15" i="2" l="1"/>
  <c r="V14" i="2"/>
  <c r="A16" i="1"/>
  <c r="C15" i="1"/>
  <c r="B12" i="11"/>
  <c r="B15" i="1"/>
  <c r="T16" i="2" l="1"/>
  <c r="V15" i="2"/>
  <c r="A17" i="1"/>
  <c r="C16" i="1"/>
  <c r="B13" i="11"/>
  <c r="B16" i="1"/>
  <c r="T17" i="2" l="1"/>
  <c r="V16" i="2"/>
  <c r="A18" i="1"/>
  <c r="C17" i="1"/>
  <c r="B14" i="11"/>
  <c r="B17" i="1"/>
  <c r="T18" i="2" l="1"/>
  <c r="V17" i="2"/>
  <c r="A19" i="1"/>
  <c r="C18" i="1"/>
  <c r="B15" i="11"/>
  <c r="B18" i="1"/>
  <c r="T19" i="2" l="1"/>
  <c r="V18" i="2"/>
  <c r="A20" i="1"/>
  <c r="C19" i="1"/>
  <c r="B16" i="11"/>
  <c r="B19" i="1"/>
  <c r="T20" i="2" l="1"/>
  <c r="V19" i="2"/>
  <c r="A21" i="1"/>
  <c r="C20" i="1"/>
  <c r="B17" i="11"/>
  <c r="B20" i="1"/>
  <c r="T21" i="2" l="1"/>
  <c r="V20" i="2"/>
  <c r="A22" i="1"/>
  <c r="C21" i="1"/>
  <c r="B18" i="11"/>
  <c r="B21" i="1"/>
  <c r="T22" i="2" l="1"/>
  <c r="V21" i="2"/>
  <c r="A23" i="1"/>
  <c r="C22" i="1"/>
  <c r="B19" i="11"/>
  <c r="B22" i="1"/>
  <c r="T23" i="2" l="1"/>
  <c r="V22" i="2"/>
  <c r="A24" i="1"/>
  <c r="C23" i="1"/>
  <c r="B20" i="11"/>
  <c r="B23" i="1"/>
  <c r="T24" i="2" l="1"/>
  <c r="V23" i="2"/>
  <c r="A25" i="1"/>
  <c r="C24" i="1"/>
  <c r="B21" i="11"/>
  <c r="B24" i="1"/>
  <c r="T25" i="2" l="1"/>
  <c r="V24" i="2"/>
  <c r="A26" i="1"/>
  <c r="C25" i="1"/>
  <c r="B22" i="11"/>
  <c r="B25" i="1"/>
  <c r="T26" i="2" l="1"/>
  <c r="V25" i="2"/>
  <c r="A27" i="1"/>
  <c r="C26" i="1"/>
  <c r="B23" i="11"/>
  <c r="B26" i="1"/>
  <c r="T27" i="2" l="1"/>
  <c r="V26" i="2"/>
  <c r="A28" i="1"/>
  <c r="C27" i="1"/>
  <c r="B24" i="11"/>
  <c r="B27" i="1"/>
  <c r="T28" i="2" l="1"/>
  <c r="V27" i="2"/>
  <c r="A29" i="1"/>
  <c r="C28" i="1"/>
  <c r="B25" i="11"/>
  <c r="B28" i="1"/>
  <c r="T29" i="2" l="1"/>
  <c r="V28" i="2"/>
  <c r="A30" i="1"/>
  <c r="C29" i="1"/>
  <c r="B26" i="11"/>
  <c r="B29" i="1"/>
  <c r="T30" i="2" l="1"/>
  <c r="V29" i="2"/>
  <c r="A31" i="1"/>
  <c r="C31" i="1" s="1"/>
  <c r="C30" i="1"/>
  <c r="B27" i="11"/>
  <c r="B30" i="1"/>
  <c r="T31" i="2" l="1"/>
  <c r="V30" i="2"/>
  <c r="B28" i="11"/>
  <c r="A32" i="1"/>
  <c r="C32" i="1" s="1"/>
  <c r="B31" i="1"/>
  <c r="T32" i="2" l="1"/>
  <c r="V31" i="2"/>
  <c r="B29" i="11"/>
  <c r="A33" i="1"/>
  <c r="C33" i="1" s="1"/>
  <c r="B32" i="1"/>
  <c r="T33" i="2" l="1"/>
  <c r="V32" i="2"/>
  <c r="B30" i="11"/>
  <c r="A34" i="1"/>
  <c r="C34" i="1" s="1"/>
  <c r="B33" i="1"/>
  <c r="T34" i="2" l="1"/>
  <c r="V33" i="2"/>
  <c r="B31" i="11"/>
  <c r="A35" i="1"/>
  <c r="C35" i="1" s="1"/>
  <c r="B34" i="1"/>
  <c r="T35" i="2" l="1"/>
  <c r="V34" i="2"/>
  <c r="B32" i="11"/>
  <c r="A36" i="1"/>
  <c r="C36" i="1" s="1"/>
  <c r="B35" i="1"/>
  <c r="T36" i="2" l="1"/>
  <c r="V35" i="2"/>
  <c r="B33" i="11"/>
  <c r="A37" i="1"/>
  <c r="C37" i="1" s="1"/>
  <c r="B36" i="1"/>
  <c r="T37" i="2" l="1"/>
  <c r="V36" i="2"/>
  <c r="B34" i="11"/>
  <c r="A38" i="1"/>
  <c r="C38" i="1" s="1"/>
  <c r="B37" i="1"/>
  <c r="T38" i="2" l="1"/>
  <c r="V37" i="2"/>
  <c r="B35" i="11"/>
  <c r="A39" i="1"/>
  <c r="C39" i="1" s="1"/>
  <c r="B38" i="1"/>
  <c r="T39" i="2" l="1"/>
  <c r="V38" i="2"/>
  <c r="B36" i="11"/>
  <c r="A40" i="1"/>
  <c r="C40" i="1" s="1"/>
  <c r="B39" i="1"/>
  <c r="T40" i="2" l="1"/>
  <c r="V39" i="2"/>
  <c r="B37" i="11"/>
  <c r="A41" i="1"/>
  <c r="C41" i="1" s="1"/>
  <c r="B40" i="1"/>
  <c r="T41" i="2" l="1"/>
  <c r="V40" i="2"/>
  <c r="B38" i="11"/>
  <c r="A42" i="1"/>
  <c r="C42" i="1" s="1"/>
  <c r="B41" i="1"/>
  <c r="T42" i="2" l="1"/>
  <c r="V41" i="2"/>
  <c r="B39" i="11"/>
  <c r="A43" i="1"/>
  <c r="C43" i="1" s="1"/>
  <c r="B42" i="1"/>
  <c r="T43" i="2" l="1"/>
  <c r="V42" i="2"/>
  <c r="B40" i="11"/>
  <c r="A44" i="1"/>
  <c r="C44" i="1" s="1"/>
  <c r="B43" i="1"/>
  <c r="T44" i="2" l="1"/>
  <c r="V43" i="2"/>
  <c r="B41" i="11"/>
  <c r="A45" i="1"/>
  <c r="C45" i="1" s="1"/>
  <c r="B44" i="1"/>
  <c r="T45" i="2" l="1"/>
  <c r="V44" i="2"/>
  <c r="B42" i="11"/>
  <c r="A46" i="1"/>
  <c r="C46" i="1" s="1"/>
  <c r="B45" i="1"/>
  <c r="T46" i="2" l="1"/>
  <c r="V45" i="2"/>
  <c r="B43" i="11"/>
  <c r="A47" i="1"/>
  <c r="C47" i="1" s="1"/>
  <c r="B46" i="1"/>
  <c r="T47" i="2" l="1"/>
  <c r="V46" i="2"/>
  <c r="B44" i="11"/>
  <c r="A48" i="1"/>
  <c r="C48" i="1" s="1"/>
  <c r="B47" i="1"/>
  <c r="T48" i="2" l="1"/>
  <c r="V47" i="2"/>
  <c r="B45" i="11"/>
  <c r="A49" i="1"/>
  <c r="C49" i="1" s="1"/>
  <c r="B48" i="1"/>
  <c r="T49" i="2" l="1"/>
  <c r="V48" i="2"/>
  <c r="B46" i="11"/>
  <c r="A50" i="1"/>
  <c r="C50" i="1" s="1"/>
  <c r="B49" i="1"/>
  <c r="T50" i="2" l="1"/>
  <c r="V49" i="2"/>
  <c r="B47" i="11"/>
  <c r="A51" i="1"/>
  <c r="C51" i="1" s="1"/>
  <c r="B50" i="1"/>
  <c r="T51" i="2" l="1"/>
  <c r="V50" i="2"/>
  <c r="B48" i="11"/>
  <c r="A52" i="1"/>
  <c r="C52" i="1" s="1"/>
  <c r="B51" i="1"/>
  <c r="T52" i="2" l="1"/>
  <c r="V51" i="2"/>
  <c r="B49" i="11"/>
  <c r="A53" i="1"/>
  <c r="C53" i="1" s="1"/>
  <c r="B52" i="1"/>
  <c r="T53" i="2" l="1"/>
  <c r="V52" i="2"/>
  <c r="B50" i="11"/>
  <c r="A54" i="1"/>
  <c r="C54" i="1" s="1"/>
  <c r="B53" i="1"/>
  <c r="T54" i="2" l="1"/>
  <c r="V54" i="2" s="1"/>
  <c r="V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B365" i="1"/>
  <c r="C366" i="1" l="1"/>
  <c r="A367" i="1"/>
  <c r="B366" i="1"/>
  <c r="B367" i="1" l="1"/>
  <c r="C367" i="1"/>
</calcChain>
</file>

<file path=xl/sharedStrings.xml><?xml version="1.0" encoding="utf-8"?>
<sst xmlns="http://schemas.openxmlformats.org/spreadsheetml/2006/main" count="297" uniqueCount="205">
  <si>
    <t>Année</t>
  </si>
  <si>
    <t>1er Janvier</t>
  </si>
  <si>
    <t>Pâques</t>
  </si>
  <si>
    <t>Lundi de Pâques</t>
  </si>
  <si>
    <t>Armistice 1945</t>
  </si>
  <si>
    <t>Ascenscion</t>
  </si>
  <si>
    <t>Pentecôte</t>
  </si>
  <si>
    <t>Lundi de la Pentecôte</t>
  </si>
  <si>
    <t>Référent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</si>
  <si>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</si>
  <si>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</si>
  <si>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</si>
  <si>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</si>
  <si>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</si>
  <si>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</si>
  <si>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</si>
  <si>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</si>
  <si>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</si>
  <si>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</si>
  <si>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</si>
  <si>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</si>
  <si>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</si>
  <si>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Agent 9</t>
  </si>
  <si>
    <t>Agent 5</t>
  </si>
  <si>
    <t>Agent 1</t>
  </si>
  <si>
    <t>Formation Pneumatique</t>
  </si>
  <si>
    <t>Agent 10</t>
  </si>
  <si>
    <t>Agent 2</t>
  </si>
  <si>
    <t>Agent 11</t>
  </si>
  <si>
    <t>Agent 3</t>
  </si>
  <si>
    <t>Agent 12</t>
  </si>
  <si>
    <t>Agent 4</t>
  </si>
  <si>
    <t>Agent 13</t>
  </si>
  <si>
    <t>Agent 7</t>
  </si>
  <si>
    <t>Agent 14</t>
  </si>
  <si>
    <t>Agent 6</t>
  </si>
  <si>
    <t>Agent 15</t>
  </si>
  <si>
    <t>Agent 8</t>
  </si>
  <si>
    <t>Formation Scan</t>
  </si>
  <si>
    <t>Formation Hémato spéc</t>
  </si>
  <si>
    <t>Formation Hormono-UBC</t>
  </si>
  <si>
    <t>Formation Distribution</t>
  </si>
  <si>
    <t>Total Agents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</si>
  <si>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</si>
  <si>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</si>
  <si>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</si>
  <si>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</si>
  <si>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</si>
  <si>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</si>
  <si>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</si>
  <si>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</si>
  <si>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</si>
  <si>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</si>
  <si>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</si>
  <si>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</si>
  <si>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</si>
  <si>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</si>
  <si>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</si>
  <si>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</si>
  <si>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</si>
  <si>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</si>
  <si>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</si>
  <si>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</si>
  <si>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</si>
  <si>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</si>
  <si>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</si>
  <si>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</si>
  <si>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</si>
  <si>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</si>
  <si>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</si>
  <si>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RH 1</t>
  </si>
  <si>
    <t>RH 2</t>
  </si>
  <si>
    <t>Les RH s'incrémenterai dans les hebdos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</si>
  <si>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</si>
  <si>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</si>
  <si>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</si>
  <si>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</si>
  <si>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</si>
  <si>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</si>
  <si>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</si>
  <si>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</si>
  <si>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</si>
  <si>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</si>
  <si>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</si>
  <si>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Debut </t>
  </si>
  <si>
    <t>Fin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</si>
  <si>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</si>
  <si>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</si>
  <si>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</si>
  <si>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</si>
  <si>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</si>
  <si>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</si>
  <si>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</si>
  <si>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</si>
  <si>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</si>
  <si>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</si>
  <si>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</si>
  <si>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</si>
  <si>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</si>
  <si>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</si>
  <si>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</si>
  <si>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</si>
  <si>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</si>
  <si>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</si>
  <si>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</si>
  <si>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</si>
  <si>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</si>
  <si>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</si>
  <si>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</si>
  <si>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</si>
  <si>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</si>
  <si>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</si>
  <si>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</si>
  <si>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</si>
  <si>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</si>
  <si>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</si>
  <si>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</si>
  <si>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</si>
  <si>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</si>
  <si>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</si>
  <si>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</si>
  <si>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</si>
  <si>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</si>
  <si>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</si>
  <si>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</si>
  <si>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</si>
  <si>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</si>
  <si>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</si>
  <si>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</si>
  <si>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</si>
  <si>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</si>
  <si>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</si>
  <si>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</si>
  <si>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</si>
  <si>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</si>
  <si>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</si>
  <si>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</si>
  <si>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</si>
  <si>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</si>
  <si>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</si>
  <si>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</si>
  <si>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</si>
  <si>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</si>
  <si>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</si>
  <si>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</si>
  <si>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</si>
  <si>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</si>
  <si>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</si>
  <si>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</si>
  <si>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</si>
  <si>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</si>
  <si>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</si>
  <si>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</si>
  <si>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</si>
  <si>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</si>
  <si>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</si>
  <si>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</si>
  <si>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</si>
  <si>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</si>
  <si>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</si>
  <si>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</si>
  <si>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Jeudi</t>
  </si>
  <si>
    <t>Vendredi</t>
  </si>
  <si>
    <t>Samedi</t>
  </si>
  <si>
    <t>Dimanche</t>
  </si>
  <si>
    <t>iD1</t>
  </si>
  <si>
    <t>iD2</t>
  </si>
  <si>
    <t>iD3</t>
  </si>
  <si>
    <t>iD4</t>
  </si>
  <si>
    <t>iD5</t>
  </si>
  <si>
    <t>iDA</t>
  </si>
  <si>
    <t>iDB</t>
  </si>
  <si>
    <t>iDC</t>
  </si>
  <si>
    <t>iDD</t>
  </si>
  <si>
    <t>iDE</t>
  </si>
  <si>
    <t>Microscope</t>
  </si>
  <si>
    <t>Genetique</t>
  </si>
  <si>
    <t>Total Agents en Poste</t>
  </si>
  <si>
    <t>Total Agents Absents</t>
  </si>
  <si>
    <t>Poste</t>
  </si>
  <si>
    <t>Hivers</t>
  </si>
  <si>
    <t>Printemps</t>
  </si>
  <si>
    <t>Été</t>
  </si>
  <si>
    <t>Automne</t>
  </si>
  <si>
    <t>Noël</t>
  </si>
  <si>
    <t>JS</t>
  </si>
  <si>
    <t>Absence</t>
  </si>
  <si>
    <t>Récapitulatif</t>
  </si>
  <si>
    <t>Version</t>
  </si>
  <si>
    <t>2026</t>
  </si>
  <si>
    <t>Post2</t>
  </si>
  <si>
    <t>Ablist2</t>
  </si>
  <si>
    <t>jkgqsjkfbgd</t>
  </si>
  <si>
    <t>Si feriés = Jours week end = RH sinon, ne pas crée de jour RH</t>
  </si>
  <si>
    <t>Fête Nationale</t>
  </si>
  <si>
    <t>Fête du Travail</t>
  </si>
  <si>
    <t>Armistice 1918</t>
  </si>
  <si>
    <t>Toussaint</t>
  </si>
  <si>
    <t>Assomption</t>
  </si>
  <si>
    <t xml:space="preserve">Janvier </t>
  </si>
  <si>
    <t>Fevrier</t>
  </si>
  <si>
    <t>……..</t>
  </si>
  <si>
    <t>…..</t>
  </si>
  <si>
    <t>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</si>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</sst>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7" fillId="0" borderId="0"/>
  </cellStyleXfs>
  <cellXfs count="81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4" fillId="0" borderId="0" xfId="0" applyFont="1" applyAlignment="1">
      <alignment horizontal="centerContinuous" vertic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8" fillId="0" borderId="0" xfId="0" applyFont="1"/>
    <xf numFmtId="0" fontId="4" fillId="3" borderId="0" xfId="0" applyFont="1" applyFill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textRotation="135"/>
    </xf>
    <xf numFmtId="0" fontId="10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4" fillId="2" borderId="0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64" fontId="0" fillId="0" borderId="0" xfId="0" applyNumberForma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center" textRotation="90" wrapText="1"/>
    </xf>
    <xf numFmtId="0" fontId="1" fillId="0" borderId="1" xfId="0" applyNumberFormat="1" applyFont="1" applyFill="1" applyBorder="1" applyAlignment="1">
      <alignment horizontal="left" vertical="top" textRotation="90" wrapText="1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/>
    <xf numFmtId="0" fontId="0" fillId="0" borderId="1" xfId="0" applyBorder="1"/>
    <xf numFmtId="164" fontId="3" fillId="0" borderId="1" xfId="0" applyNumberFormat="1" applyFont="1" applyFill="1" applyBorder="1"/>
    <xf numFmtId="166" fontId="0" fillId="0" borderId="1" xfId="0" applyNumberFormat="1" applyBorder="1"/>
    <xf numFmtId="164" fontId="0" fillId="0" borderId="1" xfId="0" applyNumberFormat="1" applyFill="1" applyBorder="1"/>
    <xf numFmtId="0" fontId="0" fillId="0" borderId="1" xfId="0" applyNumberFormat="1" applyBorder="1"/>
    <xf numFmtId="0" fontId="13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0" xfId="0" applyFill="1"/>
    <xf numFmtId="0" fontId="0" fillId="0" borderId="0" xfId="0" applyNumberFormat="1" applyAlignment="1">
      <alignment horizontal="center" vertical="center"/>
    </xf>
    <xf numFmtId="14" fontId="0" fillId="0" borderId="0" xfId="0" applyNumberFormat="1" applyBorder="1"/>
    <xf numFmtId="0" fontId="8" fillId="0" borderId="0" xfId="0" applyFont="1" applyBorder="1"/>
    <xf numFmtId="164" fontId="0" fillId="0" borderId="0" xfId="0" applyNumberFormat="1" applyBorder="1"/>
  </cellXfs>
  <cellStyles count="2">
    <cellStyle name="Normal" xfId="0" builtinId="0"/>
    <cellStyle name="Normal 2" xfId="1"/>
  </cellStyles>
  <dxfs count="48"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 patternType="lightTrellis">
          <fgColor theme="4" tint="0.79995117038483843"/>
          <bgColor rgb="FFFF0000"/>
        </patternFill>
      </fill>
    </dxf>
    <dxf>
      <fill>
        <patternFill patternType="lightTrellis">
          <fgColor theme="4" tint="0.79995117038483843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 patternType="lightTrellis">
          <fgColor indexed="64"/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47"/>
      <tableStyleElement type="firstColumnStripe" dxfId="46"/>
      <tableStyleElement type="secondColumnStripe" dxfId="45"/>
    </tableStyle>
    <tableStyle name="Style de tableau 2" pivot="0" count="2">
      <tableStyleElement type="firstColumnStripe" dxfId="44"/>
      <tableStyleElement type="secondColumnStripe" dxfId="43"/>
    </tableStyle>
    <tableStyle name="Style de tableau 3" pivot="0" count="2">
      <tableStyleElement type="firstColumnStripe" dxfId="42"/>
      <tableStyleElement type="secondColumnStripe" dxfId="41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295275</xdr:colOff>
          <xdr:row>0</xdr:row>
          <xdr:rowOff>800100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295275</xdr:colOff>
          <xdr:row>0</xdr:row>
          <xdr:rowOff>238125</xdr:rowOff>
        </xdr:from>
        <xdr:to>
          <xdr:col>18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1171575</xdr:colOff>
          <xdr:row>0</xdr:row>
          <xdr:rowOff>1533525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1533525</xdr:rowOff>
        </xdr:from>
        <xdr:to>
          <xdr:col>0</xdr:col>
          <xdr:colOff>1171575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1200150</xdr:rowOff>
        </xdr:from>
        <xdr:to>
          <xdr:col>1</xdr:col>
          <xdr:colOff>0</xdr:colOff>
          <xdr:row>1</xdr:row>
          <xdr:rowOff>19050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CL377"/>
  <sheetViews>
    <sheetView showGridLines="0" tabSelected="1" zoomScale="85" zoomScaleNormal="85" workbookViewId="0">
      <pane xSplit="3" ySplit="1" topLeftCell="D368" activePane="bottomRight" state="frozenSplit"/>
      <selection activeCell="H15" sqref="H15"/>
      <selection pane="topRight" activeCell="H15" sqref="H15"/>
      <selection pane="bottomLeft" activeCell="H15" sqref="H15"/>
      <selection pane="bottomRight" activeCell="R370" sqref="R370:R374"/>
    </sheetView>
  </sheetViews>
  <sheetFormatPr baseColWidth="10" defaultRowHeight="15" x14ac:dyDescent="0.25"/>
  <cols>
    <col min="1" max="1" width="31" style="39" customWidth="1"/>
    <col min="2" max="3" width="7.42578125" style="40" hidden="1" customWidth="1"/>
    <col min="4" max="17" width="4.140625" style="23" customWidth="1"/>
    <col min="18" max="18" width="14.5703125" style="23" customWidth="1"/>
    <col min="19" max="31" width="11.42578125" style="23"/>
    <col min="32" max="32" width="11.42578125" style="23" customWidth="1"/>
    <col min="33" max="33" width="5" style="23" customWidth="1"/>
    <col min="34" max="16384" width="11.42578125" style="23"/>
  </cols>
  <sheetData>
    <row r="1" spans="1:90" ht="138" customHeight="1" x14ac:dyDescent="0.25">
      <c r="A1" s="57" t="str">
        <f>"                             Noms
  "&amp;An</f>
        <v xml:space="preserve">                             Noms
  2026</v>
      </c>
      <c r="B1" s="58" t="s">
        <v>88</v>
      </c>
      <c r="C1" s="58" t="s">
        <v>142</v>
      </c>
      <c r="D1" s="59" t="s">
        <v>102</v>
      </c>
      <c r="E1" s="59" t="s">
        <v>103</v>
      </c>
      <c r="F1" s="59" t="s">
        <v>104</v>
      </c>
      <c r="G1" s="59" t="s">
        <v>105</v>
      </c>
      <c r="H1" s="59" t="s">
        <v>106</v>
      </c>
      <c r="I1" s="59" t="s">
        <v>107</v>
      </c>
      <c r="J1" s="59" t="s">
        <v>108</v>
      </c>
      <c r="K1" s="59" t="s">
        <v>109</v>
      </c>
      <c r="L1" s="59" t="s">
        <v>110</v>
      </c>
      <c r="M1" s="59" t="s">
        <v>111</v>
      </c>
      <c r="N1" s="59" t="s">
        <v>112</v>
      </c>
      <c r="O1" s="59" t="s">
        <v>113</v>
      </c>
      <c r="P1" s="59" t="s">
        <v>114</v>
      </c>
      <c r="Q1" s="59" t="s">
        <v>115</v>
      </c>
      <c r="R1" s="59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</row>
    <row r="2" spans="1:90" x14ac:dyDescent="0.25">
      <c r="A2" s="60">
        <f>DATE(An,1,1)</f>
        <v>46023</v>
      </c>
      <c r="B2" s="61">
        <f>MONTH(A2)</f>
        <v>1</v>
      </c>
      <c r="C2" s="61">
        <f t="shared" ref="C2:C65" si="0">INT((MONTH(A2)+2)/3)</f>
        <v>1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 t="s">
        <v>43</v>
      </c>
    </row>
    <row r="3" spans="1:90" x14ac:dyDescent="0.25">
      <c r="A3" s="63">
        <f>A2+1</f>
        <v>46024</v>
      </c>
      <c r="B3" s="61">
        <f t="shared" ref="B3:B65" si="1">MONTH(A3)</f>
        <v>1</v>
      </c>
      <c r="C3" s="61">
        <f t="shared" si="0"/>
        <v>1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4" t="s">
        <v>82</v>
      </c>
    </row>
    <row r="4" spans="1:90" s="38" customFormat="1" x14ac:dyDescent="0.25">
      <c r="A4" s="63">
        <f t="shared" ref="A4:A31" si="2">A3+1</f>
        <v>46025</v>
      </c>
      <c r="B4" s="61">
        <f t="shared" si="1"/>
        <v>1</v>
      </c>
      <c r="C4" s="61">
        <f t="shared" si="0"/>
        <v>1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</row>
    <row r="5" spans="1:90" x14ac:dyDescent="0.25">
      <c r="A5" s="63">
        <f t="shared" si="2"/>
        <v>46026</v>
      </c>
      <c r="B5" s="61">
        <f t="shared" si="1"/>
        <v>1</v>
      </c>
      <c r="C5" s="61">
        <f t="shared" si="0"/>
        <v>1</v>
      </c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</row>
    <row r="6" spans="1:90" x14ac:dyDescent="0.25">
      <c r="A6" s="63">
        <f t="shared" si="2"/>
        <v>46027</v>
      </c>
      <c r="B6" s="61">
        <f t="shared" si="1"/>
        <v>1</v>
      </c>
      <c r="C6" s="61">
        <f t="shared" si="0"/>
        <v>1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</row>
    <row r="7" spans="1:90" x14ac:dyDescent="0.25">
      <c r="A7" s="63">
        <f t="shared" si="2"/>
        <v>46028</v>
      </c>
      <c r="B7" s="61">
        <f t="shared" si="1"/>
        <v>1</v>
      </c>
      <c r="C7" s="61">
        <f t="shared" si="0"/>
        <v>1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</row>
    <row r="8" spans="1:90" x14ac:dyDescent="0.25">
      <c r="A8" s="63">
        <f t="shared" si="2"/>
        <v>46029</v>
      </c>
      <c r="B8" s="61">
        <f t="shared" si="1"/>
        <v>1</v>
      </c>
      <c r="C8" s="61">
        <f t="shared" si="0"/>
        <v>1</v>
      </c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</row>
    <row r="9" spans="1:90" x14ac:dyDescent="0.25">
      <c r="A9" s="63">
        <f t="shared" si="2"/>
        <v>46030</v>
      </c>
      <c r="B9" s="61">
        <f t="shared" si="1"/>
        <v>1</v>
      </c>
      <c r="C9" s="61">
        <f t="shared" si="0"/>
        <v>1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</row>
    <row r="10" spans="1:90" x14ac:dyDescent="0.25">
      <c r="A10" s="63">
        <f t="shared" si="2"/>
        <v>46031</v>
      </c>
      <c r="B10" s="61">
        <f t="shared" si="1"/>
        <v>1</v>
      </c>
      <c r="C10" s="61">
        <f t="shared" si="0"/>
        <v>1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</row>
    <row r="11" spans="1:90" x14ac:dyDescent="0.25">
      <c r="A11" s="63">
        <f t="shared" si="2"/>
        <v>46032</v>
      </c>
      <c r="B11" s="61">
        <f t="shared" si="1"/>
        <v>1</v>
      </c>
      <c r="C11" s="61">
        <f t="shared" si="0"/>
        <v>1</v>
      </c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</row>
    <row r="12" spans="1:90" x14ac:dyDescent="0.25">
      <c r="A12" s="63">
        <f t="shared" si="2"/>
        <v>46033</v>
      </c>
      <c r="B12" s="61">
        <f t="shared" si="1"/>
        <v>1</v>
      </c>
      <c r="C12" s="61">
        <f t="shared" si="0"/>
        <v>1</v>
      </c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</row>
    <row r="13" spans="1:90" x14ac:dyDescent="0.25">
      <c r="A13" s="63">
        <f t="shared" si="2"/>
        <v>46034</v>
      </c>
      <c r="B13" s="61">
        <f t="shared" si="1"/>
        <v>1</v>
      </c>
      <c r="C13" s="61">
        <f t="shared" si="0"/>
        <v>1</v>
      </c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</row>
    <row r="14" spans="1:90" x14ac:dyDescent="0.25">
      <c r="A14" s="63">
        <f t="shared" si="2"/>
        <v>46035</v>
      </c>
      <c r="B14" s="61">
        <f t="shared" si="1"/>
        <v>1</v>
      </c>
      <c r="C14" s="61">
        <f t="shared" si="0"/>
        <v>1</v>
      </c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</row>
    <row r="15" spans="1:90" x14ac:dyDescent="0.25">
      <c r="A15" s="63">
        <f t="shared" si="2"/>
        <v>46036</v>
      </c>
      <c r="B15" s="61">
        <f t="shared" si="1"/>
        <v>1</v>
      </c>
      <c r="C15" s="61">
        <f t="shared" si="0"/>
        <v>1</v>
      </c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</row>
    <row r="16" spans="1:90" x14ac:dyDescent="0.25">
      <c r="A16" s="63">
        <f t="shared" si="2"/>
        <v>46037</v>
      </c>
      <c r="B16" s="61">
        <f t="shared" si="1"/>
        <v>1</v>
      </c>
      <c r="C16" s="61">
        <f t="shared" si="0"/>
        <v>1</v>
      </c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</row>
    <row r="17" spans="1:18" x14ac:dyDescent="0.25">
      <c r="A17" s="63">
        <f t="shared" si="2"/>
        <v>46038</v>
      </c>
      <c r="B17" s="61">
        <f t="shared" si="1"/>
        <v>1</v>
      </c>
      <c r="C17" s="61">
        <f t="shared" si="0"/>
        <v>1</v>
      </c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 x14ac:dyDescent="0.25">
      <c r="A18" s="63">
        <f t="shared" si="2"/>
        <v>46039</v>
      </c>
      <c r="B18" s="61">
        <f t="shared" si="1"/>
        <v>1</v>
      </c>
      <c r="C18" s="61">
        <f t="shared" si="0"/>
        <v>1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x14ac:dyDescent="0.25">
      <c r="A19" s="63">
        <f t="shared" si="2"/>
        <v>46040</v>
      </c>
      <c r="B19" s="61">
        <f t="shared" si="1"/>
        <v>1</v>
      </c>
      <c r="C19" s="61">
        <f t="shared" si="0"/>
        <v>1</v>
      </c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</row>
    <row r="20" spans="1:18" x14ac:dyDescent="0.25">
      <c r="A20" s="63">
        <f t="shared" si="2"/>
        <v>46041</v>
      </c>
      <c r="B20" s="61">
        <f t="shared" si="1"/>
        <v>1</v>
      </c>
      <c r="C20" s="61">
        <f t="shared" si="0"/>
        <v>1</v>
      </c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</row>
    <row r="21" spans="1:18" x14ac:dyDescent="0.25">
      <c r="A21" s="63">
        <f t="shared" si="2"/>
        <v>46042</v>
      </c>
      <c r="B21" s="61">
        <f t="shared" si="1"/>
        <v>1</v>
      </c>
      <c r="C21" s="61">
        <f t="shared" si="0"/>
        <v>1</v>
      </c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</row>
    <row r="22" spans="1:18" x14ac:dyDescent="0.25">
      <c r="A22" s="63">
        <f t="shared" si="2"/>
        <v>46043</v>
      </c>
      <c r="B22" s="61">
        <f t="shared" si="1"/>
        <v>1</v>
      </c>
      <c r="C22" s="61">
        <f t="shared" si="0"/>
        <v>1</v>
      </c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</row>
    <row r="23" spans="1:18" x14ac:dyDescent="0.25">
      <c r="A23" s="63">
        <f t="shared" si="2"/>
        <v>46044</v>
      </c>
      <c r="B23" s="61">
        <f t="shared" si="1"/>
        <v>1</v>
      </c>
      <c r="C23" s="61">
        <f t="shared" si="0"/>
        <v>1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</row>
    <row r="24" spans="1:18" x14ac:dyDescent="0.25">
      <c r="A24" s="63">
        <f t="shared" si="2"/>
        <v>46045</v>
      </c>
      <c r="B24" s="61">
        <f t="shared" si="1"/>
        <v>1</v>
      </c>
      <c r="C24" s="61">
        <f t="shared" si="0"/>
        <v>1</v>
      </c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</row>
    <row r="25" spans="1:18" x14ac:dyDescent="0.25">
      <c r="A25" s="63">
        <f t="shared" si="2"/>
        <v>46046</v>
      </c>
      <c r="B25" s="61">
        <f t="shared" si="1"/>
        <v>1</v>
      </c>
      <c r="C25" s="61">
        <f t="shared" si="0"/>
        <v>1</v>
      </c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</row>
    <row r="26" spans="1:18" x14ac:dyDescent="0.25">
      <c r="A26" s="63">
        <f t="shared" si="2"/>
        <v>46047</v>
      </c>
      <c r="B26" s="61">
        <f t="shared" si="1"/>
        <v>1</v>
      </c>
      <c r="C26" s="61">
        <f t="shared" si="0"/>
        <v>1</v>
      </c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</row>
    <row r="27" spans="1:18" x14ac:dyDescent="0.25">
      <c r="A27" s="63">
        <f t="shared" si="2"/>
        <v>46048</v>
      </c>
      <c r="B27" s="61">
        <f t="shared" si="1"/>
        <v>1</v>
      </c>
      <c r="C27" s="61">
        <f t="shared" si="0"/>
        <v>1</v>
      </c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18" x14ac:dyDescent="0.25">
      <c r="A28" s="63">
        <f t="shared" si="2"/>
        <v>46049</v>
      </c>
      <c r="B28" s="61">
        <f t="shared" si="1"/>
        <v>1</v>
      </c>
      <c r="C28" s="61">
        <f t="shared" si="0"/>
        <v>1</v>
      </c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</row>
    <row r="29" spans="1:18" x14ac:dyDescent="0.25">
      <c r="A29" s="63">
        <f t="shared" si="2"/>
        <v>46050</v>
      </c>
      <c r="B29" s="61">
        <f t="shared" si="1"/>
        <v>1</v>
      </c>
      <c r="C29" s="61">
        <f t="shared" si="0"/>
        <v>1</v>
      </c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</row>
    <row r="30" spans="1:18" x14ac:dyDescent="0.25">
      <c r="A30" s="63">
        <f t="shared" si="2"/>
        <v>46051</v>
      </c>
      <c r="B30" s="61">
        <f t="shared" si="1"/>
        <v>1</v>
      </c>
      <c r="C30" s="61">
        <f t="shared" si="0"/>
        <v>1</v>
      </c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</row>
    <row r="31" spans="1:18" x14ac:dyDescent="0.25">
      <c r="A31" s="63">
        <f t="shared" si="2"/>
        <v>46052</v>
      </c>
      <c r="B31" s="61">
        <f t="shared" si="1"/>
        <v>1</v>
      </c>
      <c r="C31" s="61">
        <f t="shared" si="0"/>
        <v>1</v>
      </c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</row>
    <row r="32" spans="1:18" x14ac:dyDescent="0.25">
      <c r="A32" s="63">
        <f t="shared" ref="A32:A66" si="3">A31+1</f>
        <v>46053</v>
      </c>
      <c r="B32" s="61">
        <f t="shared" si="1"/>
        <v>1</v>
      </c>
      <c r="C32" s="61">
        <f t="shared" si="0"/>
        <v>1</v>
      </c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</row>
    <row r="33" spans="1:18" x14ac:dyDescent="0.25">
      <c r="A33" s="63">
        <f t="shared" si="3"/>
        <v>46054</v>
      </c>
      <c r="B33" s="61">
        <f t="shared" si="1"/>
        <v>2</v>
      </c>
      <c r="C33" s="61">
        <f t="shared" si="0"/>
        <v>1</v>
      </c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</row>
    <row r="34" spans="1:18" x14ac:dyDescent="0.25">
      <c r="A34" s="63">
        <f t="shared" si="3"/>
        <v>46055</v>
      </c>
      <c r="B34" s="61">
        <f t="shared" si="1"/>
        <v>2</v>
      </c>
      <c r="C34" s="61">
        <f t="shared" si="0"/>
        <v>1</v>
      </c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</row>
    <row r="35" spans="1:18" x14ac:dyDescent="0.25">
      <c r="A35" s="63">
        <f t="shared" si="3"/>
        <v>46056</v>
      </c>
      <c r="B35" s="61">
        <f t="shared" si="1"/>
        <v>2</v>
      </c>
      <c r="C35" s="61">
        <f t="shared" si="0"/>
        <v>1</v>
      </c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</row>
    <row r="36" spans="1:18" x14ac:dyDescent="0.25">
      <c r="A36" s="63">
        <f t="shared" si="3"/>
        <v>46057</v>
      </c>
      <c r="B36" s="61">
        <f t="shared" si="1"/>
        <v>2</v>
      </c>
      <c r="C36" s="61">
        <f t="shared" si="0"/>
        <v>1</v>
      </c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</row>
    <row r="37" spans="1:18" x14ac:dyDescent="0.25">
      <c r="A37" s="63">
        <f t="shared" si="3"/>
        <v>46058</v>
      </c>
      <c r="B37" s="61">
        <f t="shared" si="1"/>
        <v>2</v>
      </c>
      <c r="C37" s="61">
        <f t="shared" si="0"/>
        <v>1</v>
      </c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</row>
    <row r="38" spans="1:18" x14ac:dyDescent="0.25">
      <c r="A38" s="63">
        <f t="shared" si="3"/>
        <v>46059</v>
      </c>
      <c r="B38" s="61">
        <f t="shared" si="1"/>
        <v>2</v>
      </c>
      <c r="C38" s="61">
        <f t="shared" si="0"/>
        <v>1</v>
      </c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</row>
    <row r="39" spans="1:18" x14ac:dyDescent="0.25">
      <c r="A39" s="63">
        <f t="shared" si="3"/>
        <v>46060</v>
      </c>
      <c r="B39" s="61">
        <f t="shared" si="1"/>
        <v>2</v>
      </c>
      <c r="C39" s="61">
        <f t="shared" si="0"/>
        <v>1</v>
      </c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</row>
    <row r="40" spans="1:18" x14ac:dyDescent="0.25">
      <c r="A40" s="63">
        <f t="shared" si="3"/>
        <v>46061</v>
      </c>
      <c r="B40" s="61">
        <f t="shared" si="1"/>
        <v>2</v>
      </c>
      <c r="C40" s="61">
        <f t="shared" si="0"/>
        <v>1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</row>
    <row r="41" spans="1:18" x14ac:dyDescent="0.25">
      <c r="A41" s="63">
        <f t="shared" si="3"/>
        <v>46062</v>
      </c>
      <c r="B41" s="61">
        <f t="shared" si="1"/>
        <v>2</v>
      </c>
      <c r="C41" s="61">
        <f t="shared" si="0"/>
        <v>1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</row>
    <row r="42" spans="1:18" x14ac:dyDescent="0.25">
      <c r="A42" s="63">
        <f t="shared" si="3"/>
        <v>46063</v>
      </c>
      <c r="B42" s="61">
        <f t="shared" si="1"/>
        <v>2</v>
      </c>
      <c r="C42" s="61">
        <f t="shared" si="0"/>
        <v>1</v>
      </c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</row>
    <row r="43" spans="1:18" x14ac:dyDescent="0.25">
      <c r="A43" s="63">
        <f t="shared" si="3"/>
        <v>46064</v>
      </c>
      <c r="B43" s="61">
        <f t="shared" si="1"/>
        <v>2</v>
      </c>
      <c r="C43" s="61">
        <f t="shared" si="0"/>
        <v>1</v>
      </c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</row>
    <row r="44" spans="1:18" x14ac:dyDescent="0.25">
      <c r="A44" s="63">
        <f t="shared" si="3"/>
        <v>46065</v>
      </c>
      <c r="B44" s="61">
        <f t="shared" si="1"/>
        <v>2</v>
      </c>
      <c r="C44" s="61">
        <f t="shared" si="0"/>
        <v>1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</row>
    <row r="45" spans="1:18" x14ac:dyDescent="0.25">
      <c r="A45" s="63">
        <f t="shared" si="3"/>
        <v>46066</v>
      </c>
      <c r="B45" s="61">
        <f t="shared" si="1"/>
        <v>2</v>
      </c>
      <c r="C45" s="61">
        <f t="shared" si="0"/>
        <v>1</v>
      </c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</row>
    <row r="46" spans="1:18" x14ac:dyDescent="0.25">
      <c r="A46" s="63">
        <f t="shared" si="3"/>
        <v>46067</v>
      </c>
      <c r="B46" s="61">
        <f t="shared" si="1"/>
        <v>2</v>
      </c>
      <c r="C46" s="61">
        <f t="shared" si="0"/>
        <v>1</v>
      </c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</row>
    <row r="47" spans="1:18" x14ac:dyDescent="0.25">
      <c r="A47" s="63">
        <f t="shared" si="3"/>
        <v>46068</v>
      </c>
      <c r="B47" s="61">
        <f t="shared" si="1"/>
        <v>2</v>
      </c>
      <c r="C47" s="61">
        <f t="shared" si="0"/>
        <v>1</v>
      </c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</row>
    <row r="48" spans="1:18" x14ac:dyDescent="0.25">
      <c r="A48" s="63">
        <f t="shared" si="3"/>
        <v>46069</v>
      </c>
      <c r="B48" s="61">
        <f t="shared" si="1"/>
        <v>2</v>
      </c>
      <c r="C48" s="61">
        <f t="shared" si="0"/>
        <v>1</v>
      </c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</row>
    <row r="49" spans="1:18" x14ac:dyDescent="0.25">
      <c r="A49" s="63">
        <f t="shared" si="3"/>
        <v>46070</v>
      </c>
      <c r="B49" s="61">
        <f t="shared" si="1"/>
        <v>2</v>
      </c>
      <c r="C49" s="61">
        <f t="shared" si="0"/>
        <v>1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</row>
    <row r="50" spans="1:18" x14ac:dyDescent="0.25">
      <c r="A50" s="63">
        <f t="shared" si="3"/>
        <v>46071</v>
      </c>
      <c r="B50" s="61">
        <f t="shared" si="1"/>
        <v>2</v>
      </c>
      <c r="C50" s="61">
        <f t="shared" si="0"/>
        <v>1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</row>
    <row r="51" spans="1:18" x14ac:dyDescent="0.25">
      <c r="A51" s="63">
        <f t="shared" si="3"/>
        <v>46072</v>
      </c>
      <c r="B51" s="61">
        <f t="shared" si="1"/>
        <v>2</v>
      </c>
      <c r="C51" s="61">
        <f t="shared" si="0"/>
        <v>1</v>
      </c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</row>
    <row r="52" spans="1:18" x14ac:dyDescent="0.25">
      <c r="A52" s="63">
        <f t="shared" si="3"/>
        <v>46073</v>
      </c>
      <c r="B52" s="61">
        <f t="shared" si="1"/>
        <v>2</v>
      </c>
      <c r="C52" s="61">
        <f t="shared" si="0"/>
        <v>1</v>
      </c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</row>
    <row r="53" spans="1:18" x14ac:dyDescent="0.25">
      <c r="A53" s="63">
        <f t="shared" si="3"/>
        <v>46074</v>
      </c>
      <c r="B53" s="61">
        <f t="shared" si="1"/>
        <v>2</v>
      </c>
      <c r="C53" s="61">
        <f t="shared" si="0"/>
        <v>1</v>
      </c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</row>
    <row r="54" spans="1:18" x14ac:dyDescent="0.25">
      <c r="A54" s="63">
        <f t="shared" si="3"/>
        <v>46075</v>
      </c>
      <c r="B54" s="61">
        <f t="shared" si="1"/>
        <v>2</v>
      </c>
      <c r="C54" s="61">
        <f t="shared" si="0"/>
        <v>1</v>
      </c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</row>
    <row r="55" spans="1:18" x14ac:dyDescent="0.25">
      <c r="A55" s="63">
        <f t="shared" si="3"/>
        <v>46076</v>
      </c>
      <c r="B55" s="61">
        <f t="shared" si="1"/>
        <v>2</v>
      </c>
      <c r="C55" s="61">
        <f t="shared" si="0"/>
        <v>1</v>
      </c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</row>
    <row r="56" spans="1:18" x14ac:dyDescent="0.25">
      <c r="A56" s="63">
        <f t="shared" si="3"/>
        <v>46077</v>
      </c>
      <c r="B56" s="61">
        <f t="shared" si="1"/>
        <v>2</v>
      </c>
      <c r="C56" s="61">
        <f t="shared" si="0"/>
        <v>1</v>
      </c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</row>
    <row r="57" spans="1:18" x14ac:dyDescent="0.25">
      <c r="A57" s="63">
        <f t="shared" si="3"/>
        <v>46078</v>
      </c>
      <c r="B57" s="61">
        <f t="shared" si="1"/>
        <v>2</v>
      </c>
      <c r="C57" s="61">
        <f t="shared" si="0"/>
        <v>1</v>
      </c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</row>
    <row r="58" spans="1:18" x14ac:dyDescent="0.25">
      <c r="A58" s="63">
        <f t="shared" si="3"/>
        <v>46079</v>
      </c>
      <c r="B58" s="61">
        <f t="shared" si="1"/>
        <v>2</v>
      </c>
      <c r="C58" s="61">
        <f t="shared" si="0"/>
        <v>1</v>
      </c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</row>
    <row r="59" spans="1:18" x14ac:dyDescent="0.25">
      <c r="A59" s="63">
        <f t="shared" si="3"/>
        <v>46080</v>
      </c>
      <c r="B59" s="61">
        <f t="shared" si="1"/>
        <v>2</v>
      </c>
      <c r="C59" s="61">
        <f t="shared" si="0"/>
        <v>1</v>
      </c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</row>
    <row r="60" spans="1:18" x14ac:dyDescent="0.25">
      <c r="A60" s="63">
        <f t="shared" si="3"/>
        <v>46081</v>
      </c>
      <c r="B60" s="61">
        <f t="shared" si="1"/>
        <v>2</v>
      </c>
      <c r="C60" s="61">
        <f t="shared" si="0"/>
        <v>1</v>
      </c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</row>
    <row r="61" spans="1:18" x14ac:dyDescent="0.25">
      <c r="A61" s="63">
        <f t="shared" si="3"/>
        <v>46082</v>
      </c>
      <c r="B61" s="61">
        <f t="shared" si="1"/>
        <v>3</v>
      </c>
      <c r="C61" s="61">
        <f t="shared" si="0"/>
        <v>1</v>
      </c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</row>
    <row r="62" spans="1:18" x14ac:dyDescent="0.25">
      <c r="A62" s="63">
        <f t="shared" si="3"/>
        <v>46083</v>
      </c>
      <c r="B62" s="61">
        <f t="shared" si="1"/>
        <v>3</v>
      </c>
      <c r="C62" s="61">
        <f t="shared" si="0"/>
        <v>1</v>
      </c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</row>
    <row r="63" spans="1:18" x14ac:dyDescent="0.25">
      <c r="A63" s="63">
        <f t="shared" si="3"/>
        <v>46084</v>
      </c>
      <c r="B63" s="61">
        <f t="shared" si="1"/>
        <v>3</v>
      </c>
      <c r="C63" s="61">
        <f t="shared" si="0"/>
        <v>1</v>
      </c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</row>
    <row r="64" spans="1:18" x14ac:dyDescent="0.25">
      <c r="A64" s="63">
        <f t="shared" si="3"/>
        <v>46085</v>
      </c>
      <c r="B64" s="61">
        <f t="shared" si="1"/>
        <v>3</v>
      </c>
      <c r="C64" s="61">
        <f t="shared" si="0"/>
        <v>1</v>
      </c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</row>
    <row r="65" spans="1:18" x14ac:dyDescent="0.25">
      <c r="A65" s="63">
        <f t="shared" si="3"/>
        <v>46086</v>
      </c>
      <c r="B65" s="61">
        <f t="shared" si="1"/>
        <v>3</v>
      </c>
      <c r="C65" s="61">
        <f t="shared" si="0"/>
        <v>1</v>
      </c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</row>
    <row r="66" spans="1:18" x14ac:dyDescent="0.25">
      <c r="A66" s="63">
        <f t="shared" si="3"/>
        <v>46087</v>
      </c>
      <c r="B66" s="61">
        <f t="shared" ref="B66:B129" si="4">MONTH(A66)</f>
        <v>3</v>
      </c>
      <c r="C66" s="61">
        <f t="shared" ref="C66:C129" si="5">INT((MONTH(A66)+2)/3)</f>
        <v>1</v>
      </c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</row>
    <row r="67" spans="1:18" x14ac:dyDescent="0.25">
      <c r="A67" s="63">
        <f t="shared" ref="A67:A89" si="6">A66+1</f>
        <v>46088</v>
      </c>
      <c r="B67" s="61">
        <f t="shared" si="4"/>
        <v>3</v>
      </c>
      <c r="C67" s="61">
        <f t="shared" si="5"/>
        <v>1</v>
      </c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</row>
    <row r="68" spans="1:18" x14ac:dyDescent="0.25">
      <c r="A68" s="63">
        <f t="shared" si="6"/>
        <v>46089</v>
      </c>
      <c r="B68" s="61">
        <f t="shared" si="4"/>
        <v>3</v>
      </c>
      <c r="C68" s="61">
        <f t="shared" si="5"/>
        <v>1</v>
      </c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</row>
    <row r="69" spans="1:18" x14ac:dyDescent="0.25">
      <c r="A69" s="63">
        <f t="shared" si="6"/>
        <v>46090</v>
      </c>
      <c r="B69" s="61">
        <f t="shared" si="4"/>
        <v>3</v>
      </c>
      <c r="C69" s="61">
        <f t="shared" si="5"/>
        <v>1</v>
      </c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</row>
    <row r="70" spans="1:18" x14ac:dyDescent="0.25">
      <c r="A70" s="63">
        <f t="shared" si="6"/>
        <v>46091</v>
      </c>
      <c r="B70" s="61">
        <f t="shared" si="4"/>
        <v>3</v>
      </c>
      <c r="C70" s="61">
        <f t="shared" si="5"/>
        <v>1</v>
      </c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</row>
    <row r="71" spans="1:18" x14ac:dyDescent="0.25">
      <c r="A71" s="63">
        <f t="shared" si="6"/>
        <v>46092</v>
      </c>
      <c r="B71" s="61">
        <f t="shared" si="4"/>
        <v>3</v>
      </c>
      <c r="C71" s="61">
        <f t="shared" si="5"/>
        <v>1</v>
      </c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</row>
    <row r="72" spans="1:18" x14ac:dyDescent="0.25">
      <c r="A72" s="63">
        <f t="shared" si="6"/>
        <v>46093</v>
      </c>
      <c r="B72" s="61">
        <f t="shared" si="4"/>
        <v>3</v>
      </c>
      <c r="C72" s="61">
        <f t="shared" si="5"/>
        <v>1</v>
      </c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</row>
    <row r="73" spans="1:18" x14ac:dyDescent="0.25">
      <c r="A73" s="63">
        <f t="shared" si="6"/>
        <v>46094</v>
      </c>
      <c r="B73" s="61">
        <f t="shared" si="4"/>
        <v>3</v>
      </c>
      <c r="C73" s="61">
        <f t="shared" si="5"/>
        <v>1</v>
      </c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</row>
    <row r="74" spans="1:18" x14ac:dyDescent="0.25">
      <c r="A74" s="63">
        <f t="shared" si="6"/>
        <v>46095</v>
      </c>
      <c r="B74" s="61">
        <f t="shared" si="4"/>
        <v>3</v>
      </c>
      <c r="C74" s="61">
        <f t="shared" si="5"/>
        <v>1</v>
      </c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</row>
    <row r="75" spans="1:18" x14ac:dyDescent="0.25">
      <c r="A75" s="63">
        <f t="shared" si="6"/>
        <v>46096</v>
      </c>
      <c r="B75" s="61">
        <f t="shared" si="4"/>
        <v>3</v>
      </c>
      <c r="C75" s="61">
        <f t="shared" si="5"/>
        <v>1</v>
      </c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</row>
    <row r="76" spans="1:18" x14ac:dyDescent="0.25">
      <c r="A76" s="63">
        <f t="shared" si="6"/>
        <v>46097</v>
      </c>
      <c r="B76" s="61">
        <f t="shared" si="4"/>
        <v>3</v>
      </c>
      <c r="C76" s="61">
        <f t="shared" si="5"/>
        <v>1</v>
      </c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</row>
    <row r="77" spans="1:18" x14ac:dyDescent="0.25">
      <c r="A77" s="63">
        <f t="shared" si="6"/>
        <v>46098</v>
      </c>
      <c r="B77" s="61">
        <f t="shared" si="4"/>
        <v>3</v>
      </c>
      <c r="C77" s="61">
        <f t="shared" si="5"/>
        <v>1</v>
      </c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</row>
    <row r="78" spans="1:18" x14ac:dyDescent="0.25">
      <c r="A78" s="63">
        <f t="shared" si="6"/>
        <v>46099</v>
      </c>
      <c r="B78" s="61">
        <f t="shared" si="4"/>
        <v>3</v>
      </c>
      <c r="C78" s="61">
        <f t="shared" si="5"/>
        <v>1</v>
      </c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</row>
    <row r="79" spans="1:18" x14ac:dyDescent="0.25">
      <c r="A79" s="63">
        <f t="shared" si="6"/>
        <v>46100</v>
      </c>
      <c r="B79" s="61">
        <f t="shared" si="4"/>
        <v>3</v>
      </c>
      <c r="C79" s="61">
        <f t="shared" si="5"/>
        <v>1</v>
      </c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</row>
    <row r="80" spans="1:18" x14ac:dyDescent="0.25">
      <c r="A80" s="63">
        <f t="shared" si="6"/>
        <v>46101</v>
      </c>
      <c r="B80" s="61">
        <f t="shared" si="4"/>
        <v>3</v>
      </c>
      <c r="C80" s="61">
        <f t="shared" si="5"/>
        <v>1</v>
      </c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</row>
    <row r="81" spans="1:18" x14ac:dyDescent="0.25">
      <c r="A81" s="63">
        <f t="shared" si="6"/>
        <v>46102</v>
      </c>
      <c r="B81" s="61">
        <f t="shared" si="4"/>
        <v>3</v>
      </c>
      <c r="C81" s="61">
        <f t="shared" si="5"/>
        <v>1</v>
      </c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</row>
    <row r="82" spans="1:18" x14ac:dyDescent="0.25">
      <c r="A82" s="63">
        <f t="shared" si="6"/>
        <v>46103</v>
      </c>
      <c r="B82" s="61">
        <f t="shared" si="4"/>
        <v>3</v>
      </c>
      <c r="C82" s="61">
        <f t="shared" si="5"/>
        <v>1</v>
      </c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</row>
    <row r="83" spans="1:18" x14ac:dyDescent="0.25">
      <c r="A83" s="63">
        <f t="shared" si="6"/>
        <v>46104</v>
      </c>
      <c r="B83" s="61">
        <f t="shared" si="4"/>
        <v>3</v>
      </c>
      <c r="C83" s="61">
        <f t="shared" si="5"/>
        <v>1</v>
      </c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</row>
    <row r="84" spans="1:18" x14ac:dyDescent="0.25">
      <c r="A84" s="63">
        <f t="shared" si="6"/>
        <v>46105</v>
      </c>
      <c r="B84" s="61">
        <f t="shared" si="4"/>
        <v>3</v>
      </c>
      <c r="C84" s="61">
        <f t="shared" si="5"/>
        <v>1</v>
      </c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</row>
    <row r="85" spans="1:18" x14ac:dyDescent="0.25">
      <c r="A85" s="63">
        <f t="shared" si="6"/>
        <v>46106</v>
      </c>
      <c r="B85" s="61">
        <f t="shared" si="4"/>
        <v>3</v>
      </c>
      <c r="C85" s="61">
        <f t="shared" si="5"/>
        <v>1</v>
      </c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</row>
    <row r="86" spans="1:18" x14ac:dyDescent="0.25">
      <c r="A86" s="63">
        <f t="shared" si="6"/>
        <v>46107</v>
      </c>
      <c r="B86" s="61">
        <f t="shared" si="4"/>
        <v>3</v>
      </c>
      <c r="C86" s="61">
        <f t="shared" si="5"/>
        <v>1</v>
      </c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</row>
    <row r="87" spans="1:18" x14ac:dyDescent="0.25">
      <c r="A87" s="63">
        <f t="shared" si="6"/>
        <v>46108</v>
      </c>
      <c r="B87" s="61">
        <f t="shared" si="4"/>
        <v>3</v>
      </c>
      <c r="C87" s="61">
        <f t="shared" si="5"/>
        <v>1</v>
      </c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</row>
    <row r="88" spans="1:18" x14ac:dyDescent="0.25">
      <c r="A88" s="63">
        <f t="shared" si="6"/>
        <v>46109</v>
      </c>
      <c r="B88" s="61">
        <f t="shared" si="4"/>
        <v>3</v>
      </c>
      <c r="C88" s="61">
        <f t="shared" si="5"/>
        <v>1</v>
      </c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</row>
    <row r="89" spans="1:18" x14ac:dyDescent="0.25">
      <c r="A89" s="63">
        <f t="shared" si="6"/>
        <v>46110</v>
      </c>
      <c r="B89" s="61">
        <f t="shared" si="4"/>
        <v>3</v>
      </c>
      <c r="C89" s="61">
        <f t="shared" si="5"/>
        <v>1</v>
      </c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</row>
    <row r="90" spans="1:18" x14ac:dyDescent="0.25">
      <c r="A90" s="63">
        <f>A89+1</f>
        <v>46111</v>
      </c>
      <c r="B90" s="61">
        <f t="shared" si="4"/>
        <v>3</v>
      </c>
      <c r="C90" s="61">
        <f t="shared" si="5"/>
        <v>1</v>
      </c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</row>
    <row r="91" spans="1:18" x14ac:dyDescent="0.25">
      <c r="A91" s="63">
        <f>A90+1</f>
        <v>46112</v>
      </c>
      <c r="B91" s="61">
        <f t="shared" si="4"/>
        <v>3</v>
      </c>
      <c r="C91" s="61">
        <f t="shared" si="5"/>
        <v>1</v>
      </c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</row>
    <row r="92" spans="1:18" x14ac:dyDescent="0.25">
      <c r="A92" s="63">
        <f t="shared" ref="A92:A155" si="7">A91+1</f>
        <v>46113</v>
      </c>
      <c r="B92" s="61">
        <f t="shared" si="4"/>
        <v>4</v>
      </c>
      <c r="C92" s="61">
        <f t="shared" si="5"/>
        <v>2</v>
      </c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</row>
    <row r="93" spans="1:18" x14ac:dyDescent="0.25">
      <c r="A93" s="63">
        <f t="shared" si="7"/>
        <v>46114</v>
      </c>
      <c r="B93" s="61">
        <f t="shared" si="4"/>
        <v>4</v>
      </c>
      <c r="C93" s="61">
        <f t="shared" si="5"/>
        <v>2</v>
      </c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</row>
    <row r="94" spans="1:18" x14ac:dyDescent="0.25">
      <c r="A94" s="63">
        <f t="shared" si="7"/>
        <v>46115</v>
      </c>
      <c r="B94" s="61">
        <f t="shared" si="4"/>
        <v>4</v>
      </c>
      <c r="C94" s="61">
        <f t="shared" si="5"/>
        <v>2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</row>
    <row r="95" spans="1:18" x14ac:dyDescent="0.25">
      <c r="A95" s="63">
        <f t="shared" si="7"/>
        <v>46116</v>
      </c>
      <c r="B95" s="61">
        <f t="shared" si="4"/>
        <v>4</v>
      </c>
      <c r="C95" s="61">
        <f t="shared" si="5"/>
        <v>2</v>
      </c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</row>
    <row r="96" spans="1:18" x14ac:dyDescent="0.25">
      <c r="A96" s="63">
        <f t="shared" si="7"/>
        <v>46117</v>
      </c>
      <c r="B96" s="61">
        <f t="shared" si="4"/>
        <v>4</v>
      </c>
      <c r="C96" s="61">
        <f t="shared" si="5"/>
        <v>2</v>
      </c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</row>
    <row r="97" spans="1:18" x14ac:dyDescent="0.25">
      <c r="A97" s="63">
        <f t="shared" si="7"/>
        <v>46118</v>
      </c>
      <c r="B97" s="61">
        <f t="shared" si="4"/>
        <v>4</v>
      </c>
      <c r="C97" s="61">
        <f t="shared" si="5"/>
        <v>2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</row>
    <row r="98" spans="1:18" x14ac:dyDescent="0.25">
      <c r="A98" s="63">
        <f t="shared" si="7"/>
        <v>46119</v>
      </c>
      <c r="B98" s="61">
        <f t="shared" si="4"/>
        <v>4</v>
      </c>
      <c r="C98" s="61">
        <f t="shared" si="5"/>
        <v>2</v>
      </c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</row>
    <row r="99" spans="1:18" x14ac:dyDescent="0.25">
      <c r="A99" s="63">
        <f t="shared" si="7"/>
        <v>46120</v>
      </c>
      <c r="B99" s="61">
        <f t="shared" si="4"/>
        <v>4</v>
      </c>
      <c r="C99" s="61">
        <f t="shared" si="5"/>
        <v>2</v>
      </c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</row>
    <row r="100" spans="1:18" x14ac:dyDescent="0.25">
      <c r="A100" s="63">
        <f t="shared" si="7"/>
        <v>46121</v>
      </c>
      <c r="B100" s="61">
        <f t="shared" si="4"/>
        <v>4</v>
      </c>
      <c r="C100" s="61">
        <f t="shared" si="5"/>
        <v>2</v>
      </c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</row>
    <row r="101" spans="1:18" x14ac:dyDescent="0.25">
      <c r="A101" s="63">
        <f t="shared" si="7"/>
        <v>46122</v>
      </c>
      <c r="B101" s="61">
        <f t="shared" si="4"/>
        <v>4</v>
      </c>
      <c r="C101" s="61">
        <f t="shared" si="5"/>
        <v>2</v>
      </c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</row>
    <row r="102" spans="1:18" x14ac:dyDescent="0.25">
      <c r="A102" s="63">
        <f t="shared" si="7"/>
        <v>46123</v>
      </c>
      <c r="B102" s="61">
        <f t="shared" si="4"/>
        <v>4</v>
      </c>
      <c r="C102" s="61">
        <f t="shared" si="5"/>
        <v>2</v>
      </c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</row>
    <row r="103" spans="1:18" x14ac:dyDescent="0.25">
      <c r="A103" s="63">
        <f t="shared" si="7"/>
        <v>46124</v>
      </c>
      <c r="B103" s="61">
        <f t="shared" si="4"/>
        <v>4</v>
      </c>
      <c r="C103" s="61">
        <f t="shared" si="5"/>
        <v>2</v>
      </c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</row>
    <row r="104" spans="1:18" x14ac:dyDescent="0.25">
      <c r="A104" s="63">
        <f t="shared" si="7"/>
        <v>46125</v>
      </c>
      <c r="B104" s="61">
        <f t="shared" si="4"/>
        <v>4</v>
      </c>
      <c r="C104" s="61">
        <f t="shared" si="5"/>
        <v>2</v>
      </c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</row>
    <row r="105" spans="1:18" x14ac:dyDescent="0.25">
      <c r="A105" s="63">
        <f t="shared" si="7"/>
        <v>46126</v>
      </c>
      <c r="B105" s="61">
        <f t="shared" si="4"/>
        <v>4</v>
      </c>
      <c r="C105" s="61">
        <f t="shared" si="5"/>
        <v>2</v>
      </c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</row>
    <row r="106" spans="1:18" x14ac:dyDescent="0.25">
      <c r="A106" s="63">
        <f t="shared" si="7"/>
        <v>46127</v>
      </c>
      <c r="B106" s="61">
        <f t="shared" si="4"/>
        <v>4</v>
      </c>
      <c r="C106" s="61">
        <f t="shared" si="5"/>
        <v>2</v>
      </c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</row>
    <row r="107" spans="1:18" x14ac:dyDescent="0.25">
      <c r="A107" s="63">
        <f t="shared" si="7"/>
        <v>46128</v>
      </c>
      <c r="B107" s="61">
        <f t="shared" si="4"/>
        <v>4</v>
      </c>
      <c r="C107" s="61">
        <f t="shared" si="5"/>
        <v>2</v>
      </c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</row>
    <row r="108" spans="1:18" x14ac:dyDescent="0.25">
      <c r="A108" s="63">
        <f t="shared" si="7"/>
        <v>46129</v>
      </c>
      <c r="B108" s="61">
        <f t="shared" si="4"/>
        <v>4</v>
      </c>
      <c r="C108" s="61">
        <f t="shared" si="5"/>
        <v>2</v>
      </c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</row>
    <row r="109" spans="1:18" x14ac:dyDescent="0.25">
      <c r="A109" s="63">
        <f t="shared" si="7"/>
        <v>46130</v>
      </c>
      <c r="B109" s="61">
        <f t="shared" si="4"/>
        <v>4</v>
      </c>
      <c r="C109" s="61">
        <f t="shared" si="5"/>
        <v>2</v>
      </c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</row>
    <row r="110" spans="1:18" x14ac:dyDescent="0.25">
      <c r="A110" s="63">
        <f t="shared" si="7"/>
        <v>46131</v>
      </c>
      <c r="B110" s="61">
        <f t="shared" si="4"/>
        <v>4</v>
      </c>
      <c r="C110" s="61">
        <f t="shared" si="5"/>
        <v>2</v>
      </c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</row>
    <row r="111" spans="1:18" x14ac:dyDescent="0.25">
      <c r="A111" s="63">
        <f t="shared" si="7"/>
        <v>46132</v>
      </c>
      <c r="B111" s="61">
        <f t="shared" si="4"/>
        <v>4</v>
      </c>
      <c r="C111" s="61">
        <f t="shared" si="5"/>
        <v>2</v>
      </c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</row>
    <row r="112" spans="1:18" x14ac:dyDescent="0.25">
      <c r="A112" s="63">
        <f t="shared" si="7"/>
        <v>46133</v>
      </c>
      <c r="B112" s="61">
        <f t="shared" si="4"/>
        <v>4</v>
      </c>
      <c r="C112" s="61">
        <f t="shared" si="5"/>
        <v>2</v>
      </c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</row>
    <row r="113" spans="1:18" x14ac:dyDescent="0.25">
      <c r="A113" s="63">
        <f t="shared" si="7"/>
        <v>46134</v>
      </c>
      <c r="B113" s="61">
        <f t="shared" si="4"/>
        <v>4</v>
      </c>
      <c r="C113" s="61">
        <f t="shared" si="5"/>
        <v>2</v>
      </c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</row>
    <row r="114" spans="1:18" x14ac:dyDescent="0.25">
      <c r="A114" s="63">
        <f t="shared" si="7"/>
        <v>46135</v>
      </c>
      <c r="B114" s="61">
        <f t="shared" si="4"/>
        <v>4</v>
      </c>
      <c r="C114" s="61">
        <f t="shared" si="5"/>
        <v>2</v>
      </c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</row>
    <row r="115" spans="1:18" x14ac:dyDescent="0.25">
      <c r="A115" s="63">
        <f t="shared" si="7"/>
        <v>46136</v>
      </c>
      <c r="B115" s="61">
        <f t="shared" si="4"/>
        <v>4</v>
      </c>
      <c r="C115" s="61">
        <f t="shared" si="5"/>
        <v>2</v>
      </c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</row>
    <row r="116" spans="1:18" x14ac:dyDescent="0.25">
      <c r="A116" s="63">
        <f t="shared" si="7"/>
        <v>46137</v>
      </c>
      <c r="B116" s="61">
        <f t="shared" si="4"/>
        <v>4</v>
      </c>
      <c r="C116" s="61">
        <f t="shared" si="5"/>
        <v>2</v>
      </c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</row>
    <row r="117" spans="1:18" x14ac:dyDescent="0.25">
      <c r="A117" s="63">
        <f t="shared" si="7"/>
        <v>46138</v>
      </c>
      <c r="B117" s="61">
        <f t="shared" si="4"/>
        <v>4</v>
      </c>
      <c r="C117" s="61">
        <f t="shared" si="5"/>
        <v>2</v>
      </c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</row>
    <row r="118" spans="1:18" x14ac:dyDescent="0.25">
      <c r="A118" s="63">
        <f t="shared" si="7"/>
        <v>46139</v>
      </c>
      <c r="B118" s="61">
        <f t="shared" si="4"/>
        <v>4</v>
      </c>
      <c r="C118" s="61">
        <f t="shared" si="5"/>
        <v>2</v>
      </c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</row>
    <row r="119" spans="1:18" x14ac:dyDescent="0.25">
      <c r="A119" s="63">
        <f t="shared" si="7"/>
        <v>46140</v>
      </c>
      <c r="B119" s="61">
        <f t="shared" si="4"/>
        <v>4</v>
      </c>
      <c r="C119" s="61">
        <f t="shared" si="5"/>
        <v>2</v>
      </c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</row>
    <row r="120" spans="1:18" x14ac:dyDescent="0.25">
      <c r="A120" s="63">
        <f t="shared" si="7"/>
        <v>46141</v>
      </c>
      <c r="B120" s="61">
        <f t="shared" si="4"/>
        <v>4</v>
      </c>
      <c r="C120" s="61">
        <f t="shared" si="5"/>
        <v>2</v>
      </c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</row>
    <row r="121" spans="1:18" x14ac:dyDescent="0.25">
      <c r="A121" s="63">
        <f t="shared" si="7"/>
        <v>46142</v>
      </c>
      <c r="B121" s="61">
        <f t="shared" si="4"/>
        <v>4</v>
      </c>
      <c r="C121" s="61">
        <f t="shared" si="5"/>
        <v>2</v>
      </c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</row>
    <row r="122" spans="1:18" x14ac:dyDescent="0.25">
      <c r="A122" s="63">
        <f t="shared" si="7"/>
        <v>46143</v>
      </c>
      <c r="B122" s="61">
        <f t="shared" si="4"/>
        <v>5</v>
      </c>
      <c r="C122" s="61">
        <f t="shared" si="5"/>
        <v>2</v>
      </c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</row>
    <row r="123" spans="1:18" x14ac:dyDescent="0.25">
      <c r="A123" s="63">
        <f t="shared" si="7"/>
        <v>46144</v>
      </c>
      <c r="B123" s="61">
        <f t="shared" si="4"/>
        <v>5</v>
      </c>
      <c r="C123" s="61">
        <f t="shared" si="5"/>
        <v>2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</row>
    <row r="124" spans="1:18" x14ac:dyDescent="0.25">
      <c r="A124" s="63">
        <f t="shared" si="7"/>
        <v>46145</v>
      </c>
      <c r="B124" s="61">
        <f t="shared" si="4"/>
        <v>5</v>
      </c>
      <c r="C124" s="61">
        <f t="shared" si="5"/>
        <v>2</v>
      </c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</row>
    <row r="125" spans="1:18" x14ac:dyDescent="0.25">
      <c r="A125" s="63">
        <f t="shared" si="7"/>
        <v>46146</v>
      </c>
      <c r="B125" s="61">
        <f t="shared" si="4"/>
        <v>5</v>
      </c>
      <c r="C125" s="61">
        <f t="shared" si="5"/>
        <v>2</v>
      </c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</row>
    <row r="126" spans="1:18" x14ac:dyDescent="0.25">
      <c r="A126" s="63">
        <f t="shared" si="7"/>
        <v>46147</v>
      </c>
      <c r="B126" s="61">
        <f t="shared" si="4"/>
        <v>5</v>
      </c>
      <c r="C126" s="61">
        <f t="shared" si="5"/>
        <v>2</v>
      </c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</row>
    <row r="127" spans="1:18" x14ac:dyDescent="0.25">
      <c r="A127" s="63">
        <f t="shared" si="7"/>
        <v>46148</v>
      </c>
      <c r="B127" s="61">
        <f t="shared" si="4"/>
        <v>5</v>
      </c>
      <c r="C127" s="61">
        <f t="shared" si="5"/>
        <v>2</v>
      </c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</row>
    <row r="128" spans="1:18" x14ac:dyDescent="0.25">
      <c r="A128" s="63">
        <f t="shared" si="7"/>
        <v>46149</v>
      </c>
      <c r="B128" s="61">
        <f t="shared" si="4"/>
        <v>5</v>
      </c>
      <c r="C128" s="61">
        <f t="shared" si="5"/>
        <v>2</v>
      </c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</row>
    <row r="129" spans="1:18" x14ac:dyDescent="0.25">
      <c r="A129" s="63">
        <f t="shared" si="7"/>
        <v>46150</v>
      </c>
      <c r="B129" s="61">
        <f t="shared" si="4"/>
        <v>5</v>
      </c>
      <c r="C129" s="61">
        <f t="shared" si="5"/>
        <v>2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</row>
    <row r="130" spans="1:18" x14ac:dyDescent="0.25">
      <c r="A130" s="63">
        <f t="shared" si="7"/>
        <v>46151</v>
      </c>
      <c r="B130" s="61">
        <f t="shared" ref="B130:B193" si="8">MONTH(A130)</f>
        <v>5</v>
      </c>
      <c r="C130" s="61">
        <f t="shared" ref="C130:C193" si="9">INT((MONTH(A130)+2)/3)</f>
        <v>2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</row>
    <row r="131" spans="1:18" x14ac:dyDescent="0.25">
      <c r="A131" s="63">
        <f t="shared" si="7"/>
        <v>46152</v>
      </c>
      <c r="B131" s="61">
        <f t="shared" si="8"/>
        <v>5</v>
      </c>
      <c r="C131" s="61">
        <f t="shared" si="9"/>
        <v>2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</row>
    <row r="132" spans="1:18" x14ac:dyDescent="0.25">
      <c r="A132" s="63">
        <f t="shared" si="7"/>
        <v>46153</v>
      </c>
      <c r="B132" s="61">
        <f t="shared" si="8"/>
        <v>5</v>
      </c>
      <c r="C132" s="61">
        <f t="shared" si="9"/>
        <v>2</v>
      </c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</row>
    <row r="133" spans="1:18" x14ac:dyDescent="0.25">
      <c r="A133" s="63">
        <f t="shared" si="7"/>
        <v>46154</v>
      </c>
      <c r="B133" s="61">
        <f t="shared" si="8"/>
        <v>5</v>
      </c>
      <c r="C133" s="61">
        <f t="shared" si="9"/>
        <v>2</v>
      </c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</row>
    <row r="134" spans="1:18" x14ac:dyDescent="0.25">
      <c r="A134" s="63">
        <f t="shared" si="7"/>
        <v>46155</v>
      </c>
      <c r="B134" s="61">
        <f t="shared" si="8"/>
        <v>5</v>
      </c>
      <c r="C134" s="61">
        <f t="shared" si="9"/>
        <v>2</v>
      </c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</row>
    <row r="135" spans="1:18" x14ac:dyDescent="0.25">
      <c r="A135" s="63">
        <f t="shared" si="7"/>
        <v>46156</v>
      </c>
      <c r="B135" s="61">
        <f t="shared" si="8"/>
        <v>5</v>
      </c>
      <c r="C135" s="61">
        <f t="shared" si="9"/>
        <v>2</v>
      </c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</row>
    <row r="136" spans="1:18" x14ac:dyDescent="0.25">
      <c r="A136" s="63">
        <f t="shared" si="7"/>
        <v>46157</v>
      </c>
      <c r="B136" s="61">
        <f t="shared" si="8"/>
        <v>5</v>
      </c>
      <c r="C136" s="61">
        <f t="shared" si="9"/>
        <v>2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</row>
    <row r="137" spans="1:18" x14ac:dyDescent="0.25">
      <c r="A137" s="63">
        <f t="shared" si="7"/>
        <v>46158</v>
      </c>
      <c r="B137" s="61">
        <f t="shared" si="8"/>
        <v>5</v>
      </c>
      <c r="C137" s="61">
        <f t="shared" si="9"/>
        <v>2</v>
      </c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</row>
    <row r="138" spans="1:18" x14ac:dyDescent="0.25">
      <c r="A138" s="63">
        <f t="shared" si="7"/>
        <v>46159</v>
      </c>
      <c r="B138" s="61">
        <f t="shared" si="8"/>
        <v>5</v>
      </c>
      <c r="C138" s="61">
        <f t="shared" si="9"/>
        <v>2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</row>
    <row r="139" spans="1:18" x14ac:dyDescent="0.25">
      <c r="A139" s="63">
        <f t="shared" si="7"/>
        <v>46160</v>
      </c>
      <c r="B139" s="61">
        <f t="shared" si="8"/>
        <v>5</v>
      </c>
      <c r="C139" s="61">
        <f t="shared" si="9"/>
        <v>2</v>
      </c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</row>
    <row r="140" spans="1:18" x14ac:dyDescent="0.25">
      <c r="A140" s="63">
        <f t="shared" si="7"/>
        <v>46161</v>
      </c>
      <c r="B140" s="61">
        <f t="shared" si="8"/>
        <v>5</v>
      </c>
      <c r="C140" s="61">
        <f t="shared" si="9"/>
        <v>2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</row>
    <row r="141" spans="1:18" x14ac:dyDescent="0.25">
      <c r="A141" s="63">
        <f t="shared" si="7"/>
        <v>46162</v>
      </c>
      <c r="B141" s="61">
        <f t="shared" si="8"/>
        <v>5</v>
      </c>
      <c r="C141" s="61">
        <f t="shared" si="9"/>
        <v>2</v>
      </c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</row>
    <row r="142" spans="1:18" x14ac:dyDescent="0.25">
      <c r="A142" s="63">
        <f t="shared" si="7"/>
        <v>46163</v>
      </c>
      <c r="B142" s="61">
        <f t="shared" si="8"/>
        <v>5</v>
      </c>
      <c r="C142" s="61">
        <f t="shared" si="9"/>
        <v>2</v>
      </c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</row>
    <row r="143" spans="1:18" x14ac:dyDescent="0.25">
      <c r="A143" s="63">
        <f t="shared" si="7"/>
        <v>46164</v>
      </c>
      <c r="B143" s="61">
        <f t="shared" si="8"/>
        <v>5</v>
      </c>
      <c r="C143" s="61">
        <f t="shared" si="9"/>
        <v>2</v>
      </c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</row>
    <row r="144" spans="1:18" x14ac:dyDescent="0.25">
      <c r="A144" s="63">
        <f t="shared" si="7"/>
        <v>46165</v>
      </c>
      <c r="B144" s="61">
        <f t="shared" si="8"/>
        <v>5</v>
      </c>
      <c r="C144" s="61">
        <f t="shared" si="9"/>
        <v>2</v>
      </c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</row>
    <row r="145" spans="1:18" x14ac:dyDescent="0.25">
      <c r="A145" s="63">
        <f t="shared" si="7"/>
        <v>46166</v>
      </c>
      <c r="B145" s="61">
        <f t="shared" si="8"/>
        <v>5</v>
      </c>
      <c r="C145" s="61">
        <f t="shared" si="9"/>
        <v>2</v>
      </c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</row>
    <row r="146" spans="1:18" x14ac:dyDescent="0.25">
      <c r="A146" s="63">
        <f t="shared" si="7"/>
        <v>46167</v>
      </c>
      <c r="B146" s="61">
        <f t="shared" si="8"/>
        <v>5</v>
      </c>
      <c r="C146" s="61">
        <f t="shared" si="9"/>
        <v>2</v>
      </c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</row>
    <row r="147" spans="1:18" x14ac:dyDescent="0.25">
      <c r="A147" s="63">
        <f t="shared" si="7"/>
        <v>46168</v>
      </c>
      <c r="B147" s="61">
        <f t="shared" si="8"/>
        <v>5</v>
      </c>
      <c r="C147" s="61">
        <f t="shared" si="9"/>
        <v>2</v>
      </c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</row>
    <row r="148" spans="1:18" x14ac:dyDescent="0.25">
      <c r="A148" s="63">
        <f t="shared" si="7"/>
        <v>46169</v>
      </c>
      <c r="B148" s="61">
        <f t="shared" si="8"/>
        <v>5</v>
      </c>
      <c r="C148" s="61">
        <f t="shared" si="9"/>
        <v>2</v>
      </c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</row>
    <row r="149" spans="1:18" x14ac:dyDescent="0.25">
      <c r="A149" s="63">
        <f t="shared" si="7"/>
        <v>46170</v>
      </c>
      <c r="B149" s="61">
        <f t="shared" si="8"/>
        <v>5</v>
      </c>
      <c r="C149" s="61">
        <f t="shared" si="9"/>
        <v>2</v>
      </c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</row>
    <row r="150" spans="1:18" x14ac:dyDescent="0.25">
      <c r="A150" s="63">
        <f t="shared" si="7"/>
        <v>46171</v>
      </c>
      <c r="B150" s="61">
        <f t="shared" si="8"/>
        <v>5</v>
      </c>
      <c r="C150" s="61">
        <f t="shared" si="9"/>
        <v>2</v>
      </c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</row>
    <row r="151" spans="1:18" x14ac:dyDescent="0.25">
      <c r="A151" s="63">
        <f t="shared" si="7"/>
        <v>46172</v>
      </c>
      <c r="B151" s="61">
        <f t="shared" si="8"/>
        <v>5</v>
      </c>
      <c r="C151" s="61">
        <f t="shared" si="9"/>
        <v>2</v>
      </c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</row>
    <row r="152" spans="1:18" x14ac:dyDescent="0.25">
      <c r="A152" s="63">
        <f t="shared" si="7"/>
        <v>46173</v>
      </c>
      <c r="B152" s="61">
        <f t="shared" si="8"/>
        <v>5</v>
      </c>
      <c r="C152" s="61">
        <f t="shared" si="9"/>
        <v>2</v>
      </c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</row>
    <row r="153" spans="1:18" x14ac:dyDescent="0.25">
      <c r="A153" s="63">
        <f t="shared" si="7"/>
        <v>46174</v>
      </c>
      <c r="B153" s="61">
        <f t="shared" si="8"/>
        <v>6</v>
      </c>
      <c r="C153" s="61">
        <f t="shared" si="9"/>
        <v>2</v>
      </c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</row>
    <row r="154" spans="1:18" x14ac:dyDescent="0.25">
      <c r="A154" s="63">
        <f t="shared" si="7"/>
        <v>46175</v>
      </c>
      <c r="B154" s="61">
        <f t="shared" si="8"/>
        <v>6</v>
      </c>
      <c r="C154" s="61">
        <f t="shared" si="9"/>
        <v>2</v>
      </c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</row>
    <row r="155" spans="1:18" x14ac:dyDescent="0.25">
      <c r="A155" s="63">
        <f t="shared" si="7"/>
        <v>46176</v>
      </c>
      <c r="B155" s="61">
        <f t="shared" si="8"/>
        <v>6</v>
      </c>
      <c r="C155" s="61">
        <f t="shared" si="9"/>
        <v>2</v>
      </c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</row>
    <row r="156" spans="1:18" x14ac:dyDescent="0.25">
      <c r="A156" s="63">
        <f t="shared" ref="A156:A219" si="10">A155+1</f>
        <v>46177</v>
      </c>
      <c r="B156" s="61">
        <f t="shared" si="8"/>
        <v>6</v>
      </c>
      <c r="C156" s="61">
        <f t="shared" si="9"/>
        <v>2</v>
      </c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</row>
    <row r="157" spans="1:18" x14ac:dyDescent="0.25">
      <c r="A157" s="63">
        <f t="shared" si="10"/>
        <v>46178</v>
      </c>
      <c r="B157" s="61">
        <f t="shared" si="8"/>
        <v>6</v>
      </c>
      <c r="C157" s="61">
        <f t="shared" si="9"/>
        <v>2</v>
      </c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</row>
    <row r="158" spans="1:18" x14ac:dyDescent="0.25">
      <c r="A158" s="63">
        <f t="shared" si="10"/>
        <v>46179</v>
      </c>
      <c r="B158" s="61">
        <f t="shared" si="8"/>
        <v>6</v>
      </c>
      <c r="C158" s="61">
        <f t="shared" si="9"/>
        <v>2</v>
      </c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</row>
    <row r="159" spans="1:18" x14ac:dyDescent="0.25">
      <c r="A159" s="63">
        <f t="shared" si="10"/>
        <v>46180</v>
      </c>
      <c r="B159" s="61">
        <f t="shared" si="8"/>
        <v>6</v>
      </c>
      <c r="C159" s="61">
        <f t="shared" si="9"/>
        <v>2</v>
      </c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</row>
    <row r="160" spans="1:18" x14ac:dyDescent="0.25">
      <c r="A160" s="63">
        <f t="shared" si="10"/>
        <v>46181</v>
      </c>
      <c r="B160" s="61">
        <f t="shared" si="8"/>
        <v>6</v>
      </c>
      <c r="C160" s="61">
        <f t="shared" si="9"/>
        <v>2</v>
      </c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</row>
    <row r="161" spans="1:18" x14ac:dyDescent="0.25">
      <c r="A161" s="63">
        <f t="shared" si="10"/>
        <v>46182</v>
      </c>
      <c r="B161" s="61">
        <f t="shared" si="8"/>
        <v>6</v>
      </c>
      <c r="C161" s="61">
        <f t="shared" si="9"/>
        <v>2</v>
      </c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</row>
    <row r="162" spans="1:18" x14ac:dyDescent="0.25">
      <c r="A162" s="63">
        <f t="shared" si="10"/>
        <v>46183</v>
      </c>
      <c r="B162" s="61">
        <f t="shared" si="8"/>
        <v>6</v>
      </c>
      <c r="C162" s="61">
        <f t="shared" si="9"/>
        <v>2</v>
      </c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</row>
    <row r="163" spans="1:18" x14ac:dyDescent="0.25">
      <c r="A163" s="63">
        <f t="shared" si="10"/>
        <v>46184</v>
      </c>
      <c r="B163" s="61">
        <f t="shared" si="8"/>
        <v>6</v>
      </c>
      <c r="C163" s="61">
        <f t="shared" si="9"/>
        <v>2</v>
      </c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</row>
    <row r="164" spans="1:18" x14ac:dyDescent="0.25">
      <c r="A164" s="63">
        <f t="shared" si="10"/>
        <v>46185</v>
      </c>
      <c r="B164" s="61">
        <f t="shared" si="8"/>
        <v>6</v>
      </c>
      <c r="C164" s="61">
        <f t="shared" si="9"/>
        <v>2</v>
      </c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</row>
    <row r="165" spans="1:18" x14ac:dyDescent="0.25">
      <c r="A165" s="63">
        <f t="shared" si="10"/>
        <v>46186</v>
      </c>
      <c r="B165" s="61">
        <f t="shared" si="8"/>
        <v>6</v>
      </c>
      <c r="C165" s="61">
        <f t="shared" si="9"/>
        <v>2</v>
      </c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</row>
    <row r="166" spans="1:18" x14ac:dyDescent="0.25">
      <c r="A166" s="63">
        <f t="shared" si="10"/>
        <v>46187</v>
      </c>
      <c r="B166" s="61">
        <f t="shared" si="8"/>
        <v>6</v>
      </c>
      <c r="C166" s="61">
        <f t="shared" si="9"/>
        <v>2</v>
      </c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</row>
    <row r="167" spans="1:18" x14ac:dyDescent="0.25">
      <c r="A167" s="63">
        <f t="shared" si="10"/>
        <v>46188</v>
      </c>
      <c r="B167" s="61">
        <f t="shared" si="8"/>
        <v>6</v>
      </c>
      <c r="C167" s="61">
        <f t="shared" si="9"/>
        <v>2</v>
      </c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</row>
    <row r="168" spans="1:18" x14ac:dyDescent="0.25">
      <c r="A168" s="63">
        <f t="shared" si="10"/>
        <v>46189</v>
      </c>
      <c r="B168" s="61">
        <f t="shared" si="8"/>
        <v>6</v>
      </c>
      <c r="C168" s="61">
        <f t="shared" si="9"/>
        <v>2</v>
      </c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</row>
    <row r="169" spans="1:18" x14ac:dyDescent="0.25">
      <c r="A169" s="63">
        <f t="shared" si="10"/>
        <v>46190</v>
      </c>
      <c r="B169" s="61">
        <f t="shared" si="8"/>
        <v>6</v>
      </c>
      <c r="C169" s="61">
        <f t="shared" si="9"/>
        <v>2</v>
      </c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</row>
    <row r="170" spans="1:18" x14ac:dyDescent="0.25">
      <c r="A170" s="63">
        <f t="shared" si="10"/>
        <v>46191</v>
      </c>
      <c r="B170" s="61">
        <f t="shared" si="8"/>
        <v>6</v>
      </c>
      <c r="C170" s="61">
        <f t="shared" si="9"/>
        <v>2</v>
      </c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</row>
    <row r="171" spans="1:18" x14ac:dyDescent="0.25">
      <c r="A171" s="63">
        <f t="shared" si="10"/>
        <v>46192</v>
      </c>
      <c r="B171" s="61">
        <f t="shared" si="8"/>
        <v>6</v>
      </c>
      <c r="C171" s="61">
        <f t="shared" si="9"/>
        <v>2</v>
      </c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</row>
    <row r="172" spans="1:18" x14ac:dyDescent="0.25">
      <c r="A172" s="63">
        <f t="shared" si="10"/>
        <v>46193</v>
      </c>
      <c r="B172" s="61">
        <f t="shared" si="8"/>
        <v>6</v>
      </c>
      <c r="C172" s="61">
        <f t="shared" si="9"/>
        <v>2</v>
      </c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</row>
    <row r="173" spans="1:18" x14ac:dyDescent="0.25">
      <c r="A173" s="63">
        <f t="shared" si="10"/>
        <v>46194</v>
      </c>
      <c r="B173" s="61">
        <f t="shared" si="8"/>
        <v>6</v>
      </c>
      <c r="C173" s="61">
        <f t="shared" si="9"/>
        <v>2</v>
      </c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</row>
    <row r="174" spans="1:18" x14ac:dyDescent="0.25">
      <c r="A174" s="63">
        <f t="shared" si="10"/>
        <v>46195</v>
      </c>
      <c r="B174" s="61">
        <f t="shared" si="8"/>
        <v>6</v>
      </c>
      <c r="C174" s="61">
        <f t="shared" si="9"/>
        <v>2</v>
      </c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</row>
    <row r="175" spans="1:18" x14ac:dyDescent="0.25">
      <c r="A175" s="63">
        <f t="shared" si="10"/>
        <v>46196</v>
      </c>
      <c r="B175" s="61">
        <f t="shared" si="8"/>
        <v>6</v>
      </c>
      <c r="C175" s="61">
        <f t="shared" si="9"/>
        <v>2</v>
      </c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</row>
    <row r="176" spans="1:18" x14ac:dyDescent="0.25">
      <c r="A176" s="63">
        <f t="shared" si="10"/>
        <v>46197</v>
      </c>
      <c r="B176" s="61">
        <f t="shared" si="8"/>
        <v>6</v>
      </c>
      <c r="C176" s="61">
        <f t="shared" si="9"/>
        <v>2</v>
      </c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</row>
    <row r="177" spans="1:18" x14ac:dyDescent="0.25">
      <c r="A177" s="63">
        <f t="shared" si="10"/>
        <v>46198</v>
      </c>
      <c r="B177" s="61">
        <f t="shared" si="8"/>
        <v>6</v>
      </c>
      <c r="C177" s="61">
        <f t="shared" si="9"/>
        <v>2</v>
      </c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</row>
    <row r="178" spans="1:18" x14ac:dyDescent="0.25">
      <c r="A178" s="63">
        <f t="shared" si="10"/>
        <v>46199</v>
      </c>
      <c r="B178" s="61">
        <f t="shared" si="8"/>
        <v>6</v>
      </c>
      <c r="C178" s="61">
        <f t="shared" si="9"/>
        <v>2</v>
      </c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</row>
    <row r="179" spans="1:18" x14ac:dyDescent="0.25">
      <c r="A179" s="63">
        <f t="shared" si="10"/>
        <v>46200</v>
      </c>
      <c r="B179" s="61">
        <f t="shared" si="8"/>
        <v>6</v>
      </c>
      <c r="C179" s="61">
        <f t="shared" si="9"/>
        <v>2</v>
      </c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</row>
    <row r="180" spans="1:18" x14ac:dyDescent="0.25">
      <c r="A180" s="63">
        <f t="shared" si="10"/>
        <v>46201</v>
      </c>
      <c r="B180" s="61">
        <f t="shared" si="8"/>
        <v>6</v>
      </c>
      <c r="C180" s="61">
        <f t="shared" si="9"/>
        <v>2</v>
      </c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</row>
    <row r="181" spans="1:18" x14ac:dyDescent="0.25">
      <c r="A181" s="63">
        <f t="shared" si="10"/>
        <v>46202</v>
      </c>
      <c r="B181" s="61">
        <f t="shared" si="8"/>
        <v>6</v>
      </c>
      <c r="C181" s="61">
        <f t="shared" si="9"/>
        <v>2</v>
      </c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</row>
    <row r="182" spans="1:18" x14ac:dyDescent="0.25">
      <c r="A182" s="63">
        <f t="shared" si="10"/>
        <v>46203</v>
      </c>
      <c r="B182" s="61">
        <f t="shared" si="8"/>
        <v>6</v>
      </c>
      <c r="C182" s="61">
        <f t="shared" si="9"/>
        <v>2</v>
      </c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</row>
    <row r="183" spans="1:18" x14ac:dyDescent="0.25">
      <c r="A183" s="63">
        <f t="shared" si="10"/>
        <v>46204</v>
      </c>
      <c r="B183" s="61">
        <f t="shared" si="8"/>
        <v>7</v>
      </c>
      <c r="C183" s="61">
        <f t="shared" si="9"/>
        <v>3</v>
      </c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</row>
    <row r="184" spans="1:18" x14ac:dyDescent="0.25">
      <c r="A184" s="63">
        <f t="shared" si="10"/>
        <v>46205</v>
      </c>
      <c r="B184" s="61">
        <f t="shared" si="8"/>
        <v>7</v>
      </c>
      <c r="C184" s="61">
        <f t="shared" si="9"/>
        <v>3</v>
      </c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</row>
    <row r="185" spans="1:18" x14ac:dyDescent="0.25">
      <c r="A185" s="63">
        <f t="shared" si="10"/>
        <v>46206</v>
      </c>
      <c r="B185" s="61">
        <f t="shared" si="8"/>
        <v>7</v>
      </c>
      <c r="C185" s="61">
        <f t="shared" si="9"/>
        <v>3</v>
      </c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</row>
    <row r="186" spans="1:18" x14ac:dyDescent="0.25">
      <c r="A186" s="63">
        <f t="shared" si="10"/>
        <v>46207</v>
      </c>
      <c r="B186" s="61">
        <f t="shared" si="8"/>
        <v>7</v>
      </c>
      <c r="C186" s="61">
        <f t="shared" si="9"/>
        <v>3</v>
      </c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</row>
    <row r="187" spans="1:18" x14ac:dyDescent="0.25">
      <c r="A187" s="63">
        <f t="shared" si="10"/>
        <v>46208</v>
      </c>
      <c r="B187" s="61">
        <f t="shared" si="8"/>
        <v>7</v>
      </c>
      <c r="C187" s="61">
        <f t="shared" si="9"/>
        <v>3</v>
      </c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</row>
    <row r="188" spans="1:18" x14ac:dyDescent="0.25">
      <c r="A188" s="63">
        <f t="shared" si="10"/>
        <v>46209</v>
      </c>
      <c r="B188" s="61">
        <f t="shared" si="8"/>
        <v>7</v>
      </c>
      <c r="C188" s="61">
        <f t="shared" si="9"/>
        <v>3</v>
      </c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</row>
    <row r="189" spans="1:18" x14ac:dyDescent="0.25">
      <c r="A189" s="63">
        <f t="shared" si="10"/>
        <v>46210</v>
      </c>
      <c r="B189" s="61">
        <f t="shared" si="8"/>
        <v>7</v>
      </c>
      <c r="C189" s="61">
        <f t="shared" si="9"/>
        <v>3</v>
      </c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</row>
    <row r="190" spans="1:18" x14ac:dyDescent="0.25">
      <c r="A190" s="63">
        <f t="shared" si="10"/>
        <v>46211</v>
      </c>
      <c r="B190" s="61">
        <f t="shared" si="8"/>
        <v>7</v>
      </c>
      <c r="C190" s="61">
        <f t="shared" si="9"/>
        <v>3</v>
      </c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</row>
    <row r="191" spans="1:18" x14ac:dyDescent="0.25">
      <c r="A191" s="63">
        <f t="shared" si="10"/>
        <v>46212</v>
      </c>
      <c r="B191" s="61">
        <f t="shared" si="8"/>
        <v>7</v>
      </c>
      <c r="C191" s="61">
        <f t="shared" si="9"/>
        <v>3</v>
      </c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</row>
    <row r="192" spans="1:18" x14ac:dyDescent="0.25">
      <c r="A192" s="63">
        <f t="shared" si="10"/>
        <v>46213</v>
      </c>
      <c r="B192" s="61">
        <f t="shared" si="8"/>
        <v>7</v>
      </c>
      <c r="C192" s="61">
        <f t="shared" si="9"/>
        <v>3</v>
      </c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</row>
    <row r="193" spans="1:18" x14ac:dyDescent="0.25">
      <c r="A193" s="63">
        <f t="shared" si="10"/>
        <v>46214</v>
      </c>
      <c r="B193" s="61">
        <f t="shared" si="8"/>
        <v>7</v>
      </c>
      <c r="C193" s="61">
        <f t="shared" si="9"/>
        <v>3</v>
      </c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</row>
    <row r="194" spans="1:18" x14ac:dyDescent="0.25">
      <c r="A194" s="63">
        <f t="shared" si="10"/>
        <v>46215</v>
      </c>
      <c r="B194" s="61">
        <f t="shared" ref="B194:B257" si="11">MONTH(A194)</f>
        <v>7</v>
      </c>
      <c r="C194" s="61">
        <f t="shared" ref="C194:C257" si="12">INT((MONTH(A194)+2)/3)</f>
        <v>3</v>
      </c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</row>
    <row r="195" spans="1:18" x14ac:dyDescent="0.25">
      <c r="A195" s="63">
        <f t="shared" si="10"/>
        <v>46216</v>
      </c>
      <c r="B195" s="61">
        <f t="shared" si="11"/>
        <v>7</v>
      </c>
      <c r="C195" s="61">
        <f t="shared" si="12"/>
        <v>3</v>
      </c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</row>
    <row r="196" spans="1:18" x14ac:dyDescent="0.25">
      <c r="A196" s="63">
        <f t="shared" si="10"/>
        <v>46217</v>
      </c>
      <c r="B196" s="61">
        <f t="shared" si="11"/>
        <v>7</v>
      </c>
      <c r="C196" s="61">
        <f t="shared" si="12"/>
        <v>3</v>
      </c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</row>
    <row r="197" spans="1:18" x14ac:dyDescent="0.25">
      <c r="A197" s="63">
        <f t="shared" si="10"/>
        <v>46218</v>
      </c>
      <c r="B197" s="61">
        <f t="shared" si="11"/>
        <v>7</v>
      </c>
      <c r="C197" s="61">
        <f t="shared" si="12"/>
        <v>3</v>
      </c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</row>
    <row r="198" spans="1:18" x14ac:dyDescent="0.25">
      <c r="A198" s="63">
        <f t="shared" si="10"/>
        <v>46219</v>
      </c>
      <c r="B198" s="61">
        <f t="shared" si="11"/>
        <v>7</v>
      </c>
      <c r="C198" s="61">
        <f t="shared" si="12"/>
        <v>3</v>
      </c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</row>
    <row r="199" spans="1:18" x14ac:dyDescent="0.25">
      <c r="A199" s="63">
        <f t="shared" si="10"/>
        <v>46220</v>
      </c>
      <c r="B199" s="61">
        <f t="shared" si="11"/>
        <v>7</v>
      </c>
      <c r="C199" s="61">
        <f t="shared" si="12"/>
        <v>3</v>
      </c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</row>
    <row r="200" spans="1:18" x14ac:dyDescent="0.25">
      <c r="A200" s="63">
        <f t="shared" si="10"/>
        <v>46221</v>
      </c>
      <c r="B200" s="61">
        <f t="shared" si="11"/>
        <v>7</v>
      </c>
      <c r="C200" s="61">
        <f t="shared" si="12"/>
        <v>3</v>
      </c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</row>
    <row r="201" spans="1:18" x14ac:dyDescent="0.25">
      <c r="A201" s="63">
        <f t="shared" si="10"/>
        <v>46222</v>
      </c>
      <c r="B201" s="61">
        <f t="shared" si="11"/>
        <v>7</v>
      </c>
      <c r="C201" s="61">
        <f t="shared" si="12"/>
        <v>3</v>
      </c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</row>
    <row r="202" spans="1:18" x14ac:dyDescent="0.25">
      <c r="A202" s="63">
        <f t="shared" si="10"/>
        <v>46223</v>
      </c>
      <c r="B202" s="61">
        <f t="shared" si="11"/>
        <v>7</v>
      </c>
      <c r="C202" s="61">
        <f t="shared" si="12"/>
        <v>3</v>
      </c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</row>
    <row r="203" spans="1:18" x14ac:dyDescent="0.25">
      <c r="A203" s="63">
        <f t="shared" si="10"/>
        <v>46224</v>
      </c>
      <c r="B203" s="61">
        <f t="shared" si="11"/>
        <v>7</v>
      </c>
      <c r="C203" s="61">
        <f t="shared" si="12"/>
        <v>3</v>
      </c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</row>
    <row r="204" spans="1:18" x14ac:dyDescent="0.25">
      <c r="A204" s="63">
        <f t="shared" si="10"/>
        <v>46225</v>
      </c>
      <c r="B204" s="61">
        <f t="shared" si="11"/>
        <v>7</v>
      </c>
      <c r="C204" s="61">
        <f t="shared" si="12"/>
        <v>3</v>
      </c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</row>
    <row r="205" spans="1:18" x14ac:dyDescent="0.25">
      <c r="A205" s="63">
        <f t="shared" si="10"/>
        <v>46226</v>
      </c>
      <c r="B205" s="61">
        <f t="shared" si="11"/>
        <v>7</v>
      </c>
      <c r="C205" s="61">
        <f t="shared" si="12"/>
        <v>3</v>
      </c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</row>
    <row r="206" spans="1:18" x14ac:dyDescent="0.25">
      <c r="A206" s="63">
        <f t="shared" si="10"/>
        <v>46227</v>
      </c>
      <c r="B206" s="61">
        <f t="shared" si="11"/>
        <v>7</v>
      </c>
      <c r="C206" s="61">
        <f t="shared" si="12"/>
        <v>3</v>
      </c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</row>
    <row r="207" spans="1:18" x14ac:dyDescent="0.25">
      <c r="A207" s="63">
        <f t="shared" si="10"/>
        <v>46228</v>
      </c>
      <c r="B207" s="61">
        <f t="shared" si="11"/>
        <v>7</v>
      </c>
      <c r="C207" s="61">
        <f t="shared" si="12"/>
        <v>3</v>
      </c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</row>
    <row r="208" spans="1:18" x14ac:dyDescent="0.25">
      <c r="A208" s="63">
        <f t="shared" si="10"/>
        <v>46229</v>
      </c>
      <c r="B208" s="61">
        <f t="shared" si="11"/>
        <v>7</v>
      </c>
      <c r="C208" s="61">
        <f t="shared" si="12"/>
        <v>3</v>
      </c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</row>
    <row r="209" spans="1:18" x14ac:dyDescent="0.25">
      <c r="A209" s="63">
        <f t="shared" si="10"/>
        <v>46230</v>
      </c>
      <c r="B209" s="61">
        <f t="shared" si="11"/>
        <v>7</v>
      </c>
      <c r="C209" s="61">
        <f t="shared" si="12"/>
        <v>3</v>
      </c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</row>
    <row r="210" spans="1:18" x14ac:dyDescent="0.25">
      <c r="A210" s="63">
        <f t="shared" si="10"/>
        <v>46231</v>
      </c>
      <c r="B210" s="61">
        <f t="shared" si="11"/>
        <v>7</v>
      </c>
      <c r="C210" s="61">
        <f t="shared" si="12"/>
        <v>3</v>
      </c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</row>
    <row r="211" spans="1:18" x14ac:dyDescent="0.25">
      <c r="A211" s="63">
        <f t="shared" si="10"/>
        <v>46232</v>
      </c>
      <c r="B211" s="61">
        <f t="shared" si="11"/>
        <v>7</v>
      </c>
      <c r="C211" s="61">
        <f t="shared" si="12"/>
        <v>3</v>
      </c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</row>
    <row r="212" spans="1:18" x14ac:dyDescent="0.25">
      <c r="A212" s="63">
        <f t="shared" si="10"/>
        <v>46233</v>
      </c>
      <c r="B212" s="61">
        <f t="shared" si="11"/>
        <v>7</v>
      </c>
      <c r="C212" s="61">
        <f t="shared" si="12"/>
        <v>3</v>
      </c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</row>
    <row r="213" spans="1:18" x14ac:dyDescent="0.25">
      <c r="A213" s="63">
        <f t="shared" si="10"/>
        <v>46234</v>
      </c>
      <c r="B213" s="61">
        <f t="shared" si="11"/>
        <v>7</v>
      </c>
      <c r="C213" s="61">
        <f t="shared" si="12"/>
        <v>3</v>
      </c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</row>
    <row r="214" spans="1:18" x14ac:dyDescent="0.25">
      <c r="A214" s="63">
        <f t="shared" si="10"/>
        <v>46235</v>
      </c>
      <c r="B214" s="61">
        <f t="shared" si="11"/>
        <v>8</v>
      </c>
      <c r="C214" s="61">
        <f t="shared" si="12"/>
        <v>3</v>
      </c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</row>
    <row r="215" spans="1:18" x14ac:dyDescent="0.25">
      <c r="A215" s="63">
        <f t="shared" si="10"/>
        <v>46236</v>
      </c>
      <c r="B215" s="61">
        <f t="shared" si="11"/>
        <v>8</v>
      </c>
      <c r="C215" s="61">
        <f t="shared" si="12"/>
        <v>3</v>
      </c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</row>
    <row r="216" spans="1:18" x14ac:dyDescent="0.25">
      <c r="A216" s="63">
        <f t="shared" si="10"/>
        <v>46237</v>
      </c>
      <c r="B216" s="61">
        <f t="shared" si="11"/>
        <v>8</v>
      </c>
      <c r="C216" s="61">
        <f t="shared" si="12"/>
        <v>3</v>
      </c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</row>
    <row r="217" spans="1:18" x14ac:dyDescent="0.25">
      <c r="A217" s="63">
        <f t="shared" si="10"/>
        <v>46238</v>
      </c>
      <c r="B217" s="61">
        <f t="shared" si="11"/>
        <v>8</v>
      </c>
      <c r="C217" s="61">
        <f t="shared" si="12"/>
        <v>3</v>
      </c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</row>
    <row r="218" spans="1:18" x14ac:dyDescent="0.25">
      <c r="A218" s="63">
        <f t="shared" si="10"/>
        <v>46239</v>
      </c>
      <c r="B218" s="61">
        <f t="shared" si="11"/>
        <v>8</v>
      </c>
      <c r="C218" s="61">
        <f t="shared" si="12"/>
        <v>3</v>
      </c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</row>
    <row r="219" spans="1:18" x14ac:dyDescent="0.25">
      <c r="A219" s="63">
        <f t="shared" si="10"/>
        <v>46240</v>
      </c>
      <c r="B219" s="61">
        <f t="shared" si="11"/>
        <v>8</v>
      </c>
      <c r="C219" s="61">
        <f t="shared" si="12"/>
        <v>3</v>
      </c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</row>
    <row r="220" spans="1:18" x14ac:dyDescent="0.25">
      <c r="A220" s="63">
        <f t="shared" ref="A220:A283" si="13">A219+1</f>
        <v>46241</v>
      </c>
      <c r="B220" s="61">
        <f t="shared" si="11"/>
        <v>8</v>
      </c>
      <c r="C220" s="61">
        <f t="shared" si="12"/>
        <v>3</v>
      </c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</row>
    <row r="221" spans="1:18" x14ac:dyDescent="0.25">
      <c r="A221" s="63">
        <f t="shared" si="13"/>
        <v>46242</v>
      </c>
      <c r="B221" s="61">
        <f t="shared" si="11"/>
        <v>8</v>
      </c>
      <c r="C221" s="61">
        <f t="shared" si="12"/>
        <v>3</v>
      </c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</row>
    <row r="222" spans="1:18" x14ac:dyDescent="0.25">
      <c r="A222" s="63">
        <f t="shared" si="13"/>
        <v>46243</v>
      </c>
      <c r="B222" s="61">
        <f t="shared" si="11"/>
        <v>8</v>
      </c>
      <c r="C222" s="61">
        <f t="shared" si="12"/>
        <v>3</v>
      </c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</row>
    <row r="223" spans="1:18" x14ac:dyDescent="0.25">
      <c r="A223" s="63">
        <f t="shared" si="13"/>
        <v>46244</v>
      </c>
      <c r="B223" s="61">
        <f t="shared" si="11"/>
        <v>8</v>
      </c>
      <c r="C223" s="61">
        <f t="shared" si="12"/>
        <v>3</v>
      </c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</row>
    <row r="224" spans="1:18" x14ac:dyDescent="0.25">
      <c r="A224" s="63">
        <f t="shared" si="13"/>
        <v>46245</v>
      </c>
      <c r="B224" s="61">
        <f t="shared" si="11"/>
        <v>8</v>
      </c>
      <c r="C224" s="61">
        <f t="shared" si="12"/>
        <v>3</v>
      </c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</row>
    <row r="225" spans="1:18" x14ac:dyDescent="0.25">
      <c r="A225" s="63">
        <f t="shared" si="13"/>
        <v>46246</v>
      </c>
      <c r="B225" s="61">
        <f t="shared" si="11"/>
        <v>8</v>
      </c>
      <c r="C225" s="61">
        <f t="shared" si="12"/>
        <v>3</v>
      </c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</row>
    <row r="226" spans="1:18" x14ac:dyDescent="0.25">
      <c r="A226" s="63">
        <f t="shared" si="13"/>
        <v>46247</v>
      </c>
      <c r="B226" s="61">
        <f t="shared" si="11"/>
        <v>8</v>
      </c>
      <c r="C226" s="61">
        <f t="shared" si="12"/>
        <v>3</v>
      </c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</row>
    <row r="227" spans="1:18" x14ac:dyDescent="0.25">
      <c r="A227" s="63">
        <f t="shared" si="13"/>
        <v>46248</v>
      </c>
      <c r="B227" s="61">
        <f t="shared" si="11"/>
        <v>8</v>
      </c>
      <c r="C227" s="61">
        <f t="shared" si="12"/>
        <v>3</v>
      </c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</row>
    <row r="228" spans="1:18" x14ac:dyDescent="0.25">
      <c r="A228" s="63">
        <f t="shared" si="13"/>
        <v>46249</v>
      </c>
      <c r="B228" s="61">
        <f t="shared" si="11"/>
        <v>8</v>
      </c>
      <c r="C228" s="61">
        <f t="shared" si="12"/>
        <v>3</v>
      </c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</row>
    <row r="229" spans="1:18" x14ac:dyDescent="0.25">
      <c r="A229" s="63">
        <f t="shared" si="13"/>
        <v>46250</v>
      </c>
      <c r="B229" s="61">
        <f t="shared" si="11"/>
        <v>8</v>
      </c>
      <c r="C229" s="61">
        <f t="shared" si="12"/>
        <v>3</v>
      </c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</row>
    <row r="230" spans="1:18" x14ac:dyDescent="0.25">
      <c r="A230" s="63">
        <f t="shared" si="13"/>
        <v>46251</v>
      </c>
      <c r="B230" s="61">
        <f t="shared" si="11"/>
        <v>8</v>
      </c>
      <c r="C230" s="61">
        <f t="shared" si="12"/>
        <v>3</v>
      </c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</row>
    <row r="231" spans="1:18" x14ac:dyDescent="0.25">
      <c r="A231" s="63">
        <f t="shared" si="13"/>
        <v>46252</v>
      </c>
      <c r="B231" s="61">
        <f t="shared" si="11"/>
        <v>8</v>
      </c>
      <c r="C231" s="61">
        <f t="shared" si="12"/>
        <v>3</v>
      </c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</row>
    <row r="232" spans="1:18" x14ac:dyDescent="0.25">
      <c r="A232" s="63">
        <f t="shared" si="13"/>
        <v>46253</v>
      </c>
      <c r="B232" s="61">
        <f t="shared" si="11"/>
        <v>8</v>
      </c>
      <c r="C232" s="61">
        <f t="shared" si="12"/>
        <v>3</v>
      </c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</row>
    <row r="233" spans="1:18" x14ac:dyDescent="0.25">
      <c r="A233" s="63">
        <f t="shared" si="13"/>
        <v>46254</v>
      </c>
      <c r="B233" s="61">
        <f t="shared" si="11"/>
        <v>8</v>
      </c>
      <c r="C233" s="61">
        <f t="shared" si="12"/>
        <v>3</v>
      </c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</row>
    <row r="234" spans="1:18" x14ac:dyDescent="0.25">
      <c r="A234" s="63">
        <f t="shared" si="13"/>
        <v>46255</v>
      </c>
      <c r="B234" s="61">
        <f t="shared" si="11"/>
        <v>8</v>
      </c>
      <c r="C234" s="61">
        <f t="shared" si="12"/>
        <v>3</v>
      </c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</row>
    <row r="235" spans="1:18" x14ac:dyDescent="0.25">
      <c r="A235" s="63">
        <f t="shared" si="13"/>
        <v>46256</v>
      </c>
      <c r="B235" s="61">
        <f t="shared" si="11"/>
        <v>8</v>
      </c>
      <c r="C235" s="61">
        <f t="shared" si="12"/>
        <v>3</v>
      </c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</row>
    <row r="236" spans="1:18" x14ac:dyDescent="0.25">
      <c r="A236" s="63">
        <f t="shared" si="13"/>
        <v>46257</v>
      </c>
      <c r="B236" s="61">
        <f t="shared" si="11"/>
        <v>8</v>
      </c>
      <c r="C236" s="61">
        <f t="shared" si="12"/>
        <v>3</v>
      </c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</row>
    <row r="237" spans="1:18" x14ac:dyDescent="0.25">
      <c r="A237" s="63">
        <f t="shared" si="13"/>
        <v>46258</v>
      </c>
      <c r="B237" s="61">
        <f t="shared" si="11"/>
        <v>8</v>
      </c>
      <c r="C237" s="61">
        <f t="shared" si="12"/>
        <v>3</v>
      </c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</row>
    <row r="238" spans="1:18" x14ac:dyDescent="0.25">
      <c r="A238" s="63">
        <f t="shared" si="13"/>
        <v>46259</v>
      </c>
      <c r="B238" s="61">
        <f t="shared" si="11"/>
        <v>8</v>
      </c>
      <c r="C238" s="61">
        <f t="shared" si="12"/>
        <v>3</v>
      </c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</row>
    <row r="239" spans="1:18" x14ac:dyDescent="0.25">
      <c r="A239" s="63">
        <f t="shared" si="13"/>
        <v>46260</v>
      </c>
      <c r="B239" s="61">
        <f t="shared" si="11"/>
        <v>8</v>
      </c>
      <c r="C239" s="61">
        <f t="shared" si="12"/>
        <v>3</v>
      </c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</row>
    <row r="240" spans="1:18" x14ac:dyDescent="0.25">
      <c r="A240" s="63">
        <f t="shared" si="13"/>
        <v>46261</v>
      </c>
      <c r="B240" s="61">
        <f t="shared" si="11"/>
        <v>8</v>
      </c>
      <c r="C240" s="61">
        <f t="shared" si="12"/>
        <v>3</v>
      </c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</row>
    <row r="241" spans="1:18" x14ac:dyDescent="0.25">
      <c r="A241" s="63">
        <f t="shared" si="13"/>
        <v>46262</v>
      </c>
      <c r="B241" s="61">
        <f t="shared" si="11"/>
        <v>8</v>
      </c>
      <c r="C241" s="61">
        <f t="shared" si="12"/>
        <v>3</v>
      </c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</row>
    <row r="242" spans="1:18" x14ac:dyDescent="0.25">
      <c r="A242" s="63">
        <f t="shared" si="13"/>
        <v>46263</v>
      </c>
      <c r="B242" s="61">
        <f t="shared" si="11"/>
        <v>8</v>
      </c>
      <c r="C242" s="61">
        <f t="shared" si="12"/>
        <v>3</v>
      </c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</row>
    <row r="243" spans="1:18" x14ac:dyDescent="0.25">
      <c r="A243" s="63">
        <f t="shared" si="13"/>
        <v>46264</v>
      </c>
      <c r="B243" s="61">
        <f t="shared" si="11"/>
        <v>8</v>
      </c>
      <c r="C243" s="61">
        <f t="shared" si="12"/>
        <v>3</v>
      </c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</row>
    <row r="244" spans="1:18" x14ac:dyDescent="0.25">
      <c r="A244" s="63">
        <f t="shared" si="13"/>
        <v>46265</v>
      </c>
      <c r="B244" s="61">
        <f t="shared" si="11"/>
        <v>8</v>
      </c>
      <c r="C244" s="61">
        <f t="shared" si="12"/>
        <v>3</v>
      </c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</row>
    <row r="245" spans="1:18" x14ac:dyDescent="0.25">
      <c r="A245" s="63">
        <f t="shared" si="13"/>
        <v>46266</v>
      </c>
      <c r="B245" s="61">
        <f t="shared" si="11"/>
        <v>9</v>
      </c>
      <c r="C245" s="61">
        <f t="shared" si="12"/>
        <v>3</v>
      </c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</row>
    <row r="246" spans="1:18" x14ac:dyDescent="0.25">
      <c r="A246" s="63">
        <f t="shared" si="13"/>
        <v>46267</v>
      </c>
      <c r="B246" s="61">
        <f t="shared" si="11"/>
        <v>9</v>
      </c>
      <c r="C246" s="61">
        <f t="shared" si="12"/>
        <v>3</v>
      </c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</row>
    <row r="247" spans="1:18" x14ac:dyDescent="0.25">
      <c r="A247" s="63">
        <f t="shared" si="13"/>
        <v>46268</v>
      </c>
      <c r="B247" s="61">
        <f t="shared" si="11"/>
        <v>9</v>
      </c>
      <c r="C247" s="61">
        <f t="shared" si="12"/>
        <v>3</v>
      </c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</row>
    <row r="248" spans="1:18" x14ac:dyDescent="0.25">
      <c r="A248" s="63">
        <f t="shared" si="13"/>
        <v>46269</v>
      </c>
      <c r="B248" s="61">
        <f t="shared" si="11"/>
        <v>9</v>
      </c>
      <c r="C248" s="61">
        <f t="shared" si="12"/>
        <v>3</v>
      </c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</row>
    <row r="249" spans="1:18" x14ac:dyDescent="0.25">
      <c r="A249" s="63">
        <f t="shared" si="13"/>
        <v>46270</v>
      </c>
      <c r="B249" s="61">
        <f t="shared" si="11"/>
        <v>9</v>
      </c>
      <c r="C249" s="61">
        <f t="shared" si="12"/>
        <v>3</v>
      </c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</row>
    <row r="250" spans="1:18" x14ac:dyDescent="0.25">
      <c r="A250" s="63">
        <f t="shared" si="13"/>
        <v>46271</v>
      </c>
      <c r="B250" s="61">
        <f t="shared" si="11"/>
        <v>9</v>
      </c>
      <c r="C250" s="61">
        <f t="shared" si="12"/>
        <v>3</v>
      </c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</row>
    <row r="251" spans="1:18" x14ac:dyDescent="0.25">
      <c r="A251" s="63">
        <f t="shared" si="13"/>
        <v>46272</v>
      </c>
      <c r="B251" s="61">
        <f t="shared" si="11"/>
        <v>9</v>
      </c>
      <c r="C251" s="61">
        <f t="shared" si="12"/>
        <v>3</v>
      </c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</row>
    <row r="252" spans="1:18" x14ac:dyDescent="0.25">
      <c r="A252" s="63">
        <f t="shared" si="13"/>
        <v>46273</v>
      </c>
      <c r="B252" s="61">
        <f t="shared" si="11"/>
        <v>9</v>
      </c>
      <c r="C252" s="61">
        <f t="shared" si="12"/>
        <v>3</v>
      </c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</row>
    <row r="253" spans="1:18" x14ac:dyDescent="0.25">
      <c r="A253" s="63">
        <f t="shared" si="13"/>
        <v>46274</v>
      </c>
      <c r="B253" s="61">
        <f t="shared" si="11"/>
        <v>9</v>
      </c>
      <c r="C253" s="61">
        <f t="shared" si="12"/>
        <v>3</v>
      </c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</row>
    <row r="254" spans="1:18" x14ac:dyDescent="0.25">
      <c r="A254" s="63">
        <f t="shared" si="13"/>
        <v>46275</v>
      </c>
      <c r="B254" s="61">
        <f t="shared" si="11"/>
        <v>9</v>
      </c>
      <c r="C254" s="61">
        <f t="shared" si="12"/>
        <v>3</v>
      </c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</row>
    <row r="255" spans="1:18" x14ac:dyDescent="0.25">
      <c r="A255" s="63">
        <f t="shared" si="13"/>
        <v>46276</v>
      </c>
      <c r="B255" s="61">
        <f t="shared" si="11"/>
        <v>9</v>
      </c>
      <c r="C255" s="61">
        <f t="shared" si="12"/>
        <v>3</v>
      </c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</row>
    <row r="256" spans="1:18" x14ac:dyDescent="0.25">
      <c r="A256" s="63">
        <f t="shared" si="13"/>
        <v>46277</v>
      </c>
      <c r="B256" s="61">
        <f t="shared" si="11"/>
        <v>9</v>
      </c>
      <c r="C256" s="61">
        <f t="shared" si="12"/>
        <v>3</v>
      </c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</row>
    <row r="257" spans="1:18" x14ac:dyDescent="0.25">
      <c r="A257" s="63">
        <f t="shared" si="13"/>
        <v>46278</v>
      </c>
      <c r="B257" s="61">
        <f t="shared" si="11"/>
        <v>9</v>
      </c>
      <c r="C257" s="61">
        <f t="shared" si="12"/>
        <v>3</v>
      </c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</row>
    <row r="258" spans="1:18" x14ac:dyDescent="0.25">
      <c r="A258" s="63">
        <f t="shared" si="13"/>
        <v>46279</v>
      </c>
      <c r="B258" s="61">
        <f t="shared" ref="B258:B321" si="14">MONTH(A258)</f>
        <v>9</v>
      </c>
      <c r="C258" s="61">
        <f t="shared" ref="C258:C321" si="15">INT((MONTH(A258)+2)/3)</f>
        <v>3</v>
      </c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</row>
    <row r="259" spans="1:18" x14ac:dyDescent="0.25">
      <c r="A259" s="63">
        <f t="shared" si="13"/>
        <v>46280</v>
      </c>
      <c r="B259" s="61">
        <f t="shared" si="14"/>
        <v>9</v>
      </c>
      <c r="C259" s="61">
        <f t="shared" si="15"/>
        <v>3</v>
      </c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</row>
    <row r="260" spans="1:18" x14ac:dyDescent="0.25">
      <c r="A260" s="63">
        <f t="shared" si="13"/>
        <v>46281</v>
      </c>
      <c r="B260" s="61">
        <f t="shared" si="14"/>
        <v>9</v>
      </c>
      <c r="C260" s="61">
        <f t="shared" si="15"/>
        <v>3</v>
      </c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</row>
    <row r="261" spans="1:18" x14ac:dyDescent="0.25">
      <c r="A261" s="63">
        <f t="shared" si="13"/>
        <v>46282</v>
      </c>
      <c r="B261" s="61">
        <f t="shared" si="14"/>
        <v>9</v>
      </c>
      <c r="C261" s="61">
        <f t="shared" si="15"/>
        <v>3</v>
      </c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</row>
    <row r="262" spans="1:18" x14ac:dyDescent="0.25">
      <c r="A262" s="63">
        <f t="shared" si="13"/>
        <v>46283</v>
      </c>
      <c r="B262" s="61">
        <f t="shared" si="14"/>
        <v>9</v>
      </c>
      <c r="C262" s="61">
        <f t="shared" si="15"/>
        <v>3</v>
      </c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</row>
    <row r="263" spans="1:18" x14ac:dyDescent="0.25">
      <c r="A263" s="63">
        <f t="shared" si="13"/>
        <v>46284</v>
      </c>
      <c r="B263" s="61">
        <f t="shared" si="14"/>
        <v>9</v>
      </c>
      <c r="C263" s="61">
        <f t="shared" si="15"/>
        <v>3</v>
      </c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</row>
    <row r="264" spans="1:18" x14ac:dyDescent="0.25">
      <c r="A264" s="63">
        <f t="shared" si="13"/>
        <v>46285</v>
      </c>
      <c r="B264" s="61">
        <f t="shared" si="14"/>
        <v>9</v>
      </c>
      <c r="C264" s="61">
        <f t="shared" si="15"/>
        <v>3</v>
      </c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</row>
    <row r="265" spans="1:18" x14ac:dyDescent="0.25">
      <c r="A265" s="63">
        <f t="shared" si="13"/>
        <v>46286</v>
      </c>
      <c r="B265" s="61">
        <f t="shared" si="14"/>
        <v>9</v>
      </c>
      <c r="C265" s="61">
        <f t="shared" si="15"/>
        <v>3</v>
      </c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</row>
    <row r="266" spans="1:18" x14ac:dyDescent="0.25">
      <c r="A266" s="63">
        <f t="shared" si="13"/>
        <v>46287</v>
      </c>
      <c r="B266" s="61">
        <f t="shared" si="14"/>
        <v>9</v>
      </c>
      <c r="C266" s="61">
        <f t="shared" si="15"/>
        <v>3</v>
      </c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</row>
    <row r="267" spans="1:18" x14ac:dyDescent="0.25">
      <c r="A267" s="63">
        <f t="shared" si="13"/>
        <v>46288</v>
      </c>
      <c r="B267" s="61">
        <f t="shared" si="14"/>
        <v>9</v>
      </c>
      <c r="C267" s="61">
        <f t="shared" si="15"/>
        <v>3</v>
      </c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</row>
    <row r="268" spans="1:18" x14ac:dyDescent="0.25">
      <c r="A268" s="63">
        <f t="shared" si="13"/>
        <v>46289</v>
      </c>
      <c r="B268" s="61">
        <f t="shared" si="14"/>
        <v>9</v>
      </c>
      <c r="C268" s="61">
        <f t="shared" si="15"/>
        <v>3</v>
      </c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</row>
    <row r="269" spans="1:18" x14ac:dyDescent="0.25">
      <c r="A269" s="63">
        <f t="shared" si="13"/>
        <v>46290</v>
      </c>
      <c r="B269" s="61">
        <f t="shared" si="14"/>
        <v>9</v>
      </c>
      <c r="C269" s="61">
        <f t="shared" si="15"/>
        <v>3</v>
      </c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</row>
    <row r="270" spans="1:18" x14ac:dyDescent="0.25">
      <c r="A270" s="63">
        <f t="shared" si="13"/>
        <v>46291</v>
      </c>
      <c r="B270" s="61">
        <f t="shared" si="14"/>
        <v>9</v>
      </c>
      <c r="C270" s="61">
        <f t="shared" si="15"/>
        <v>3</v>
      </c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</row>
    <row r="271" spans="1:18" x14ac:dyDescent="0.25">
      <c r="A271" s="63">
        <f t="shared" si="13"/>
        <v>46292</v>
      </c>
      <c r="B271" s="61">
        <f t="shared" si="14"/>
        <v>9</v>
      </c>
      <c r="C271" s="61">
        <f t="shared" si="15"/>
        <v>3</v>
      </c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</row>
    <row r="272" spans="1:18" x14ac:dyDescent="0.25">
      <c r="A272" s="63">
        <f t="shared" si="13"/>
        <v>46293</v>
      </c>
      <c r="B272" s="61">
        <f t="shared" si="14"/>
        <v>9</v>
      </c>
      <c r="C272" s="61">
        <f t="shared" si="15"/>
        <v>3</v>
      </c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</row>
    <row r="273" spans="1:18" x14ac:dyDescent="0.25">
      <c r="A273" s="63">
        <f t="shared" si="13"/>
        <v>46294</v>
      </c>
      <c r="B273" s="61">
        <f t="shared" si="14"/>
        <v>9</v>
      </c>
      <c r="C273" s="61">
        <f t="shared" si="15"/>
        <v>3</v>
      </c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</row>
    <row r="274" spans="1:18" x14ac:dyDescent="0.25">
      <c r="A274" s="63">
        <f t="shared" si="13"/>
        <v>46295</v>
      </c>
      <c r="B274" s="61">
        <f t="shared" si="14"/>
        <v>9</v>
      </c>
      <c r="C274" s="61">
        <f t="shared" si="15"/>
        <v>3</v>
      </c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</row>
    <row r="275" spans="1:18" x14ac:dyDescent="0.25">
      <c r="A275" s="63">
        <f t="shared" si="13"/>
        <v>46296</v>
      </c>
      <c r="B275" s="61">
        <f t="shared" si="14"/>
        <v>10</v>
      </c>
      <c r="C275" s="61">
        <f t="shared" si="15"/>
        <v>4</v>
      </c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</row>
    <row r="276" spans="1:18" x14ac:dyDescent="0.25">
      <c r="A276" s="63">
        <f t="shared" si="13"/>
        <v>46297</v>
      </c>
      <c r="B276" s="61">
        <f t="shared" si="14"/>
        <v>10</v>
      </c>
      <c r="C276" s="61">
        <f t="shared" si="15"/>
        <v>4</v>
      </c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</row>
    <row r="277" spans="1:18" x14ac:dyDescent="0.25">
      <c r="A277" s="63">
        <f t="shared" si="13"/>
        <v>46298</v>
      </c>
      <c r="B277" s="61">
        <f t="shared" si="14"/>
        <v>10</v>
      </c>
      <c r="C277" s="61">
        <f t="shared" si="15"/>
        <v>4</v>
      </c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</row>
    <row r="278" spans="1:18" x14ac:dyDescent="0.25">
      <c r="A278" s="63">
        <f t="shared" si="13"/>
        <v>46299</v>
      </c>
      <c r="B278" s="61">
        <f t="shared" si="14"/>
        <v>10</v>
      </c>
      <c r="C278" s="61">
        <f t="shared" si="15"/>
        <v>4</v>
      </c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</row>
    <row r="279" spans="1:18" x14ac:dyDescent="0.25">
      <c r="A279" s="63">
        <f t="shared" si="13"/>
        <v>46300</v>
      </c>
      <c r="B279" s="61">
        <f t="shared" si="14"/>
        <v>10</v>
      </c>
      <c r="C279" s="61">
        <f t="shared" si="15"/>
        <v>4</v>
      </c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</row>
    <row r="280" spans="1:18" x14ac:dyDescent="0.25">
      <c r="A280" s="63">
        <f t="shared" si="13"/>
        <v>46301</v>
      </c>
      <c r="B280" s="61">
        <f t="shared" si="14"/>
        <v>10</v>
      </c>
      <c r="C280" s="61">
        <f t="shared" si="15"/>
        <v>4</v>
      </c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</row>
    <row r="281" spans="1:18" x14ac:dyDescent="0.25">
      <c r="A281" s="63">
        <f t="shared" si="13"/>
        <v>46302</v>
      </c>
      <c r="B281" s="61">
        <f t="shared" si="14"/>
        <v>10</v>
      </c>
      <c r="C281" s="61">
        <f t="shared" si="15"/>
        <v>4</v>
      </c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</row>
    <row r="282" spans="1:18" x14ac:dyDescent="0.25">
      <c r="A282" s="63">
        <f t="shared" si="13"/>
        <v>46303</v>
      </c>
      <c r="B282" s="61">
        <f t="shared" si="14"/>
        <v>10</v>
      </c>
      <c r="C282" s="61">
        <f t="shared" si="15"/>
        <v>4</v>
      </c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</row>
    <row r="283" spans="1:18" x14ac:dyDescent="0.25">
      <c r="A283" s="63">
        <f t="shared" si="13"/>
        <v>46304</v>
      </c>
      <c r="B283" s="61">
        <f t="shared" si="14"/>
        <v>10</v>
      </c>
      <c r="C283" s="61">
        <f t="shared" si="15"/>
        <v>4</v>
      </c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</row>
    <row r="284" spans="1:18" x14ac:dyDescent="0.25">
      <c r="A284" s="63">
        <f t="shared" ref="A284:A347" si="16">A283+1</f>
        <v>46305</v>
      </c>
      <c r="B284" s="61">
        <f t="shared" si="14"/>
        <v>10</v>
      </c>
      <c r="C284" s="61">
        <f t="shared" si="15"/>
        <v>4</v>
      </c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</row>
    <row r="285" spans="1:18" x14ac:dyDescent="0.25">
      <c r="A285" s="63">
        <f t="shared" si="16"/>
        <v>46306</v>
      </c>
      <c r="B285" s="61">
        <f t="shared" si="14"/>
        <v>10</v>
      </c>
      <c r="C285" s="61">
        <f t="shared" si="15"/>
        <v>4</v>
      </c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</row>
    <row r="286" spans="1:18" x14ac:dyDescent="0.25">
      <c r="A286" s="63">
        <f t="shared" si="16"/>
        <v>46307</v>
      </c>
      <c r="B286" s="61">
        <f t="shared" si="14"/>
        <v>10</v>
      </c>
      <c r="C286" s="61">
        <f t="shared" si="15"/>
        <v>4</v>
      </c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</row>
    <row r="287" spans="1:18" x14ac:dyDescent="0.25">
      <c r="A287" s="63">
        <f t="shared" si="16"/>
        <v>46308</v>
      </c>
      <c r="B287" s="61">
        <f t="shared" si="14"/>
        <v>10</v>
      </c>
      <c r="C287" s="61">
        <f t="shared" si="15"/>
        <v>4</v>
      </c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</row>
    <row r="288" spans="1:18" x14ac:dyDescent="0.25">
      <c r="A288" s="63">
        <f t="shared" si="16"/>
        <v>46309</v>
      </c>
      <c r="B288" s="61">
        <f t="shared" si="14"/>
        <v>10</v>
      </c>
      <c r="C288" s="61">
        <f t="shared" si="15"/>
        <v>4</v>
      </c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</row>
    <row r="289" spans="1:18" x14ac:dyDescent="0.25">
      <c r="A289" s="63">
        <f t="shared" si="16"/>
        <v>46310</v>
      </c>
      <c r="B289" s="61">
        <f t="shared" si="14"/>
        <v>10</v>
      </c>
      <c r="C289" s="61">
        <f t="shared" si="15"/>
        <v>4</v>
      </c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</row>
    <row r="290" spans="1:18" x14ac:dyDescent="0.25">
      <c r="A290" s="63">
        <f t="shared" si="16"/>
        <v>46311</v>
      </c>
      <c r="B290" s="61">
        <f t="shared" si="14"/>
        <v>10</v>
      </c>
      <c r="C290" s="61">
        <f t="shared" si="15"/>
        <v>4</v>
      </c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</row>
    <row r="291" spans="1:18" x14ac:dyDescent="0.25">
      <c r="A291" s="63">
        <f t="shared" si="16"/>
        <v>46312</v>
      </c>
      <c r="B291" s="61">
        <f t="shared" si="14"/>
        <v>10</v>
      </c>
      <c r="C291" s="61">
        <f t="shared" si="15"/>
        <v>4</v>
      </c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</row>
    <row r="292" spans="1:18" x14ac:dyDescent="0.25">
      <c r="A292" s="63">
        <f t="shared" si="16"/>
        <v>46313</v>
      </c>
      <c r="B292" s="61">
        <f t="shared" si="14"/>
        <v>10</v>
      </c>
      <c r="C292" s="61">
        <f t="shared" si="15"/>
        <v>4</v>
      </c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</row>
    <row r="293" spans="1:18" x14ac:dyDescent="0.25">
      <c r="A293" s="63">
        <f t="shared" si="16"/>
        <v>46314</v>
      </c>
      <c r="B293" s="61">
        <f t="shared" si="14"/>
        <v>10</v>
      </c>
      <c r="C293" s="61">
        <f t="shared" si="15"/>
        <v>4</v>
      </c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</row>
    <row r="294" spans="1:18" x14ac:dyDescent="0.25">
      <c r="A294" s="63">
        <f t="shared" si="16"/>
        <v>46315</v>
      </c>
      <c r="B294" s="61">
        <f t="shared" si="14"/>
        <v>10</v>
      </c>
      <c r="C294" s="61">
        <f t="shared" si="15"/>
        <v>4</v>
      </c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</row>
    <row r="295" spans="1:18" x14ac:dyDescent="0.25">
      <c r="A295" s="63">
        <f t="shared" si="16"/>
        <v>46316</v>
      </c>
      <c r="B295" s="61">
        <f t="shared" si="14"/>
        <v>10</v>
      </c>
      <c r="C295" s="61">
        <f t="shared" si="15"/>
        <v>4</v>
      </c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</row>
    <row r="296" spans="1:18" x14ac:dyDescent="0.25">
      <c r="A296" s="63">
        <f t="shared" si="16"/>
        <v>46317</v>
      </c>
      <c r="B296" s="61">
        <f t="shared" si="14"/>
        <v>10</v>
      </c>
      <c r="C296" s="61">
        <f t="shared" si="15"/>
        <v>4</v>
      </c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</row>
    <row r="297" spans="1:18" x14ac:dyDescent="0.25">
      <c r="A297" s="63">
        <f t="shared" si="16"/>
        <v>46318</v>
      </c>
      <c r="B297" s="61">
        <f t="shared" si="14"/>
        <v>10</v>
      </c>
      <c r="C297" s="61">
        <f t="shared" si="15"/>
        <v>4</v>
      </c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</row>
    <row r="298" spans="1:18" x14ac:dyDescent="0.25">
      <c r="A298" s="63">
        <f t="shared" si="16"/>
        <v>46319</v>
      </c>
      <c r="B298" s="61">
        <f t="shared" si="14"/>
        <v>10</v>
      </c>
      <c r="C298" s="61">
        <f t="shared" si="15"/>
        <v>4</v>
      </c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</row>
    <row r="299" spans="1:18" x14ac:dyDescent="0.25">
      <c r="A299" s="63">
        <f t="shared" si="16"/>
        <v>46320</v>
      </c>
      <c r="B299" s="61">
        <f t="shared" si="14"/>
        <v>10</v>
      </c>
      <c r="C299" s="61">
        <f t="shared" si="15"/>
        <v>4</v>
      </c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</row>
    <row r="300" spans="1:18" x14ac:dyDescent="0.25">
      <c r="A300" s="63">
        <f t="shared" si="16"/>
        <v>46321</v>
      </c>
      <c r="B300" s="61">
        <f t="shared" si="14"/>
        <v>10</v>
      </c>
      <c r="C300" s="61">
        <f t="shared" si="15"/>
        <v>4</v>
      </c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</row>
    <row r="301" spans="1:18" x14ac:dyDescent="0.25">
      <c r="A301" s="63">
        <f t="shared" si="16"/>
        <v>46322</v>
      </c>
      <c r="B301" s="61">
        <f t="shared" si="14"/>
        <v>10</v>
      </c>
      <c r="C301" s="61">
        <f t="shared" si="15"/>
        <v>4</v>
      </c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</row>
    <row r="302" spans="1:18" x14ac:dyDescent="0.25">
      <c r="A302" s="63">
        <f t="shared" si="16"/>
        <v>46323</v>
      </c>
      <c r="B302" s="61">
        <f t="shared" si="14"/>
        <v>10</v>
      </c>
      <c r="C302" s="61">
        <f t="shared" si="15"/>
        <v>4</v>
      </c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</row>
    <row r="303" spans="1:18" x14ac:dyDescent="0.25">
      <c r="A303" s="63">
        <f t="shared" si="16"/>
        <v>46324</v>
      </c>
      <c r="B303" s="61">
        <f t="shared" si="14"/>
        <v>10</v>
      </c>
      <c r="C303" s="61">
        <f t="shared" si="15"/>
        <v>4</v>
      </c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</row>
    <row r="304" spans="1:18" x14ac:dyDescent="0.25">
      <c r="A304" s="63">
        <f t="shared" si="16"/>
        <v>46325</v>
      </c>
      <c r="B304" s="61">
        <f t="shared" si="14"/>
        <v>10</v>
      </c>
      <c r="C304" s="61">
        <f t="shared" si="15"/>
        <v>4</v>
      </c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</row>
    <row r="305" spans="1:18" x14ac:dyDescent="0.25">
      <c r="A305" s="63">
        <f t="shared" si="16"/>
        <v>46326</v>
      </c>
      <c r="B305" s="61">
        <f t="shared" si="14"/>
        <v>10</v>
      </c>
      <c r="C305" s="61">
        <f t="shared" si="15"/>
        <v>4</v>
      </c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</row>
    <row r="306" spans="1:18" x14ac:dyDescent="0.25">
      <c r="A306" s="63">
        <f t="shared" si="16"/>
        <v>46327</v>
      </c>
      <c r="B306" s="61">
        <f t="shared" si="14"/>
        <v>11</v>
      </c>
      <c r="C306" s="61">
        <f t="shared" si="15"/>
        <v>4</v>
      </c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</row>
    <row r="307" spans="1:18" x14ac:dyDescent="0.25">
      <c r="A307" s="63">
        <f t="shared" si="16"/>
        <v>46328</v>
      </c>
      <c r="B307" s="61">
        <f t="shared" si="14"/>
        <v>11</v>
      </c>
      <c r="C307" s="61">
        <f t="shared" si="15"/>
        <v>4</v>
      </c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</row>
    <row r="308" spans="1:18" x14ac:dyDescent="0.25">
      <c r="A308" s="63">
        <f t="shared" si="16"/>
        <v>46329</v>
      </c>
      <c r="B308" s="61">
        <f t="shared" si="14"/>
        <v>11</v>
      </c>
      <c r="C308" s="61">
        <f t="shared" si="15"/>
        <v>4</v>
      </c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</row>
    <row r="309" spans="1:18" x14ac:dyDescent="0.25">
      <c r="A309" s="63">
        <f t="shared" si="16"/>
        <v>46330</v>
      </c>
      <c r="B309" s="61">
        <f t="shared" si="14"/>
        <v>11</v>
      </c>
      <c r="C309" s="61">
        <f t="shared" si="15"/>
        <v>4</v>
      </c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</row>
    <row r="310" spans="1:18" x14ac:dyDescent="0.25">
      <c r="A310" s="63">
        <f t="shared" si="16"/>
        <v>46331</v>
      </c>
      <c r="B310" s="61">
        <f t="shared" si="14"/>
        <v>11</v>
      </c>
      <c r="C310" s="61">
        <f t="shared" si="15"/>
        <v>4</v>
      </c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</row>
    <row r="311" spans="1:18" x14ac:dyDescent="0.25">
      <c r="A311" s="63">
        <f t="shared" si="16"/>
        <v>46332</v>
      </c>
      <c r="B311" s="61">
        <f t="shared" si="14"/>
        <v>11</v>
      </c>
      <c r="C311" s="61">
        <f t="shared" si="15"/>
        <v>4</v>
      </c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</row>
    <row r="312" spans="1:18" x14ac:dyDescent="0.25">
      <c r="A312" s="63">
        <f t="shared" si="16"/>
        <v>46333</v>
      </c>
      <c r="B312" s="61">
        <f t="shared" si="14"/>
        <v>11</v>
      </c>
      <c r="C312" s="61">
        <f t="shared" si="15"/>
        <v>4</v>
      </c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</row>
    <row r="313" spans="1:18" x14ac:dyDescent="0.25">
      <c r="A313" s="63">
        <f t="shared" si="16"/>
        <v>46334</v>
      </c>
      <c r="B313" s="61">
        <f t="shared" si="14"/>
        <v>11</v>
      </c>
      <c r="C313" s="61">
        <f t="shared" si="15"/>
        <v>4</v>
      </c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</row>
    <row r="314" spans="1:18" x14ac:dyDescent="0.25">
      <c r="A314" s="63">
        <f t="shared" si="16"/>
        <v>46335</v>
      </c>
      <c r="B314" s="61">
        <f t="shared" si="14"/>
        <v>11</v>
      </c>
      <c r="C314" s="61">
        <f t="shared" si="15"/>
        <v>4</v>
      </c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</row>
    <row r="315" spans="1:18" x14ac:dyDescent="0.25">
      <c r="A315" s="63">
        <f t="shared" si="16"/>
        <v>46336</v>
      </c>
      <c r="B315" s="61">
        <f t="shared" si="14"/>
        <v>11</v>
      </c>
      <c r="C315" s="61">
        <f t="shared" si="15"/>
        <v>4</v>
      </c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</row>
    <row r="316" spans="1:18" x14ac:dyDescent="0.25">
      <c r="A316" s="63">
        <f t="shared" si="16"/>
        <v>46337</v>
      </c>
      <c r="B316" s="61">
        <f t="shared" si="14"/>
        <v>11</v>
      </c>
      <c r="C316" s="61">
        <f t="shared" si="15"/>
        <v>4</v>
      </c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</row>
    <row r="317" spans="1:18" x14ac:dyDescent="0.25">
      <c r="A317" s="63">
        <f t="shared" si="16"/>
        <v>46338</v>
      </c>
      <c r="B317" s="61">
        <f t="shared" si="14"/>
        <v>11</v>
      </c>
      <c r="C317" s="61">
        <f t="shared" si="15"/>
        <v>4</v>
      </c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</row>
    <row r="318" spans="1:18" x14ac:dyDescent="0.25">
      <c r="A318" s="63">
        <f t="shared" si="16"/>
        <v>46339</v>
      </c>
      <c r="B318" s="61">
        <f t="shared" si="14"/>
        <v>11</v>
      </c>
      <c r="C318" s="61">
        <f t="shared" si="15"/>
        <v>4</v>
      </c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</row>
    <row r="319" spans="1:18" x14ac:dyDescent="0.25">
      <c r="A319" s="63">
        <f t="shared" si="16"/>
        <v>46340</v>
      </c>
      <c r="B319" s="61">
        <f t="shared" si="14"/>
        <v>11</v>
      </c>
      <c r="C319" s="61">
        <f t="shared" si="15"/>
        <v>4</v>
      </c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</row>
    <row r="320" spans="1:18" x14ac:dyDescent="0.25">
      <c r="A320" s="63">
        <f t="shared" si="16"/>
        <v>46341</v>
      </c>
      <c r="B320" s="61">
        <f t="shared" si="14"/>
        <v>11</v>
      </c>
      <c r="C320" s="61">
        <f t="shared" si="15"/>
        <v>4</v>
      </c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</row>
    <row r="321" spans="1:18" x14ac:dyDescent="0.25">
      <c r="A321" s="63">
        <f t="shared" si="16"/>
        <v>46342</v>
      </c>
      <c r="B321" s="61">
        <f t="shared" si="14"/>
        <v>11</v>
      </c>
      <c r="C321" s="61">
        <f t="shared" si="15"/>
        <v>4</v>
      </c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</row>
    <row r="322" spans="1:18" x14ac:dyDescent="0.25">
      <c r="A322" s="63">
        <f t="shared" si="16"/>
        <v>46343</v>
      </c>
      <c r="B322" s="61">
        <f t="shared" ref="B322:B360" si="17">MONTH(A322)</f>
        <v>11</v>
      </c>
      <c r="C322" s="61">
        <f t="shared" ref="C322:C335" si="18">INT((MONTH(A322)+2)/3)</f>
        <v>4</v>
      </c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</row>
    <row r="323" spans="1:18" x14ac:dyDescent="0.25">
      <c r="A323" s="63">
        <f t="shared" si="16"/>
        <v>46344</v>
      </c>
      <c r="B323" s="61">
        <f t="shared" si="17"/>
        <v>11</v>
      </c>
      <c r="C323" s="61">
        <f t="shared" si="18"/>
        <v>4</v>
      </c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</row>
    <row r="324" spans="1:18" x14ac:dyDescent="0.25">
      <c r="A324" s="63">
        <f t="shared" si="16"/>
        <v>46345</v>
      </c>
      <c r="B324" s="61">
        <f t="shared" si="17"/>
        <v>11</v>
      </c>
      <c r="C324" s="61">
        <f t="shared" si="18"/>
        <v>4</v>
      </c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</row>
    <row r="325" spans="1:18" x14ac:dyDescent="0.25">
      <c r="A325" s="63">
        <f t="shared" si="16"/>
        <v>46346</v>
      </c>
      <c r="B325" s="61">
        <f t="shared" si="17"/>
        <v>11</v>
      </c>
      <c r="C325" s="61">
        <f t="shared" si="18"/>
        <v>4</v>
      </c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</row>
    <row r="326" spans="1:18" x14ac:dyDescent="0.25">
      <c r="A326" s="63">
        <f t="shared" si="16"/>
        <v>46347</v>
      </c>
      <c r="B326" s="61">
        <f t="shared" si="17"/>
        <v>11</v>
      </c>
      <c r="C326" s="61">
        <f t="shared" si="18"/>
        <v>4</v>
      </c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</row>
    <row r="327" spans="1:18" x14ac:dyDescent="0.25">
      <c r="A327" s="63">
        <f t="shared" si="16"/>
        <v>46348</v>
      </c>
      <c r="B327" s="61">
        <f t="shared" si="17"/>
        <v>11</v>
      </c>
      <c r="C327" s="61">
        <f t="shared" si="18"/>
        <v>4</v>
      </c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</row>
    <row r="328" spans="1:18" x14ac:dyDescent="0.25">
      <c r="A328" s="63">
        <f t="shared" si="16"/>
        <v>46349</v>
      </c>
      <c r="B328" s="61">
        <f t="shared" si="17"/>
        <v>11</v>
      </c>
      <c r="C328" s="61">
        <f t="shared" si="18"/>
        <v>4</v>
      </c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</row>
    <row r="329" spans="1:18" x14ac:dyDescent="0.25">
      <c r="A329" s="63">
        <f t="shared" si="16"/>
        <v>46350</v>
      </c>
      <c r="B329" s="61">
        <f t="shared" si="17"/>
        <v>11</v>
      </c>
      <c r="C329" s="61">
        <f t="shared" si="18"/>
        <v>4</v>
      </c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</row>
    <row r="330" spans="1:18" x14ac:dyDescent="0.25">
      <c r="A330" s="63">
        <f t="shared" si="16"/>
        <v>46351</v>
      </c>
      <c r="B330" s="61">
        <f t="shared" si="17"/>
        <v>11</v>
      </c>
      <c r="C330" s="61">
        <f t="shared" si="18"/>
        <v>4</v>
      </c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</row>
    <row r="331" spans="1:18" x14ac:dyDescent="0.25">
      <c r="A331" s="63">
        <f t="shared" si="16"/>
        <v>46352</v>
      </c>
      <c r="B331" s="61">
        <f t="shared" si="17"/>
        <v>11</v>
      </c>
      <c r="C331" s="61">
        <f t="shared" si="18"/>
        <v>4</v>
      </c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</row>
    <row r="332" spans="1:18" x14ac:dyDescent="0.25">
      <c r="A332" s="63">
        <f t="shared" si="16"/>
        <v>46353</v>
      </c>
      <c r="B332" s="61">
        <f t="shared" si="17"/>
        <v>11</v>
      </c>
      <c r="C332" s="61">
        <f t="shared" si="18"/>
        <v>4</v>
      </c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</row>
    <row r="333" spans="1:18" x14ac:dyDescent="0.25">
      <c r="A333" s="63">
        <f t="shared" si="16"/>
        <v>46354</v>
      </c>
      <c r="B333" s="61">
        <f t="shared" si="17"/>
        <v>11</v>
      </c>
      <c r="C333" s="61">
        <f t="shared" si="18"/>
        <v>4</v>
      </c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</row>
    <row r="334" spans="1:18" x14ac:dyDescent="0.25">
      <c r="A334" s="63">
        <f t="shared" si="16"/>
        <v>46355</v>
      </c>
      <c r="B334" s="61">
        <f t="shared" si="17"/>
        <v>11</v>
      </c>
      <c r="C334" s="61">
        <f t="shared" si="18"/>
        <v>4</v>
      </c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</row>
    <row r="335" spans="1:18" x14ac:dyDescent="0.25">
      <c r="A335" s="63">
        <f t="shared" si="16"/>
        <v>46356</v>
      </c>
      <c r="B335" s="61">
        <f t="shared" si="17"/>
        <v>11</v>
      </c>
      <c r="C335" s="61">
        <f t="shared" si="18"/>
        <v>4</v>
      </c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</row>
    <row r="336" spans="1:18" x14ac:dyDescent="0.25">
      <c r="A336" s="63">
        <f t="shared" si="16"/>
        <v>46357</v>
      </c>
      <c r="B336" s="61">
        <f t="shared" si="17"/>
        <v>12</v>
      </c>
      <c r="C336" s="61">
        <f>INT((MONTH(A336)+2)/3)</f>
        <v>4</v>
      </c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</row>
    <row r="337" spans="1:18" x14ac:dyDescent="0.25">
      <c r="A337" s="63">
        <f t="shared" si="16"/>
        <v>46358</v>
      </c>
      <c r="B337" s="61">
        <f t="shared" si="17"/>
        <v>12</v>
      </c>
      <c r="C337" s="61">
        <f t="shared" ref="C337:C367" si="19">INT((MONTH(A337)+2)/3)</f>
        <v>4</v>
      </c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</row>
    <row r="338" spans="1:18" x14ac:dyDescent="0.25">
      <c r="A338" s="63">
        <f t="shared" si="16"/>
        <v>46359</v>
      </c>
      <c r="B338" s="61">
        <f t="shared" si="17"/>
        <v>12</v>
      </c>
      <c r="C338" s="61">
        <f t="shared" si="19"/>
        <v>4</v>
      </c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</row>
    <row r="339" spans="1:18" x14ac:dyDescent="0.25">
      <c r="A339" s="63">
        <f t="shared" si="16"/>
        <v>46360</v>
      </c>
      <c r="B339" s="61">
        <f t="shared" si="17"/>
        <v>12</v>
      </c>
      <c r="C339" s="61">
        <f t="shared" si="19"/>
        <v>4</v>
      </c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</row>
    <row r="340" spans="1:18" x14ac:dyDescent="0.25">
      <c r="A340" s="63">
        <f t="shared" si="16"/>
        <v>46361</v>
      </c>
      <c r="B340" s="61">
        <f t="shared" si="17"/>
        <v>12</v>
      </c>
      <c r="C340" s="61">
        <f t="shared" si="19"/>
        <v>4</v>
      </c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</row>
    <row r="341" spans="1:18" x14ac:dyDescent="0.25">
      <c r="A341" s="63">
        <f t="shared" si="16"/>
        <v>46362</v>
      </c>
      <c r="B341" s="61">
        <f t="shared" si="17"/>
        <v>12</v>
      </c>
      <c r="C341" s="61">
        <f t="shared" si="19"/>
        <v>4</v>
      </c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</row>
    <row r="342" spans="1:18" x14ac:dyDescent="0.25">
      <c r="A342" s="63">
        <f t="shared" si="16"/>
        <v>46363</v>
      </c>
      <c r="B342" s="61">
        <f t="shared" si="17"/>
        <v>12</v>
      </c>
      <c r="C342" s="61">
        <f t="shared" si="19"/>
        <v>4</v>
      </c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</row>
    <row r="343" spans="1:18" x14ac:dyDescent="0.25">
      <c r="A343" s="63">
        <f t="shared" si="16"/>
        <v>46364</v>
      </c>
      <c r="B343" s="61">
        <f t="shared" si="17"/>
        <v>12</v>
      </c>
      <c r="C343" s="61">
        <f t="shared" si="19"/>
        <v>4</v>
      </c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</row>
    <row r="344" spans="1:18" x14ac:dyDescent="0.25">
      <c r="A344" s="63">
        <f t="shared" si="16"/>
        <v>46365</v>
      </c>
      <c r="B344" s="61">
        <f t="shared" si="17"/>
        <v>12</v>
      </c>
      <c r="C344" s="61">
        <f t="shared" si="19"/>
        <v>4</v>
      </c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</row>
    <row r="345" spans="1:18" x14ac:dyDescent="0.25">
      <c r="A345" s="63">
        <f t="shared" si="16"/>
        <v>46366</v>
      </c>
      <c r="B345" s="61">
        <f t="shared" si="17"/>
        <v>12</v>
      </c>
      <c r="C345" s="61">
        <f t="shared" si="19"/>
        <v>4</v>
      </c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</row>
    <row r="346" spans="1:18" x14ac:dyDescent="0.25">
      <c r="A346" s="63">
        <f t="shared" si="16"/>
        <v>46367</v>
      </c>
      <c r="B346" s="61">
        <f t="shared" si="17"/>
        <v>12</v>
      </c>
      <c r="C346" s="61">
        <f t="shared" si="19"/>
        <v>4</v>
      </c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</row>
    <row r="347" spans="1:18" x14ac:dyDescent="0.25">
      <c r="A347" s="63">
        <f t="shared" si="16"/>
        <v>46368</v>
      </c>
      <c r="B347" s="61">
        <f t="shared" si="17"/>
        <v>12</v>
      </c>
      <c r="C347" s="61">
        <f t="shared" si="19"/>
        <v>4</v>
      </c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</row>
    <row r="348" spans="1:18" x14ac:dyDescent="0.25">
      <c r="A348" s="63">
        <f t="shared" ref="A348:A366" si="20">A347+1</f>
        <v>46369</v>
      </c>
      <c r="B348" s="61">
        <f t="shared" si="17"/>
        <v>12</v>
      </c>
      <c r="C348" s="61">
        <f t="shared" si="19"/>
        <v>4</v>
      </c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</row>
    <row r="349" spans="1:18" x14ac:dyDescent="0.25">
      <c r="A349" s="63">
        <f t="shared" si="20"/>
        <v>46370</v>
      </c>
      <c r="B349" s="61">
        <f t="shared" si="17"/>
        <v>12</v>
      </c>
      <c r="C349" s="61">
        <f t="shared" si="19"/>
        <v>4</v>
      </c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</row>
    <row r="350" spans="1:18" x14ac:dyDescent="0.25">
      <c r="A350" s="63">
        <f t="shared" si="20"/>
        <v>46371</v>
      </c>
      <c r="B350" s="61">
        <f t="shared" si="17"/>
        <v>12</v>
      </c>
      <c r="C350" s="61">
        <f t="shared" si="19"/>
        <v>4</v>
      </c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</row>
    <row r="351" spans="1:18" x14ac:dyDescent="0.25">
      <c r="A351" s="63">
        <f t="shared" si="20"/>
        <v>46372</v>
      </c>
      <c r="B351" s="61">
        <f t="shared" si="17"/>
        <v>12</v>
      </c>
      <c r="C351" s="61">
        <f t="shared" si="19"/>
        <v>4</v>
      </c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</row>
    <row r="352" spans="1:18" x14ac:dyDescent="0.25">
      <c r="A352" s="63">
        <f t="shared" si="20"/>
        <v>46373</v>
      </c>
      <c r="B352" s="61">
        <f t="shared" si="17"/>
        <v>12</v>
      </c>
      <c r="C352" s="61">
        <f t="shared" si="19"/>
        <v>4</v>
      </c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</row>
    <row r="353" spans="1:18" x14ac:dyDescent="0.25">
      <c r="A353" s="63">
        <f t="shared" si="20"/>
        <v>46374</v>
      </c>
      <c r="B353" s="61">
        <f t="shared" si="17"/>
        <v>12</v>
      </c>
      <c r="C353" s="61">
        <f t="shared" si="19"/>
        <v>4</v>
      </c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</row>
    <row r="354" spans="1:18" x14ac:dyDescent="0.25">
      <c r="A354" s="63">
        <f t="shared" si="20"/>
        <v>46375</v>
      </c>
      <c r="B354" s="61">
        <f t="shared" si="17"/>
        <v>12</v>
      </c>
      <c r="C354" s="61">
        <f t="shared" si="19"/>
        <v>4</v>
      </c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</row>
    <row r="355" spans="1:18" x14ac:dyDescent="0.25">
      <c r="A355" s="63">
        <f t="shared" si="20"/>
        <v>46376</v>
      </c>
      <c r="B355" s="61">
        <f t="shared" si="17"/>
        <v>12</v>
      </c>
      <c r="C355" s="61">
        <f t="shared" si="19"/>
        <v>4</v>
      </c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</row>
    <row r="356" spans="1:18" x14ac:dyDescent="0.25">
      <c r="A356" s="63">
        <f t="shared" si="20"/>
        <v>46377</v>
      </c>
      <c r="B356" s="61">
        <f t="shared" si="17"/>
        <v>12</v>
      </c>
      <c r="C356" s="61">
        <f t="shared" si="19"/>
        <v>4</v>
      </c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</row>
    <row r="357" spans="1:18" x14ac:dyDescent="0.25">
      <c r="A357" s="63">
        <f t="shared" si="20"/>
        <v>46378</v>
      </c>
      <c r="B357" s="61">
        <f t="shared" si="17"/>
        <v>12</v>
      </c>
      <c r="C357" s="61">
        <f t="shared" si="19"/>
        <v>4</v>
      </c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</row>
    <row r="358" spans="1:18" x14ac:dyDescent="0.25">
      <c r="A358" s="63">
        <f t="shared" si="20"/>
        <v>46379</v>
      </c>
      <c r="B358" s="61">
        <f t="shared" si="17"/>
        <v>12</v>
      </c>
      <c r="C358" s="61">
        <f t="shared" si="19"/>
        <v>4</v>
      </c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</row>
    <row r="359" spans="1:18" x14ac:dyDescent="0.25">
      <c r="A359" s="63">
        <f t="shared" si="20"/>
        <v>46380</v>
      </c>
      <c r="B359" s="61">
        <f t="shared" si="17"/>
        <v>12</v>
      </c>
      <c r="C359" s="61">
        <f t="shared" si="19"/>
        <v>4</v>
      </c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</row>
    <row r="360" spans="1:18" x14ac:dyDescent="0.25">
      <c r="A360" s="63">
        <f t="shared" si="20"/>
        <v>46381</v>
      </c>
      <c r="B360" s="61">
        <f t="shared" si="17"/>
        <v>12</v>
      </c>
      <c r="C360" s="61">
        <f t="shared" si="19"/>
        <v>4</v>
      </c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</row>
    <row r="361" spans="1:18" x14ac:dyDescent="0.25">
      <c r="A361" s="63">
        <f t="shared" si="20"/>
        <v>46382</v>
      </c>
      <c r="B361" s="61">
        <f t="shared" ref="B361:B367" si="21">MONTH(A361)</f>
        <v>12</v>
      </c>
      <c r="C361" s="61">
        <f t="shared" si="19"/>
        <v>4</v>
      </c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</row>
    <row r="362" spans="1:18" x14ac:dyDescent="0.25">
      <c r="A362" s="63">
        <f t="shared" si="20"/>
        <v>46383</v>
      </c>
      <c r="B362" s="61">
        <f t="shared" si="21"/>
        <v>12</v>
      </c>
      <c r="C362" s="61">
        <f t="shared" si="19"/>
        <v>4</v>
      </c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</row>
    <row r="363" spans="1:18" x14ac:dyDescent="0.25">
      <c r="A363" s="63">
        <f t="shared" si="20"/>
        <v>46384</v>
      </c>
      <c r="B363" s="61">
        <f t="shared" si="21"/>
        <v>12</v>
      </c>
      <c r="C363" s="61">
        <f t="shared" si="19"/>
        <v>4</v>
      </c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</row>
    <row r="364" spans="1:18" x14ac:dyDescent="0.25">
      <c r="A364" s="63">
        <f t="shared" si="20"/>
        <v>46385</v>
      </c>
      <c r="B364" s="61">
        <f t="shared" si="21"/>
        <v>12</v>
      </c>
      <c r="C364" s="61">
        <f t="shared" si="19"/>
        <v>4</v>
      </c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</row>
    <row r="365" spans="1:18" x14ac:dyDescent="0.25">
      <c r="A365" s="63">
        <f t="shared" si="20"/>
        <v>46386</v>
      </c>
      <c r="B365" s="61">
        <f t="shared" si="21"/>
        <v>12</v>
      </c>
      <c r="C365" s="61">
        <f t="shared" si="19"/>
        <v>4</v>
      </c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</row>
    <row r="366" spans="1:18" x14ac:dyDescent="0.25">
      <c r="A366" s="63">
        <f t="shared" si="20"/>
        <v>46387</v>
      </c>
      <c r="B366" s="61">
        <f t="shared" si="21"/>
        <v>12</v>
      </c>
      <c r="C366" s="61">
        <f t="shared" si="19"/>
        <v>4</v>
      </c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</row>
    <row r="367" spans="1:18" x14ac:dyDescent="0.25">
      <c r="A367" s="65" t="str">
        <f>IF(YEAR(A366+1)=YEAR(A366),A366+1," ")</f>
        <v xml:space="preserve"> </v>
      </c>
      <c r="B367" s="61" t="e">
        <f t="shared" si="21"/>
        <v>#VALUE!</v>
      </c>
      <c r="C367" s="61" t="e">
        <f t="shared" si="19"/>
        <v>#VALUE!</v>
      </c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</row>
    <row r="369" spans="1:18" x14ac:dyDescent="0.25">
      <c r="B369" s="43"/>
      <c r="C369" s="43"/>
    </row>
    <row r="370" spans="1:18" x14ac:dyDescent="0.25">
      <c r="A370" s="37" t="s">
        <v>150</v>
      </c>
      <c r="B370" s="43">
        <v>1</v>
      </c>
      <c r="C370" s="43">
        <v>1</v>
      </c>
      <c r="D370" s="66">
        <f>COUNTIF(D$2:D$367,$A370)</f>
        <v>0</v>
      </c>
      <c r="E370" s="66">
        <f t="shared" ref="E370:Q370" si="22">COUNTIF(E$2:E$367,$A370)</f>
        <v>0</v>
      </c>
      <c r="F370" s="66">
        <f t="shared" si="22"/>
        <v>0</v>
      </c>
      <c r="G370" s="66">
        <f t="shared" si="22"/>
        <v>0</v>
      </c>
      <c r="H370" s="66">
        <f t="shared" si="22"/>
        <v>0</v>
      </c>
      <c r="I370" s="66">
        <f t="shared" si="22"/>
        <v>0</v>
      </c>
      <c r="J370" s="66">
        <f t="shared" si="22"/>
        <v>0</v>
      </c>
      <c r="K370" s="66">
        <f t="shared" si="22"/>
        <v>0</v>
      </c>
      <c r="L370" s="66">
        <f t="shared" si="22"/>
        <v>0</v>
      </c>
      <c r="M370" s="66">
        <f t="shared" si="22"/>
        <v>0</v>
      </c>
      <c r="N370" s="66">
        <f t="shared" si="22"/>
        <v>0</v>
      </c>
      <c r="O370" s="66">
        <f t="shared" si="22"/>
        <v>0</v>
      </c>
      <c r="P370" s="66">
        <f t="shared" si="22"/>
        <v>0</v>
      </c>
      <c r="Q370" s="66">
        <f t="shared" si="22"/>
        <v>0</v>
      </c>
      <c r="R370" s="66">
        <f t="shared" ref="R370:R377" si="23">COUNTIF(R$2:R$367,$A370)</f>
        <v>0</v>
      </c>
    </row>
    <row r="371" spans="1:18" x14ac:dyDescent="0.25">
      <c r="A371" s="37" t="s">
        <v>46</v>
      </c>
      <c r="B371" s="43">
        <v>1</v>
      </c>
      <c r="C371" s="43">
        <v>1</v>
      </c>
      <c r="D371" s="66">
        <f t="shared" ref="D371:Q377" si="24">COUNTIF(D$2:D$367,$A371)</f>
        <v>0</v>
      </c>
      <c r="E371" s="66">
        <f t="shared" si="24"/>
        <v>0</v>
      </c>
      <c r="F371" s="66">
        <f t="shared" si="24"/>
        <v>0</v>
      </c>
      <c r="G371" s="66">
        <f t="shared" si="24"/>
        <v>0</v>
      </c>
      <c r="H371" s="66">
        <f t="shared" si="24"/>
        <v>0</v>
      </c>
      <c r="I371" s="66">
        <f t="shared" si="24"/>
        <v>0</v>
      </c>
      <c r="J371" s="66">
        <f t="shared" si="24"/>
        <v>0</v>
      </c>
      <c r="K371" s="66">
        <f t="shared" si="24"/>
        <v>0</v>
      </c>
      <c r="L371" s="66">
        <f t="shared" si="24"/>
        <v>0</v>
      </c>
      <c r="M371" s="66">
        <f t="shared" si="24"/>
        <v>0</v>
      </c>
      <c r="N371" s="66">
        <f t="shared" si="24"/>
        <v>0</v>
      </c>
      <c r="O371" s="66">
        <f t="shared" si="24"/>
        <v>0</v>
      </c>
      <c r="P371" s="66">
        <f t="shared" si="24"/>
        <v>0</v>
      </c>
      <c r="Q371" s="66">
        <f t="shared" si="24"/>
        <v>0</v>
      </c>
      <c r="R371" s="66">
        <f t="shared" si="23"/>
        <v>0</v>
      </c>
    </row>
    <row r="372" spans="1:18" x14ac:dyDescent="0.25">
      <c r="A372" s="37" t="s">
        <v>143</v>
      </c>
      <c r="B372" s="43">
        <v>1</v>
      </c>
      <c r="C372" s="43">
        <v>1</v>
      </c>
      <c r="D372" s="66">
        <f t="shared" si="24"/>
        <v>0</v>
      </c>
      <c r="E372" s="66">
        <f t="shared" si="24"/>
        <v>0</v>
      </c>
      <c r="F372" s="66">
        <f t="shared" si="24"/>
        <v>0</v>
      </c>
      <c r="G372" s="66">
        <f t="shared" si="24"/>
        <v>0</v>
      </c>
      <c r="H372" s="66">
        <f t="shared" si="24"/>
        <v>0</v>
      </c>
      <c r="I372" s="66">
        <f t="shared" si="24"/>
        <v>0</v>
      </c>
      <c r="J372" s="66">
        <f t="shared" si="24"/>
        <v>0</v>
      </c>
      <c r="K372" s="66">
        <f t="shared" si="24"/>
        <v>0</v>
      </c>
      <c r="L372" s="66">
        <f t="shared" si="24"/>
        <v>0</v>
      </c>
      <c r="M372" s="66">
        <f t="shared" si="24"/>
        <v>0</v>
      </c>
      <c r="N372" s="66">
        <f t="shared" si="24"/>
        <v>0</v>
      </c>
      <c r="O372" s="66">
        <f t="shared" si="24"/>
        <v>0</v>
      </c>
      <c r="P372" s="66">
        <f t="shared" si="24"/>
        <v>0</v>
      </c>
      <c r="Q372" s="66">
        <f t="shared" si="24"/>
        <v>0</v>
      </c>
      <c r="R372" s="66">
        <f t="shared" si="23"/>
        <v>0</v>
      </c>
    </row>
    <row r="373" spans="1:18" x14ac:dyDescent="0.25">
      <c r="A373" s="37" t="s">
        <v>144</v>
      </c>
      <c r="B373" s="43">
        <v>1</v>
      </c>
      <c r="C373" s="43">
        <v>1</v>
      </c>
      <c r="D373" s="66">
        <f t="shared" si="24"/>
        <v>0</v>
      </c>
      <c r="E373" s="66">
        <f t="shared" si="24"/>
        <v>0</v>
      </c>
      <c r="F373" s="66">
        <f t="shared" si="24"/>
        <v>0</v>
      </c>
      <c r="G373" s="66">
        <f t="shared" si="24"/>
        <v>0</v>
      </c>
      <c r="H373" s="66">
        <f t="shared" si="24"/>
        <v>0</v>
      </c>
      <c r="I373" s="66">
        <f t="shared" si="24"/>
        <v>0</v>
      </c>
      <c r="J373" s="66">
        <f t="shared" si="24"/>
        <v>0</v>
      </c>
      <c r="K373" s="66">
        <f t="shared" si="24"/>
        <v>0</v>
      </c>
      <c r="L373" s="66">
        <f t="shared" si="24"/>
        <v>0</v>
      </c>
      <c r="M373" s="66">
        <f t="shared" si="24"/>
        <v>0</v>
      </c>
      <c r="N373" s="66">
        <f t="shared" si="24"/>
        <v>0</v>
      </c>
      <c r="O373" s="66">
        <f t="shared" si="24"/>
        <v>0</v>
      </c>
      <c r="P373" s="66">
        <f t="shared" si="24"/>
        <v>0</v>
      </c>
      <c r="Q373" s="66">
        <f t="shared" si="24"/>
        <v>0</v>
      </c>
      <c r="R373" s="66">
        <f t="shared" si="23"/>
        <v>0</v>
      </c>
    </row>
    <row r="374" spans="1:18" x14ac:dyDescent="0.25">
      <c r="A374" s="37" t="s">
        <v>87</v>
      </c>
      <c r="B374" s="43">
        <v>1</v>
      </c>
      <c r="C374" s="43">
        <v>1</v>
      </c>
      <c r="D374" s="66">
        <f t="shared" si="24"/>
        <v>0</v>
      </c>
      <c r="E374" s="66">
        <f t="shared" si="24"/>
        <v>0</v>
      </c>
      <c r="F374" s="66">
        <f t="shared" si="24"/>
        <v>0</v>
      </c>
      <c r="G374" s="66">
        <f t="shared" si="24"/>
        <v>0</v>
      </c>
      <c r="H374" s="66">
        <f t="shared" si="24"/>
        <v>0</v>
      </c>
      <c r="I374" s="66">
        <f t="shared" si="24"/>
        <v>0</v>
      </c>
      <c r="J374" s="66">
        <f t="shared" si="24"/>
        <v>0</v>
      </c>
      <c r="K374" s="66">
        <f t="shared" si="24"/>
        <v>0</v>
      </c>
      <c r="L374" s="66">
        <f t="shared" si="24"/>
        <v>0</v>
      </c>
      <c r="M374" s="66">
        <f t="shared" si="24"/>
        <v>0</v>
      </c>
      <c r="N374" s="66">
        <f t="shared" si="24"/>
        <v>0</v>
      </c>
      <c r="O374" s="66">
        <f t="shared" si="24"/>
        <v>0</v>
      </c>
      <c r="P374" s="66">
        <f t="shared" si="24"/>
        <v>0</v>
      </c>
      <c r="Q374" s="66">
        <f t="shared" si="24"/>
        <v>0</v>
      </c>
      <c r="R374" s="66">
        <f t="shared" si="23"/>
        <v>0</v>
      </c>
    </row>
    <row r="375" spans="1:18" x14ac:dyDescent="0.25">
      <c r="A375" s="37" t="s">
        <v>185</v>
      </c>
      <c r="B375" s="43">
        <v>1</v>
      </c>
      <c r="C375" s="43">
        <v>1</v>
      </c>
      <c r="D375" s="66">
        <f t="shared" si="24"/>
        <v>0</v>
      </c>
      <c r="E375" s="66">
        <f t="shared" si="24"/>
        <v>0</v>
      </c>
      <c r="F375" s="66">
        <f t="shared" si="24"/>
        <v>0</v>
      </c>
      <c r="G375" s="66">
        <f t="shared" si="24"/>
        <v>0</v>
      </c>
      <c r="H375" s="66">
        <f t="shared" si="24"/>
        <v>0</v>
      </c>
      <c r="I375" s="66">
        <f t="shared" si="24"/>
        <v>0</v>
      </c>
      <c r="J375" s="66">
        <f t="shared" si="24"/>
        <v>0</v>
      </c>
      <c r="K375" s="66">
        <f t="shared" si="24"/>
        <v>0</v>
      </c>
      <c r="L375" s="66">
        <f t="shared" si="24"/>
        <v>0</v>
      </c>
      <c r="M375" s="66">
        <f t="shared" si="24"/>
        <v>0</v>
      </c>
      <c r="N375" s="66">
        <f t="shared" si="24"/>
        <v>0</v>
      </c>
      <c r="O375" s="66">
        <f t="shared" si="24"/>
        <v>0</v>
      </c>
      <c r="P375" s="66">
        <f t="shared" si="24"/>
        <v>0</v>
      </c>
      <c r="Q375" s="66">
        <f t="shared" si="24"/>
        <v>0</v>
      </c>
      <c r="R375" s="66">
        <f t="shared" si="23"/>
        <v>0</v>
      </c>
    </row>
    <row r="376" spans="1:18" x14ac:dyDescent="0.25">
      <c r="A376" s="37" t="s">
        <v>146</v>
      </c>
      <c r="B376" s="43">
        <v>1</v>
      </c>
      <c r="C376" s="43">
        <v>1</v>
      </c>
      <c r="D376" s="66">
        <f t="shared" si="24"/>
        <v>0</v>
      </c>
      <c r="E376" s="66">
        <f t="shared" si="24"/>
        <v>0</v>
      </c>
      <c r="F376" s="66">
        <f t="shared" si="24"/>
        <v>0</v>
      </c>
      <c r="G376" s="66">
        <f t="shared" si="24"/>
        <v>0</v>
      </c>
      <c r="H376" s="66">
        <f t="shared" si="24"/>
        <v>0</v>
      </c>
      <c r="I376" s="66">
        <f t="shared" si="24"/>
        <v>0</v>
      </c>
      <c r="J376" s="66">
        <f t="shared" si="24"/>
        <v>0</v>
      </c>
      <c r="K376" s="66">
        <f t="shared" si="24"/>
        <v>0</v>
      </c>
      <c r="L376" s="66">
        <f t="shared" si="24"/>
        <v>0</v>
      </c>
      <c r="M376" s="66">
        <f t="shared" si="24"/>
        <v>0</v>
      </c>
      <c r="N376" s="66">
        <f t="shared" si="24"/>
        <v>0</v>
      </c>
      <c r="O376" s="66">
        <f t="shared" si="24"/>
        <v>0</v>
      </c>
      <c r="P376" s="66">
        <f t="shared" si="24"/>
        <v>0</v>
      </c>
      <c r="Q376" s="66">
        <f t="shared" si="24"/>
        <v>0</v>
      </c>
      <c r="R376" s="66">
        <f t="shared" si="23"/>
        <v>0</v>
      </c>
    </row>
    <row r="377" spans="1:18" x14ac:dyDescent="0.25">
      <c r="A377" s="37" t="s">
        <v>145</v>
      </c>
      <c r="B377" s="43">
        <v>1</v>
      </c>
      <c r="C377" s="43">
        <v>1</v>
      </c>
      <c r="D377" s="66">
        <f t="shared" si="24"/>
        <v>0</v>
      </c>
      <c r="E377" s="66">
        <f t="shared" si="24"/>
        <v>0</v>
      </c>
      <c r="F377" s="66">
        <f t="shared" si="24"/>
        <v>0</v>
      </c>
      <c r="G377" s="66">
        <f t="shared" si="24"/>
        <v>0</v>
      </c>
      <c r="H377" s="66">
        <f t="shared" si="24"/>
        <v>0</v>
      </c>
      <c r="I377" s="66">
        <f t="shared" si="24"/>
        <v>0</v>
      </c>
      <c r="J377" s="66">
        <f t="shared" si="24"/>
        <v>0</v>
      </c>
      <c r="K377" s="66">
        <f t="shared" si="24"/>
        <v>0</v>
      </c>
      <c r="L377" s="66">
        <f t="shared" si="24"/>
        <v>0</v>
      </c>
      <c r="M377" s="66">
        <f t="shared" si="24"/>
        <v>0</v>
      </c>
      <c r="N377" s="66">
        <f t="shared" si="24"/>
        <v>0</v>
      </c>
      <c r="O377" s="66">
        <f t="shared" si="24"/>
        <v>0</v>
      </c>
      <c r="P377" s="66">
        <f t="shared" si="24"/>
        <v>0</v>
      </c>
      <c r="Q377" s="66">
        <f t="shared" si="24"/>
        <v>0</v>
      </c>
      <c r="R377" s="66">
        <f t="shared" si="23"/>
        <v>0</v>
      </c>
    </row>
  </sheetData>
  <autoFilter ref="A1:C366"/>
  <conditionalFormatting sqref="A2:A367">
    <cfRule type="expression" dxfId="40" priority="1" stopIfTrue="1">
      <formula>SUMPRODUCT(($A2&gt;=DVac)*($A2&lt;=FVac))&gt;0</formula>
    </cfRule>
  </conditionalFormatting>
  <conditionalFormatting sqref="A1:R367">
    <cfRule type="expression" dxfId="39" priority="2" stopIfTrue="1">
      <formula>COUNTIF(Feries,$A1)&gt;0</formula>
    </cfRule>
    <cfRule type="expression" dxfId="38" priority="3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19050</xdr:colOff>
                <xdr:row>0</xdr:row>
                <xdr:rowOff>1533525</xdr:rowOff>
              </from>
              <to>
                <xdr:col>0</xdr:col>
                <xdr:colOff>1171575</xdr:colOff>
                <xdr:row>1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1171575</xdr:colOff>
                <xdr:row>0</xdr:row>
                <xdr:rowOff>1533525</xdr:rowOff>
              </from>
              <to>
                <xdr:col>3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17</xdr:col>
                <xdr:colOff>295275</xdr:colOff>
                <xdr:row>0</xdr:row>
                <xdr:rowOff>800100</xdr:rowOff>
              </from>
              <to>
                <xdr:col>18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17</xdr:col>
                <xdr:colOff>295275</xdr:colOff>
                <xdr:row>0</xdr:row>
                <xdr:rowOff>238125</xdr:rowOff>
              </from>
              <to>
                <xdr:col>18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CK756"/>
  <sheetViews>
    <sheetView showGridLines="0" zoomScale="85" zoomScaleNormal="85" workbookViewId="0">
      <pane xSplit="2" ySplit="1" topLeftCell="C366" activePane="bottomRight" state="frozenSplit"/>
      <selection pane="topRight" activeCell="C1" sqref="C1"/>
      <selection pane="bottomLeft" activeCell="A2" sqref="A2"/>
      <selection pane="bottomRight" activeCell="A380" sqref="A380"/>
    </sheetView>
  </sheetViews>
  <sheetFormatPr baseColWidth="10" defaultColWidth="4.85546875" defaultRowHeight="15" x14ac:dyDescent="0.25"/>
  <cols>
    <col min="1" max="1" width="28.42578125" style="55" customWidth="1"/>
    <col min="2" max="2" width="5.140625" style="40" hidden="1" customWidth="1"/>
    <col min="3" max="6" width="10.42578125" style="45" customWidth="1"/>
    <col min="7" max="7" width="10.85546875" style="45" customWidth="1"/>
    <col min="8" max="9" width="11.5703125" style="45" customWidth="1"/>
    <col min="10" max="10" width="15.5703125" style="45" customWidth="1"/>
    <col min="11" max="12" width="13.42578125" style="45" customWidth="1"/>
    <col min="13" max="13" width="11.7109375" style="45" customWidth="1"/>
    <col min="14" max="14" width="7.85546875" style="45" customWidth="1"/>
    <col min="15" max="15" width="10.85546875" style="45" customWidth="1"/>
    <col min="16" max="17" width="13.5703125" style="45" customWidth="1"/>
    <col min="18" max="23" width="9.42578125" style="45" customWidth="1"/>
    <col min="24" max="25" width="5.140625" style="45" customWidth="1"/>
    <col min="26" max="27" width="5.7109375" style="45" customWidth="1"/>
    <col min="28" max="89" width="4.85546875" style="44"/>
    <col min="90" max="16384" width="4.85546875" style="23"/>
  </cols>
  <sheetData>
    <row r="1" spans="1:89" ht="123" customHeight="1" x14ac:dyDescent="0.25">
      <c r="A1" s="57" t="str">
        <f>"                     Postes
 "&amp;An</f>
        <v xml:space="preserve">                     Postes
 2026</v>
      </c>
      <c r="B1" s="67" t="s">
        <v>127</v>
      </c>
      <c r="C1" s="68" t="s">
        <v>51</v>
      </c>
      <c r="D1" s="68" t="s">
        <v>52</v>
      </c>
      <c r="E1" s="68" t="s">
        <v>53</v>
      </c>
      <c r="F1" s="68" t="s">
        <v>54</v>
      </c>
      <c r="G1" s="68" t="s">
        <v>62</v>
      </c>
      <c r="H1" s="68" t="s">
        <v>55</v>
      </c>
      <c r="I1" s="68" t="s">
        <v>56</v>
      </c>
      <c r="J1" s="68" t="s">
        <v>63</v>
      </c>
      <c r="K1" s="68" t="s">
        <v>65</v>
      </c>
      <c r="L1" s="68" t="s">
        <v>64</v>
      </c>
      <c r="M1" s="68" t="s">
        <v>66</v>
      </c>
      <c r="N1" s="68" t="s">
        <v>57</v>
      </c>
      <c r="O1" s="68" t="s">
        <v>67</v>
      </c>
      <c r="P1" s="68" t="s">
        <v>69</v>
      </c>
      <c r="Q1" s="68" t="s">
        <v>68</v>
      </c>
      <c r="R1" s="68" t="s">
        <v>73</v>
      </c>
      <c r="S1" s="68" t="s">
        <v>74</v>
      </c>
      <c r="T1" s="68" t="s">
        <v>75</v>
      </c>
      <c r="U1" s="68" t="s">
        <v>76</v>
      </c>
      <c r="V1" s="68" t="s">
        <v>77</v>
      </c>
      <c r="W1" s="68" t="s">
        <v>78</v>
      </c>
      <c r="X1" s="68" t="s">
        <v>79</v>
      </c>
      <c r="Y1" s="68" t="s">
        <v>131</v>
      </c>
      <c r="Z1" s="68" t="s">
        <v>70</v>
      </c>
      <c r="AA1" s="68" t="s">
        <v>71</v>
      </c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</row>
    <row r="2" spans="1:89" x14ac:dyDescent="0.25">
      <c r="A2" s="69">
        <f>DATE(An,1,1)</f>
        <v>46023</v>
      </c>
      <c r="B2" s="61">
        <f>INT((A2-DATE(YEAR(A2),1,3)+WEEKDAY(DATE(YEAR(A2),1,3))+5)/7)</f>
        <v>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</row>
    <row r="3" spans="1:89" x14ac:dyDescent="0.25">
      <c r="A3" s="69">
        <f>A2+1</f>
        <v>46024</v>
      </c>
      <c r="B3" s="61">
        <f t="shared" ref="B3:B62" si="0">INT((A3-DATE(YEAR(A3),1,3)+WEEKDAY(DATE(YEAR(A3),1,3))+5)/7)</f>
        <v>1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</row>
    <row r="4" spans="1:89" s="38" customFormat="1" x14ac:dyDescent="0.25">
      <c r="A4" s="69">
        <f t="shared" ref="A4:A67" si="1">A3+1</f>
        <v>46025</v>
      </c>
      <c r="B4" s="61">
        <f t="shared" si="0"/>
        <v>1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</row>
    <row r="5" spans="1:89" x14ac:dyDescent="0.25">
      <c r="A5" s="69">
        <f t="shared" si="1"/>
        <v>46026</v>
      </c>
      <c r="B5" s="61">
        <f t="shared" si="0"/>
        <v>1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</row>
    <row r="6" spans="1:89" x14ac:dyDescent="0.25">
      <c r="A6" s="69">
        <f t="shared" si="1"/>
        <v>46027</v>
      </c>
      <c r="B6" s="61">
        <f t="shared" si="0"/>
        <v>2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</row>
    <row r="7" spans="1:89" x14ac:dyDescent="0.25">
      <c r="A7" s="69">
        <f t="shared" si="1"/>
        <v>46028</v>
      </c>
      <c r="B7" s="61">
        <f t="shared" si="0"/>
        <v>2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</row>
    <row r="8" spans="1:89" x14ac:dyDescent="0.25">
      <c r="A8" s="69">
        <f t="shared" si="1"/>
        <v>46029</v>
      </c>
      <c r="B8" s="61">
        <f t="shared" si="0"/>
        <v>2</v>
      </c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</row>
    <row r="9" spans="1:89" x14ac:dyDescent="0.25">
      <c r="A9" s="69">
        <f t="shared" si="1"/>
        <v>46030</v>
      </c>
      <c r="B9" s="61">
        <f t="shared" si="0"/>
        <v>2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</row>
    <row r="10" spans="1:89" x14ac:dyDescent="0.25">
      <c r="A10" s="69">
        <f t="shared" si="1"/>
        <v>46031</v>
      </c>
      <c r="B10" s="61">
        <f t="shared" si="0"/>
        <v>2</v>
      </c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</row>
    <row r="11" spans="1:89" x14ac:dyDescent="0.25">
      <c r="A11" s="69">
        <f t="shared" si="1"/>
        <v>46032</v>
      </c>
      <c r="B11" s="61">
        <f t="shared" si="0"/>
        <v>2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</row>
    <row r="12" spans="1:89" x14ac:dyDescent="0.25">
      <c r="A12" s="69">
        <f t="shared" si="1"/>
        <v>46033</v>
      </c>
      <c r="B12" s="61">
        <f t="shared" si="0"/>
        <v>2</v>
      </c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</row>
    <row r="13" spans="1:89" x14ac:dyDescent="0.25">
      <c r="A13" s="69">
        <f t="shared" si="1"/>
        <v>46034</v>
      </c>
      <c r="B13" s="61">
        <f t="shared" si="0"/>
        <v>3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</row>
    <row r="14" spans="1:89" x14ac:dyDescent="0.25">
      <c r="A14" s="69">
        <f t="shared" si="1"/>
        <v>46035</v>
      </c>
      <c r="B14" s="61">
        <f t="shared" si="0"/>
        <v>3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</row>
    <row r="15" spans="1:89" x14ac:dyDescent="0.25">
      <c r="A15" s="69">
        <f t="shared" si="1"/>
        <v>46036</v>
      </c>
      <c r="B15" s="61">
        <f t="shared" si="0"/>
        <v>3</v>
      </c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</row>
    <row r="16" spans="1:89" x14ac:dyDescent="0.25">
      <c r="A16" s="69">
        <f t="shared" si="1"/>
        <v>46037</v>
      </c>
      <c r="B16" s="61">
        <f t="shared" si="0"/>
        <v>3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</row>
    <row r="17" spans="1:89" x14ac:dyDescent="0.25">
      <c r="A17" s="69">
        <f t="shared" si="1"/>
        <v>46038</v>
      </c>
      <c r="B17" s="61">
        <f t="shared" si="0"/>
        <v>3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</row>
    <row r="18" spans="1:89" x14ac:dyDescent="0.25">
      <c r="A18" s="69">
        <f t="shared" si="1"/>
        <v>46039</v>
      </c>
      <c r="B18" s="61">
        <f t="shared" si="0"/>
        <v>3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</row>
    <row r="19" spans="1:89" x14ac:dyDescent="0.25">
      <c r="A19" s="69">
        <f t="shared" si="1"/>
        <v>46040</v>
      </c>
      <c r="B19" s="61">
        <f t="shared" si="0"/>
        <v>3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</row>
    <row r="20" spans="1:89" x14ac:dyDescent="0.25">
      <c r="A20" s="69">
        <f t="shared" si="1"/>
        <v>46041</v>
      </c>
      <c r="B20" s="61">
        <f t="shared" si="0"/>
        <v>4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</row>
    <row r="21" spans="1:89" x14ac:dyDescent="0.25">
      <c r="A21" s="69">
        <f t="shared" si="1"/>
        <v>46042</v>
      </c>
      <c r="B21" s="61">
        <f t="shared" si="0"/>
        <v>4</v>
      </c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</row>
    <row r="22" spans="1:89" x14ac:dyDescent="0.25">
      <c r="A22" s="69">
        <f t="shared" si="1"/>
        <v>46043</v>
      </c>
      <c r="B22" s="61">
        <f t="shared" si="0"/>
        <v>4</v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</row>
    <row r="23" spans="1:89" x14ac:dyDescent="0.25">
      <c r="A23" s="69">
        <f t="shared" si="1"/>
        <v>46044</v>
      </c>
      <c r="B23" s="61">
        <f t="shared" si="0"/>
        <v>4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</row>
    <row r="24" spans="1:89" x14ac:dyDescent="0.25">
      <c r="A24" s="69">
        <f t="shared" si="1"/>
        <v>46045</v>
      </c>
      <c r="B24" s="61">
        <f t="shared" si="0"/>
        <v>4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</row>
    <row r="25" spans="1:89" x14ac:dyDescent="0.25">
      <c r="A25" s="69">
        <f t="shared" si="1"/>
        <v>46046</v>
      </c>
      <c r="B25" s="61">
        <f t="shared" si="0"/>
        <v>4</v>
      </c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</row>
    <row r="26" spans="1:89" x14ac:dyDescent="0.25">
      <c r="A26" s="69">
        <f t="shared" si="1"/>
        <v>46047</v>
      </c>
      <c r="B26" s="61">
        <f t="shared" si="0"/>
        <v>4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</row>
    <row r="27" spans="1:89" x14ac:dyDescent="0.25">
      <c r="A27" s="69">
        <f t="shared" si="1"/>
        <v>46048</v>
      </c>
      <c r="B27" s="61">
        <f t="shared" si="0"/>
        <v>5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</row>
    <row r="28" spans="1:89" x14ac:dyDescent="0.25">
      <c r="A28" s="69">
        <f t="shared" si="1"/>
        <v>46049</v>
      </c>
      <c r="B28" s="61">
        <f t="shared" si="0"/>
        <v>5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</row>
    <row r="29" spans="1:89" x14ac:dyDescent="0.25">
      <c r="A29" s="69">
        <f t="shared" si="1"/>
        <v>46050</v>
      </c>
      <c r="B29" s="61">
        <f t="shared" si="0"/>
        <v>5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</row>
    <row r="30" spans="1:89" x14ac:dyDescent="0.25">
      <c r="A30" s="69">
        <f t="shared" si="1"/>
        <v>46051</v>
      </c>
      <c r="B30" s="61">
        <f t="shared" si="0"/>
        <v>5</v>
      </c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</row>
    <row r="31" spans="1:89" x14ac:dyDescent="0.25">
      <c r="A31" s="69">
        <f t="shared" si="1"/>
        <v>46052</v>
      </c>
      <c r="B31" s="61">
        <f t="shared" si="0"/>
        <v>5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</row>
    <row r="32" spans="1:89" x14ac:dyDescent="0.25">
      <c r="A32" s="69">
        <f t="shared" si="1"/>
        <v>46053</v>
      </c>
      <c r="B32" s="61">
        <f t="shared" si="0"/>
        <v>5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</row>
    <row r="33" spans="1:89" x14ac:dyDescent="0.25">
      <c r="A33" s="69">
        <f t="shared" si="1"/>
        <v>46054</v>
      </c>
      <c r="B33" s="61">
        <f t="shared" si="0"/>
        <v>5</v>
      </c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</row>
    <row r="34" spans="1:89" x14ac:dyDescent="0.25">
      <c r="A34" s="69">
        <f t="shared" si="1"/>
        <v>46055</v>
      </c>
      <c r="B34" s="61">
        <f t="shared" si="0"/>
        <v>6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</row>
    <row r="35" spans="1:89" x14ac:dyDescent="0.25">
      <c r="A35" s="69">
        <f t="shared" si="1"/>
        <v>46056</v>
      </c>
      <c r="B35" s="61">
        <f t="shared" si="0"/>
        <v>6</v>
      </c>
      <c r="C35" s="62"/>
      <c r="D35" s="62"/>
      <c r="E35" s="62"/>
      <c r="F35" s="62"/>
      <c r="G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</row>
    <row r="36" spans="1:89" x14ac:dyDescent="0.25">
      <c r="A36" s="69">
        <f t="shared" si="1"/>
        <v>46057</v>
      </c>
      <c r="B36" s="61">
        <f t="shared" si="0"/>
        <v>6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</row>
    <row r="37" spans="1:89" x14ac:dyDescent="0.25">
      <c r="A37" s="69">
        <f t="shared" si="1"/>
        <v>46058</v>
      </c>
      <c r="B37" s="61">
        <f t="shared" si="0"/>
        <v>6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</row>
    <row r="38" spans="1:89" x14ac:dyDescent="0.25">
      <c r="A38" s="69">
        <f t="shared" si="1"/>
        <v>46059</v>
      </c>
      <c r="B38" s="61">
        <f t="shared" si="0"/>
        <v>6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</row>
    <row r="39" spans="1:89" x14ac:dyDescent="0.25">
      <c r="A39" s="69">
        <f t="shared" si="1"/>
        <v>46060</v>
      </c>
      <c r="B39" s="61">
        <f t="shared" si="0"/>
        <v>6</v>
      </c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</row>
    <row r="40" spans="1:89" x14ac:dyDescent="0.25">
      <c r="A40" s="69">
        <f t="shared" si="1"/>
        <v>46061</v>
      </c>
      <c r="B40" s="61">
        <f t="shared" si="0"/>
        <v>6</v>
      </c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</row>
    <row r="41" spans="1:89" x14ac:dyDescent="0.25">
      <c r="A41" s="69">
        <f t="shared" si="1"/>
        <v>46062</v>
      </c>
      <c r="B41" s="61">
        <f t="shared" si="0"/>
        <v>7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</row>
    <row r="42" spans="1:89" x14ac:dyDescent="0.25">
      <c r="A42" s="69">
        <f t="shared" si="1"/>
        <v>46063</v>
      </c>
      <c r="B42" s="61">
        <f t="shared" si="0"/>
        <v>7</v>
      </c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</row>
    <row r="43" spans="1:89" x14ac:dyDescent="0.25">
      <c r="A43" s="69">
        <f t="shared" si="1"/>
        <v>46064</v>
      </c>
      <c r="B43" s="61">
        <f t="shared" si="0"/>
        <v>7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</row>
    <row r="44" spans="1:89" x14ac:dyDescent="0.25">
      <c r="A44" s="69">
        <f t="shared" si="1"/>
        <v>46065</v>
      </c>
      <c r="B44" s="61">
        <f t="shared" si="0"/>
        <v>7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</row>
    <row r="45" spans="1:89" x14ac:dyDescent="0.25">
      <c r="A45" s="69">
        <f t="shared" si="1"/>
        <v>46066</v>
      </c>
      <c r="B45" s="61">
        <f t="shared" si="0"/>
        <v>7</v>
      </c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</row>
    <row r="46" spans="1:89" x14ac:dyDescent="0.25">
      <c r="A46" s="69">
        <f t="shared" si="1"/>
        <v>46067</v>
      </c>
      <c r="B46" s="61">
        <f t="shared" si="0"/>
        <v>7</v>
      </c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</row>
    <row r="47" spans="1:89" x14ac:dyDescent="0.25">
      <c r="A47" s="69">
        <f t="shared" si="1"/>
        <v>46068</v>
      </c>
      <c r="B47" s="61">
        <f t="shared" si="0"/>
        <v>7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</row>
    <row r="48" spans="1:89" x14ac:dyDescent="0.25">
      <c r="A48" s="69">
        <f t="shared" si="1"/>
        <v>46069</v>
      </c>
      <c r="B48" s="61">
        <f t="shared" si="0"/>
        <v>8</v>
      </c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</row>
    <row r="49" spans="1:89" x14ac:dyDescent="0.25">
      <c r="A49" s="69">
        <f t="shared" si="1"/>
        <v>46070</v>
      </c>
      <c r="B49" s="61">
        <f t="shared" si="0"/>
        <v>8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</row>
    <row r="50" spans="1:89" x14ac:dyDescent="0.25">
      <c r="A50" s="69">
        <f t="shared" si="1"/>
        <v>46071</v>
      </c>
      <c r="B50" s="61">
        <f t="shared" si="0"/>
        <v>8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</row>
    <row r="51" spans="1:89" x14ac:dyDescent="0.25">
      <c r="A51" s="69">
        <f t="shared" si="1"/>
        <v>46072</v>
      </c>
      <c r="B51" s="61">
        <f t="shared" si="0"/>
        <v>8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</row>
    <row r="52" spans="1:89" x14ac:dyDescent="0.25">
      <c r="A52" s="69">
        <f t="shared" si="1"/>
        <v>46073</v>
      </c>
      <c r="B52" s="61">
        <f t="shared" si="0"/>
        <v>8</v>
      </c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</row>
    <row r="53" spans="1:89" x14ac:dyDescent="0.25">
      <c r="A53" s="69">
        <f t="shared" si="1"/>
        <v>46074</v>
      </c>
      <c r="B53" s="61">
        <f t="shared" si="0"/>
        <v>8</v>
      </c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</row>
    <row r="54" spans="1:89" x14ac:dyDescent="0.25">
      <c r="A54" s="69">
        <f t="shared" si="1"/>
        <v>46075</v>
      </c>
      <c r="B54" s="61">
        <f t="shared" si="0"/>
        <v>8</v>
      </c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</row>
    <row r="55" spans="1:89" x14ac:dyDescent="0.25">
      <c r="A55" s="69">
        <f t="shared" si="1"/>
        <v>46076</v>
      </c>
      <c r="B55" s="61">
        <f t="shared" si="0"/>
        <v>9</v>
      </c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</row>
    <row r="56" spans="1:89" x14ac:dyDescent="0.25">
      <c r="A56" s="69">
        <f t="shared" si="1"/>
        <v>46077</v>
      </c>
      <c r="B56" s="61">
        <f t="shared" si="0"/>
        <v>9</v>
      </c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</row>
    <row r="57" spans="1:89" x14ac:dyDescent="0.25">
      <c r="A57" s="69">
        <f t="shared" si="1"/>
        <v>46078</v>
      </c>
      <c r="B57" s="61">
        <f t="shared" si="0"/>
        <v>9</v>
      </c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</row>
    <row r="58" spans="1:89" x14ac:dyDescent="0.25">
      <c r="A58" s="69">
        <f t="shared" si="1"/>
        <v>46079</v>
      </c>
      <c r="B58" s="61">
        <f t="shared" si="0"/>
        <v>9</v>
      </c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</row>
    <row r="59" spans="1:89" x14ac:dyDescent="0.25">
      <c r="A59" s="69">
        <f t="shared" si="1"/>
        <v>46080</v>
      </c>
      <c r="B59" s="61">
        <f t="shared" si="0"/>
        <v>9</v>
      </c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</row>
    <row r="60" spans="1:89" x14ac:dyDescent="0.25">
      <c r="A60" s="69">
        <f t="shared" si="1"/>
        <v>46081</v>
      </c>
      <c r="B60" s="61">
        <f t="shared" si="0"/>
        <v>9</v>
      </c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</row>
    <row r="61" spans="1:89" x14ac:dyDescent="0.25">
      <c r="A61" s="69">
        <f t="shared" si="1"/>
        <v>46082</v>
      </c>
      <c r="B61" s="61">
        <f t="shared" si="0"/>
        <v>9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</row>
    <row r="62" spans="1:89" x14ac:dyDescent="0.25">
      <c r="A62" s="69">
        <f t="shared" si="1"/>
        <v>46083</v>
      </c>
      <c r="B62" s="61">
        <f t="shared" si="0"/>
        <v>10</v>
      </c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</row>
    <row r="63" spans="1:89" x14ac:dyDescent="0.25">
      <c r="A63" s="69">
        <f t="shared" si="1"/>
        <v>46084</v>
      </c>
      <c r="B63" s="61">
        <f t="shared" ref="B63:B126" si="2">INT((A63-DATE(YEAR(A63),1,3)+WEEKDAY(DATE(YEAR(A63),1,3))+5)/7)</f>
        <v>10</v>
      </c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</row>
    <row r="64" spans="1:89" x14ac:dyDescent="0.25">
      <c r="A64" s="69">
        <f t="shared" si="1"/>
        <v>46085</v>
      </c>
      <c r="B64" s="61">
        <f t="shared" si="2"/>
        <v>10</v>
      </c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</row>
    <row r="65" spans="1:89" x14ac:dyDescent="0.25">
      <c r="A65" s="69">
        <f t="shared" si="1"/>
        <v>46086</v>
      </c>
      <c r="B65" s="61">
        <f t="shared" si="2"/>
        <v>10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</row>
    <row r="66" spans="1:89" x14ac:dyDescent="0.25">
      <c r="A66" s="69">
        <f t="shared" si="1"/>
        <v>46087</v>
      </c>
      <c r="B66" s="61">
        <f t="shared" si="2"/>
        <v>10</v>
      </c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</row>
    <row r="67" spans="1:89" x14ac:dyDescent="0.25">
      <c r="A67" s="69">
        <f t="shared" si="1"/>
        <v>46088</v>
      </c>
      <c r="B67" s="61">
        <f t="shared" si="2"/>
        <v>10</v>
      </c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</row>
    <row r="68" spans="1:89" x14ac:dyDescent="0.25">
      <c r="A68" s="69">
        <f t="shared" ref="A68:A131" si="3">A67+1</f>
        <v>46089</v>
      </c>
      <c r="B68" s="61">
        <f t="shared" si="2"/>
        <v>10</v>
      </c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</row>
    <row r="69" spans="1:89" x14ac:dyDescent="0.25">
      <c r="A69" s="69">
        <f t="shared" si="3"/>
        <v>46090</v>
      </c>
      <c r="B69" s="61">
        <f t="shared" si="2"/>
        <v>11</v>
      </c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</row>
    <row r="70" spans="1:89" x14ac:dyDescent="0.25">
      <c r="A70" s="69">
        <f t="shared" si="3"/>
        <v>46091</v>
      </c>
      <c r="B70" s="61">
        <f t="shared" si="2"/>
        <v>11</v>
      </c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</row>
    <row r="71" spans="1:89" x14ac:dyDescent="0.25">
      <c r="A71" s="69">
        <f t="shared" si="3"/>
        <v>46092</v>
      </c>
      <c r="B71" s="61">
        <f t="shared" si="2"/>
        <v>11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</row>
    <row r="72" spans="1:89" x14ac:dyDescent="0.25">
      <c r="A72" s="69">
        <f t="shared" si="3"/>
        <v>46093</v>
      </c>
      <c r="B72" s="61">
        <f t="shared" si="2"/>
        <v>11</v>
      </c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</row>
    <row r="73" spans="1:89" x14ac:dyDescent="0.25">
      <c r="A73" s="69">
        <f t="shared" si="3"/>
        <v>46094</v>
      </c>
      <c r="B73" s="61">
        <f t="shared" si="2"/>
        <v>11</v>
      </c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</row>
    <row r="74" spans="1:89" x14ac:dyDescent="0.25">
      <c r="A74" s="69">
        <f t="shared" si="3"/>
        <v>46095</v>
      </c>
      <c r="B74" s="61">
        <f t="shared" si="2"/>
        <v>11</v>
      </c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</row>
    <row r="75" spans="1:89" x14ac:dyDescent="0.25">
      <c r="A75" s="69">
        <f t="shared" si="3"/>
        <v>46096</v>
      </c>
      <c r="B75" s="61">
        <f t="shared" si="2"/>
        <v>11</v>
      </c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</row>
    <row r="76" spans="1:89" x14ac:dyDescent="0.25">
      <c r="A76" s="69">
        <f t="shared" si="3"/>
        <v>46097</v>
      </c>
      <c r="B76" s="61">
        <f t="shared" si="2"/>
        <v>12</v>
      </c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</row>
    <row r="77" spans="1:89" x14ac:dyDescent="0.25">
      <c r="A77" s="69">
        <f t="shared" si="3"/>
        <v>46098</v>
      </c>
      <c r="B77" s="61">
        <f t="shared" si="2"/>
        <v>12</v>
      </c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</row>
    <row r="78" spans="1:89" x14ac:dyDescent="0.25">
      <c r="A78" s="69">
        <f t="shared" si="3"/>
        <v>46099</v>
      </c>
      <c r="B78" s="61">
        <f t="shared" si="2"/>
        <v>12</v>
      </c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</row>
    <row r="79" spans="1:89" x14ac:dyDescent="0.25">
      <c r="A79" s="69">
        <f t="shared" si="3"/>
        <v>46100</v>
      </c>
      <c r="B79" s="61">
        <f t="shared" si="2"/>
        <v>12</v>
      </c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</row>
    <row r="80" spans="1:89" x14ac:dyDescent="0.25">
      <c r="A80" s="69">
        <f t="shared" si="3"/>
        <v>46101</v>
      </c>
      <c r="B80" s="61">
        <f t="shared" si="2"/>
        <v>12</v>
      </c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</row>
    <row r="81" spans="1:89" x14ac:dyDescent="0.25">
      <c r="A81" s="69">
        <f t="shared" si="3"/>
        <v>46102</v>
      </c>
      <c r="B81" s="61">
        <f t="shared" si="2"/>
        <v>12</v>
      </c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</row>
    <row r="82" spans="1:89" x14ac:dyDescent="0.25">
      <c r="A82" s="69">
        <f t="shared" si="3"/>
        <v>46103</v>
      </c>
      <c r="B82" s="61">
        <f t="shared" si="2"/>
        <v>12</v>
      </c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</row>
    <row r="83" spans="1:89" x14ac:dyDescent="0.25">
      <c r="A83" s="69">
        <f t="shared" si="3"/>
        <v>46104</v>
      </c>
      <c r="B83" s="61">
        <f t="shared" si="2"/>
        <v>13</v>
      </c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</row>
    <row r="84" spans="1:89" x14ac:dyDescent="0.25">
      <c r="A84" s="69">
        <f t="shared" si="3"/>
        <v>46105</v>
      </c>
      <c r="B84" s="61">
        <f t="shared" si="2"/>
        <v>13</v>
      </c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</row>
    <row r="85" spans="1:89" x14ac:dyDescent="0.25">
      <c r="A85" s="69">
        <f t="shared" si="3"/>
        <v>46106</v>
      </c>
      <c r="B85" s="61">
        <f t="shared" si="2"/>
        <v>13</v>
      </c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</row>
    <row r="86" spans="1:89" x14ac:dyDescent="0.25">
      <c r="A86" s="69">
        <f t="shared" si="3"/>
        <v>46107</v>
      </c>
      <c r="B86" s="61">
        <f t="shared" si="2"/>
        <v>13</v>
      </c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</row>
    <row r="87" spans="1:89" x14ac:dyDescent="0.25">
      <c r="A87" s="69">
        <f t="shared" si="3"/>
        <v>46108</v>
      </c>
      <c r="B87" s="61">
        <f t="shared" si="2"/>
        <v>13</v>
      </c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</row>
    <row r="88" spans="1:89" x14ac:dyDescent="0.25">
      <c r="A88" s="69">
        <f t="shared" si="3"/>
        <v>46109</v>
      </c>
      <c r="B88" s="61">
        <f t="shared" si="2"/>
        <v>13</v>
      </c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</row>
    <row r="89" spans="1:89" x14ac:dyDescent="0.25">
      <c r="A89" s="69">
        <f t="shared" si="3"/>
        <v>46110</v>
      </c>
      <c r="B89" s="61">
        <f t="shared" si="2"/>
        <v>13</v>
      </c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</row>
    <row r="90" spans="1:89" x14ac:dyDescent="0.25">
      <c r="A90" s="69">
        <f t="shared" si="3"/>
        <v>46111</v>
      </c>
      <c r="B90" s="61">
        <f t="shared" si="2"/>
        <v>14</v>
      </c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</row>
    <row r="91" spans="1:89" x14ac:dyDescent="0.25">
      <c r="A91" s="69">
        <f t="shared" si="3"/>
        <v>46112</v>
      </c>
      <c r="B91" s="61">
        <f t="shared" si="2"/>
        <v>14</v>
      </c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</row>
    <row r="92" spans="1:89" x14ac:dyDescent="0.25">
      <c r="A92" s="69">
        <f t="shared" si="3"/>
        <v>46113</v>
      </c>
      <c r="B92" s="61">
        <f t="shared" si="2"/>
        <v>14</v>
      </c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</row>
    <row r="93" spans="1:89" x14ac:dyDescent="0.25">
      <c r="A93" s="69">
        <f t="shared" si="3"/>
        <v>46114</v>
      </c>
      <c r="B93" s="61">
        <f t="shared" si="2"/>
        <v>14</v>
      </c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</row>
    <row r="94" spans="1:89" x14ac:dyDescent="0.25">
      <c r="A94" s="69">
        <f t="shared" si="3"/>
        <v>46115</v>
      </c>
      <c r="B94" s="61">
        <f t="shared" si="2"/>
        <v>14</v>
      </c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</row>
    <row r="95" spans="1:89" x14ac:dyDescent="0.25">
      <c r="A95" s="69">
        <f t="shared" si="3"/>
        <v>46116</v>
      </c>
      <c r="B95" s="61">
        <f t="shared" si="2"/>
        <v>14</v>
      </c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</row>
    <row r="96" spans="1:89" x14ac:dyDescent="0.25">
      <c r="A96" s="69">
        <f t="shared" si="3"/>
        <v>46117</v>
      </c>
      <c r="B96" s="61">
        <f t="shared" si="2"/>
        <v>14</v>
      </c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</row>
    <row r="97" spans="1:89" x14ac:dyDescent="0.25">
      <c r="A97" s="69">
        <f t="shared" si="3"/>
        <v>46118</v>
      </c>
      <c r="B97" s="61">
        <f t="shared" si="2"/>
        <v>15</v>
      </c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</row>
    <row r="98" spans="1:89" x14ac:dyDescent="0.25">
      <c r="A98" s="69">
        <f t="shared" si="3"/>
        <v>46119</v>
      </c>
      <c r="B98" s="61">
        <f t="shared" si="2"/>
        <v>15</v>
      </c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</row>
    <row r="99" spans="1:89" x14ac:dyDescent="0.25">
      <c r="A99" s="69">
        <f t="shared" si="3"/>
        <v>46120</v>
      </c>
      <c r="B99" s="61">
        <f t="shared" si="2"/>
        <v>15</v>
      </c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</row>
    <row r="100" spans="1:89" x14ac:dyDescent="0.25">
      <c r="A100" s="69">
        <f t="shared" si="3"/>
        <v>46121</v>
      </c>
      <c r="B100" s="61">
        <f t="shared" si="2"/>
        <v>15</v>
      </c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</row>
    <row r="101" spans="1:89" x14ac:dyDescent="0.25">
      <c r="A101" s="69">
        <f t="shared" si="3"/>
        <v>46122</v>
      </c>
      <c r="B101" s="61">
        <f t="shared" si="2"/>
        <v>15</v>
      </c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</row>
    <row r="102" spans="1:89" x14ac:dyDescent="0.25">
      <c r="A102" s="69">
        <f t="shared" si="3"/>
        <v>46123</v>
      </c>
      <c r="B102" s="61">
        <f t="shared" si="2"/>
        <v>15</v>
      </c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</row>
    <row r="103" spans="1:89" x14ac:dyDescent="0.25">
      <c r="A103" s="69">
        <f t="shared" si="3"/>
        <v>46124</v>
      </c>
      <c r="B103" s="61">
        <f t="shared" si="2"/>
        <v>15</v>
      </c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</row>
    <row r="104" spans="1:89" x14ac:dyDescent="0.25">
      <c r="A104" s="69">
        <f t="shared" si="3"/>
        <v>46125</v>
      </c>
      <c r="B104" s="61">
        <f t="shared" si="2"/>
        <v>16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</row>
    <row r="105" spans="1:89" x14ac:dyDescent="0.25">
      <c r="A105" s="69">
        <f t="shared" si="3"/>
        <v>46126</v>
      </c>
      <c r="B105" s="61">
        <f t="shared" si="2"/>
        <v>16</v>
      </c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</row>
    <row r="106" spans="1:89" x14ac:dyDescent="0.25">
      <c r="A106" s="69">
        <f t="shared" si="3"/>
        <v>46127</v>
      </c>
      <c r="B106" s="61">
        <f t="shared" si="2"/>
        <v>16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</row>
    <row r="107" spans="1:89" x14ac:dyDescent="0.25">
      <c r="A107" s="69">
        <f t="shared" si="3"/>
        <v>46128</v>
      </c>
      <c r="B107" s="61">
        <f t="shared" si="2"/>
        <v>16</v>
      </c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</row>
    <row r="108" spans="1:89" x14ac:dyDescent="0.25">
      <c r="A108" s="69">
        <f t="shared" si="3"/>
        <v>46129</v>
      </c>
      <c r="B108" s="61">
        <f t="shared" si="2"/>
        <v>16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</row>
    <row r="109" spans="1:89" x14ac:dyDescent="0.25">
      <c r="A109" s="69">
        <f t="shared" si="3"/>
        <v>46130</v>
      </c>
      <c r="B109" s="61">
        <f t="shared" si="2"/>
        <v>16</v>
      </c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</row>
    <row r="110" spans="1:89" x14ac:dyDescent="0.25">
      <c r="A110" s="69">
        <f t="shared" si="3"/>
        <v>46131</v>
      </c>
      <c r="B110" s="61">
        <f t="shared" si="2"/>
        <v>16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</row>
    <row r="111" spans="1:89" x14ac:dyDescent="0.25">
      <c r="A111" s="69">
        <f t="shared" si="3"/>
        <v>46132</v>
      </c>
      <c r="B111" s="61">
        <f t="shared" si="2"/>
        <v>17</v>
      </c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</row>
    <row r="112" spans="1:89" x14ac:dyDescent="0.25">
      <c r="A112" s="69">
        <f t="shared" si="3"/>
        <v>46133</v>
      </c>
      <c r="B112" s="61">
        <f t="shared" si="2"/>
        <v>17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</row>
    <row r="113" spans="1:89" x14ac:dyDescent="0.25">
      <c r="A113" s="69">
        <f t="shared" si="3"/>
        <v>46134</v>
      </c>
      <c r="B113" s="61">
        <f t="shared" si="2"/>
        <v>17</v>
      </c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</row>
    <row r="114" spans="1:89" x14ac:dyDescent="0.25">
      <c r="A114" s="69">
        <f t="shared" si="3"/>
        <v>46135</v>
      </c>
      <c r="B114" s="61">
        <f t="shared" si="2"/>
        <v>17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</row>
    <row r="115" spans="1:89" x14ac:dyDescent="0.25">
      <c r="A115" s="69">
        <f t="shared" si="3"/>
        <v>46136</v>
      </c>
      <c r="B115" s="61">
        <f t="shared" si="2"/>
        <v>17</v>
      </c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</row>
    <row r="116" spans="1:89" x14ac:dyDescent="0.25">
      <c r="A116" s="69">
        <f t="shared" si="3"/>
        <v>46137</v>
      </c>
      <c r="B116" s="61">
        <f t="shared" si="2"/>
        <v>17</v>
      </c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</row>
    <row r="117" spans="1:89" x14ac:dyDescent="0.25">
      <c r="A117" s="69">
        <f t="shared" si="3"/>
        <v>46138</v>
      </c>
      <c r="B117" s="61">
        <f t="shared" si="2"/>
        <v>17</v>
      </c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</row>
    <row r="118" spans="1:89" x14ac:dyDescent="0.25">
      <c r="A118" s="69">
        <f t="shared" si="3"/>
        <v>46139</v>
      </c>
      <c r="B118" s="61">
        <f t="shared" si="2"/>
        <v>18</v>
      </c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</row>
    <row r="119" spans="1:89" x14ac:dyDescent="0.25">
      <c r="A119" s="69">
        <f t="shared" si="3"/>
        <v>46140</v>
      </c>
      <c r="B119" s="61">
        <f t="shared" si="2"/>
        <v>18</v>
      </c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</row>
    <row r="120" spans="1:89" x14ac:dyDescent="0.25">
      <c r="A120" s="69">
        <f t="shared" si="3"/>
        <v>46141</v>
      </c>
      <c r="B120" s="61">
        <f t="shared" si="2"/>
        <v>18</v>
      </c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</row>
    <row r="121" spans="1:89" x14ac:dyDescent="0.25">
      <c r="A121" s="69">
        <f t="shared" si="3"/>
        <v>46142</v>
      </c>
      <c r="B121" s="61">
        <f t="shared" si="2"/>
        <v>18</v>
      </c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</row>
    <row r="122" spans="1:89" x14ac:dyDescent="0.25">
      <c r="A122" s="69">
        <f t="shared" si="3"/>
        <v>46143</v>
      </c>
      <c r="B122" s="61">
        <f t="shared" si="2"/>
        <v>18</v>
      </c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</row>
    <row r="123" spans="1:89" x14ac:dyDescent="0.25">
      <c r="A123" s="69">
        <f t="shared" si="3"/>
        <v>46144</v>
      </c>
      <c r="B123" s="61">
        <f t="shared" si="2"/>
        <v>18</v>
      </c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</row>
    <row r="124" spans="1:89" x14ac:dyDescent="0.25">
      <c r="A124" s="69">
        <f t="shared" si="3"/>
        <v>46145</v>
      </c>
      <c r="B124" s="61">
        <f t="shared" si="2"/>
        <v>18</v>
      </c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</row>
    <row r="125" spans="1:89" x14ac:dyDescent="0.25">
      <c r="A125" s="69">
        <f t="shared" si="3"/>
        <v>46146</v>
      </c>
      <c r="B125" s="61">
        <f t="shared" si="2"/>
        <v>19</v>
      </c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</row>
    <row r="126" spans="1:89" x14ac:dyDescent="0.25">
      <c r="A126" s="69">
        <f t="shared" si="3"/>
        <v>46147</v>
      </c>
      <c r="B126" s="61">
        <f t="shared" si="2"/>
        <v>19</v>
      </c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</row>
    <row r="127" spans="1:89" x14ac:dyDescent="0.25">
      <c r="A127" s="69">
        <f t="shared" si="3"/>
        <v>46148</v>
      </c>
      <c r="B127" s="61">
        <f t="shared" ref="B127:B190" si="4">INT((A127-DATE(YEAR(A127),1,3)+WEEKDAY(DATE(YEAR(A127),1,3))+5)/7)</f>
        <v>19</v>
      </c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</row>
    <row r="128" spans="1:89" x14ac:dyDescent="0.25">
      <c r="A128" s="69">
        <f t="shared" si="3"/>
        <v>46149</v>
      </c>
      <c r="B128" s="61">
        <f t="shared" si="4"/>
        <v>19</v>
      </c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</row>
    <row r="129" spans="1:89" x14ac:dyDescent="0.25">
      <c r="A129" s="69">
        <f t="shared" si="3"/>
        <v>46150</v>
      </c>
      <c r="B129" s="61">
        <f t="shared" si="4"/>
        <v>19</v>
      </c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</row>
    <row r="130" spans="1:89" x14ac:dyDescent="0.25">
      <c r="A130" s="69">
        <f t="shared" si="3"/>
        <v>46151</v>
      </c>
      <c r="B130" s="61">
        <f t="shared" si="4"/>
        <v>19</v>
      </c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</row>
    <row r="131" spans="1:89" x14ac:dyDescent="0.25">
      <c r="A131" s="69">
        <f t="shared" si="3"/>
        <v>46152</v>
      </c>
      <c r="B131" s="61">
        <f t="shared" si="4"/>
        <v>19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</row>
    <row r="132" spans="1:89" x14ac:dyDescent="0.25">
      <c r="A132" s="69">
        <f t="shared" ref="A132:A195" si="5">A131+1</f>
        <v>46153</v>
      </c>
      <c r="B132" s="61">
        <f t="shared" si="4"/>
        <v>20</v>
      </c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</row>
    <row r="133" spans="1:89" x14ac:dyDescent="0.25">
      <c r="A133" s="69">
        <f t="shared" si="5"/>
        <v>46154</v>
      </c>
      <c r="B133" s="61">
        <f t="shared" si="4"/>
        <v>20</v>
      </c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</row>
    <row r="134" spans="1:89" x14ac:dyDescent="0.25">
      <c r="A134" s="69">
        <f t="shared" si="5"/>
        <v>46155</v>
      </c>
      <c r="B134" s="61">
        <f t="shared" si="4"/>
        <v>20</v>
      </c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</row>
    <row r="135" spans="1:89" x14ac:dyDescent="0.25">
      <c r="A135" s="69">
        <f t="shared" si="5"/>
        <v>46156</v>
      </c>
      <c r="B135" s="61">
        <f t="shared" si="4"/>
        <v>20</v>
      </c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</row>
    <row r="136" spans="1:89" x14ac:dyDescent="0.25">
      <c r="A136" s="69">
        <f t="shared" si="5"/>
        <v>46157</v>
      </c>
      <c r="B136" s="61">
        <f t="shared" si="4"/>
        <v>20</v>
      </c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</row>
    <row r="137" spans="1:89" x14ac:dyDescent="0.25">
      <c r="A137" s="69">
        <f t="shared" si="5"/>
        <v>46158</v>
      </c>
      <c r="B137" s="61">
        <f t="shared" si="4"/>
        <v>20</v>
      </c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</row>
    <row r="138" spans="1:89" x14ac:dyDescent="0.25">
      <c r="A138" s="69">
        <f t="shared" si="5"/>
        <v>46159</v>
      </c>
      <c r="B138" s="61">
        <f t="shared" si="4"/>
        <v>20</v>
      </c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</row>
    <row r="139" spans="1:89" x14ac:dyDescent="0.25">
      <c r="A139" s="69">
        <f t="shared" si="5"/>
        <v>46160</v>
      </c>
      <c r="B139" s="61">
        <f t="shared" si="4"/>
        <v>21</v>
      </c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</row>
    <row r="140" spans="1:89" x14ac:dyDescent="0.25">
      <c r="A140" s="69">
        <f t="shared" si="5"/>
        <v>46161</v>
      </c>
      <c r="B140" s="61">
        <f t="shared" si="4"/>
        <v>21</v>
      </c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</row>
    <row r="141" spans="1:89" x14ac:dyDescent="0.25">
      <c r="A141" s="69">
        <f t="shared" si="5"/>
        <v>46162</v>
      </c>
      <c r="B141" s="61">
        <f t="shared" si="4"/>
        <v>21</v>
      </c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</row>
    <row r="142" spans="1:89" x14ac:dyDescent="0.25">
      <c r="A142" s="69">
        <f t="shared" si="5"/>
        <v>46163</v>
      </c>
      <c r="B142" s="61">
        <f t="shared" si="4"/>
        <v>21</v>
      </c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</row>
    <row r="143" spans="1:89" x14ac:dyDescent="0.25">
      <c r="A143" s="69">
        <f t="shared" si="5"/>
        <v>46164</v>
      </c>
      <c r="B143" s="61">
        <f t="shared" si="4"/>
        <v>21</v>
      </c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</row>
    <row r="144" spans="1:89" x14ac:dyDescent="0.25">
      <c r="A144" s="69">
        <f t="shared" si="5"/>
        <v>46165</v>
      </c>
      <c r="B144" s="61">
        <f t="shared" si="4"/>
        <v>21</v>
      </c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</row>
    <row r="145" spans="1:89" x14ac:dyDescent="0.25">
      <c r="A145" s="69">
        <f t="shared" si="5"/>
        <v>46166</v>
      </c>
      <c r="B145" s="61">
        <f t="shared" si="4"/>
        <v>21</v>
      </c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</row>
    <row r="146" spans="1:89" x14ac:dyDescent="0.25">
      <c r="A146" s="69">
        <f t="shared" si="5"/>
        <v>46167</v>
      </c>
      <c r="B146" s="61">
        <f t="shared" si="4"/>
        <v>22</v>
      </c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</row>
    <row r="147" spans="1:89" x14ac:dyDescent="0.25">
      <c r="A147" s="69">
        <f t="shared" si="5"/>
        <v>46168</v>
      </c>
      <c r="B147" s="61">
        <f t="shared" si="4"/>
        <v>22</v>
      </c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</row>
    <row r="148" spans="1:89" x14ac:dyDescent="0.25">
      <c r="A148" s="69">
        <f t="shared" si="5"/>
        <v>46169</v>
      </c>
      <c r="B148" s="61">
        <f t="shared" si="4"/>
        <v>22</v>
      </c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</row>
    <row r="149" spans="1:89" x14ac:dyDescent="0.25">
      <c r="A149" s="69">
        <f t="shared" si="5"/>
        <v>46170</v>
      </c>
      <c r="B149" s="61">
        <f t="shared" si="4"/>
        <v>22</v>
      </c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</row>
    <row r="150" spans="1:89" x14ac:dyDescent="0.25">
      <c r="A150" s="69">
        <f t="shared" si="5"/>
        <v>46171</v>
      </c>
      <c r="B150" s="61">
        <f t="shared" si="4"/>
        <v>22</v>
      </c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</row>
    <row r="151" spans="1:89" x14ac:dyDescent="0.25">
      <c r="A151" s="69">
        <f t="shared" si="5"/>
        <v>46172</v>
      </c>
      <c r="B151" s="61">
        <f t="shared" si="4"/>
        <v>22</v>
      </c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</row>
    <row r="152" spans="1:89" x14ac:dyDescent="0.25">
      <c r="A152" s="69">
        <f t="shared" si="5"/>
        <v>46173</v>
      </c>
      <c r="B152" s="61">
        <f t="shared" si="4"/>
        <v>22</v>
      </c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</row>
    <row r="153" spans="1:89" x14ac:dyDescent="0.25">
      <c r="A153" s="69">
        <f t="shared" si="5"/>
        <v>46174</v>
      </c>
      <c r="B153" s="61">
        <f t="shared" si="4"/>
        <v>23</v>
      </c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</row>
    <row r="154" spans="1:89" x14ac:dyDescent="0.25">
      <c r="A154" s="69">
        <f t="shared" si="5"/>
        <v>46175</v>
      </c>
      <c r="B154" s="61">
        <f t="shared" si="4"/>
        <v>23</v>
      </c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</row>
    <row r="155" spans="1:89" x14ac:dyDescent="0.25">
      <c r="A155" s="69">
        <f t="shared" si="5"/>
        <v>46176</v>
      </c>
      <c r="B155" s="61">
        <f t="shared" si="4"/>
        <v>23</v>
      </c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</row>
    <row r="156" spans="1:89" x14ac:dyDescent="0.25">
      <c r="A156" s="69">
        <f t="shared" si="5"/>
        <v>46177</v>
      </c>
      <c r="B156" s="61">
        <f t="shared" si="4"/>
        <v>23</v>
      </c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</row>
    <row r="157" spans="1:89" x14ac:dyDescent="0.25">
      <c r="A157" s="69">
        <f t="shared" si="5"/>
        <v>46178</v>
      </c>
      <c r="B157" s="61">
        <f t="shared" si="4"/>
        <v>23</v>
      </c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</row>
    <row r="158" spans="1:89" x14ac:dyDescent="0.25">
      <c r="A158" s="69">
        <f t="shared" si="5"/>
        <v>46179</v>
      </c>
      <c r="B158" s="61">
        <f t="shared" si="4"/>
        <v>23</v>
      </c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</row>
    <row r="159" spans="1:89" x14ac:dyDescent="0.25">
      <c r="A159" s="69">
        <f t="shared" si="5"/>
        <v>46180</v>
      </c>
      <c r="B159" s="61">
        <f t="shared" si="4"/>
        <v>23</v>
      </c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</row>
    <row r="160" spans="1:89" x14ac:dyDescent="0.25">
      <c r="A160" s="69">
        <f t="shared" si="5"/>
        <v>46181</v>
      </c>
      <c r="B160" s="61">
        <f t="shared" si="4"/>
        <v>24</v>
      </c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</row>
    <row r="161" spans="1:89" x14ac:dyDescent="0.25">
      <c r="A161" s="69">
        <f t="shared" si="5"/>
        <v>46182</v>
      </c>
      <c r="B161" s="61">
        <f t="shared" si="4"/>
        <v>24</v>
      </c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</row>
    <row r="162" spans="1:89" x14ac:dyDescent="0.25">
      <c r="A162" s="69">
        <f t="shared" si="5"/>
        <v>46183</v>
      </c>
      <c r="B162" s="61">
        <f t="shared" si="4"/>
        <v>24</v>
      </c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</row>
    <row r="163" spans="1:89" x14ac:dyDescent="0.25">
      <c r="A163" s="69">
        <f t="shared" si="5"/>
        <v>46184</v>
      </c>
      <c r="B163" s="61">
        <f t="shared" si="4"/>
        <v>24</v>
      </c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</row>
    <row r="164" spans="1:89" x14ac:dyDescent="0.25">
      <c r="A164" s="69">
        <f t="shared" si="5"/>
        <v>46185</v>
      </c>
      <c r="B164" s="61">
        <f t="shared" si="4"/>
        <v>24</v>
      </c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</row>
    <row r="165" spans="1:89" x14ac:dyDescent="0.25">
      <c r="A165" s="69">
        <f t="shared" si="5"/>
        <v>46186</v>
      </c>
      <c r="B165" s="61">
        <f t="shared" si="4"/>
        <v>24</v>
      </c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</row>
    <row r="166" spans="1:89" x14ac:dyDescent="0.25">
      <c r="A166" s="69">
        <f t="shared" si="5"/>
        <v>46187</v>
      </c>
      <c r="B166" s="61">
        <f t="shared" si="4"/>
        <v>24</v>
      </c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</row>
    <row r="167" spans="1:89" x14ac:dyDescent="0.25">
      <c r="A167" s="69">
        <f t="shared" si="5"/>
        <v>46188</v>
      </c>
      <c r="B167" s="61">
        <f t="shared" si="4"/>
        <v>25</v>
      </c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</row>
    <row r="168" spans="1:89" x14ac:dyDescent="0.25">
      <c r="A168" s="69">
        <f t="shared" si="5"/>
        <v>46189</v>
      </c>
      <c r="B168" s="61">
        <f t="shared" si="4"/>
        <v>25</v>
      </c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</row>
    <row r="169" spans="1:89" x14ac:dyDescent="0.25">
      <c r="A169" s="69">
        <f t="shared" si="5"/>
        <v>46190</v>
      </c>
      <c r="B169" s="61">
        <f t="shared" si="4"/>
        <v>25</v>
      </c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</row>
    <row r="170" spans="1:89" x14ac:dyDescent="0.25">
      <c r="A170" s="69">
        <f t="shared" si="5"/>
        <v>46191</v>
      </c>
      <c r="B170" s="61">
        <f t="shared" si="4"/>
        <v>25</v>
      </c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</row>
    <row r="171" spans="1:89" x14ac:dyDescent="0.25">
      <c r="A171" s="69">
        <f t="shared" si="5"/>
        <v>46192</v>
      </c>
      <c r="B171" s="61">
        <f t="shared" si="4"/>
        <v>25</v>
      </c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</row>
    <row r="172" spans="1:89" x14ac:dyDescent="0.25">
      <c r="A172" s="69">
        <f t="shared" si="5"/>
        <v>46193</v>
      </c>
      <c r="B172" s="61">
        <f t="shared" si="4"/>
        <v>25</v>
      </c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</row>
    <row r="173" spans="1:89" x14ac:dyDescent="0.25">
      <c r="A173" s="69">
        <f t="shared" si="5"/>
        <v>46194</v>
      </c>
      <c r="B173" s="61">
        <f t="shared" si="4"/>
        <v>25</v>
      </c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</row>
    <row r="174" spans="1:89" x14ac:dyDescent="0.25">
      <c r="A174" s="69">
        <f t="shared" si="5"/>
        <v>46195</v>
      </c>
      <c r="B174" s="61">
        <f t="shared" si="4"/>
        <v>26</v>
      </c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</row>
    <row r="175" spans="1:89" x14ac:dyDescent="0.25">
      <c r="A175" s="69">
        <f t="shared" si="5"/>
        <v>46196</v>
      </c>
      <c r="B175" s="61">
        <f t="shared" si="4"/>
        <v>26</v>
      </c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</row>
    <row r="176" spans="1:89" x14ac:dyDescent="0.25">
      <c r="A176" s="69">
        <f t="shared" si="5"/>
        <v>46197</v>
      </c>
      <c r="B176" s="61">
        <f t="shared" si="4"/>
        <v>26</v>
      </c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</row>
    <row r="177" spans="1:89" x14ac:dyDescent="0.25">
      <c r="A177" s="69">
        <f t="shared" si="5"/>
        <v>46198</v>
      </c>
      <c r="B177" s="61">
        <f t="shared" si="4"/>
        <v>26</v>
      </c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</row>
    <row r="178" spans="1:89" x14ac:dyDescent="0.25">
      <c r="A178" s="69">
        <f t="shared" si="5"/>
        <v>46199</v>
      </c>
      <c r="B178" s="61">
        <f t="shared" si="4"/>
        <v>26</v>
      </c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</row>
    <row r="179" spans="1:89" x14ac:dyDescent="0.25">
      <c r="A179" s="69">
        <f t="shared" si="5"/>
        <v>46200</v>
      </c>
      <c r="B179" s="61">
        <f t="shared" si="4"/>
        <v>26</v>
      </c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</row>
    <row r="180" spans="1:89" x14ac:dyDescent="0.25">
      <c r="A180" s="69">
        <f t="shared" si="5"/>
        <v>46201</v>
      </c>
      <c r="B180" s="61">
        <f t="shared" si="4"/>
        <v>26</v>
      </c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</row>
    <row r="181" spans="1:89" x14ac:dyDescent="0.25">
      <c r="A181" s="69">
        <f t="shared" si="5"/>
        <v>46202</v>
      </c>
      <c r="B181" s="61">
        <f t="shared" si="4"/>
        <v>27</v>
      </c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</row>
    <row r="182" spans="1:89" x14ac:dyDescent="0.25">
      <c r="A182" s="69">
        <f t="shared" si="5"/>
        <v>46203</v>
      </c>
      <c r="B182" s="61">
        <f t="shared" si="4"/>
        <v>27</v>
      </c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</row>
    <row r="183" spans="1:89" x14ac:dyDescent="0.25">
      <c r="A183" s="69">
        <f t="shared" si="5"/>
        <v>46204</v>
      </c>
      <c r="B183" s="61">
        <f t="shared" si="4"/>
        <v>27</v>
      </c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</row>
    <row r="184" spans="1:89" x14ac:dyDescent="0.25">
      <c r="A184" s="69">
        <f t="shared" si="5"/>
        <v>46205</v>
      </c>
      <c r="B184" s="61">
        <f t="shared" si="4"/>
        <v>27</v>
      </c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</row>
    <row r="185" spans="1:89" x14ac:dyDescent="0.25">
      <c r="A185" s="69">
        <f t="shared" si="5"/>
        <v>46206</v>
      </c>
      <c r="B185" s="61">
        <f t="shared" si="4"/>
        <v>27</v>
      </c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</row>
    <row r="186" spans="1:89" x14ac:dyDescent="0.25">
      <c r="A186" s="69">
        <f t="shared" si="5"/>
        <v>46207</v>
      </c>
      <c r="B186" s="61">
        <f t="shared" si="4"/>
        <v>27</v>
      </c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</row>
    <row r="187" spans="1:89" x14ac:dyDescent="0.25">
      <c r="A187" s="69">
        <f t="shared" si="5"/>
        <v>46208</v>
      </c>
      <c r="B187" s="61">
        <f t="shared" si="4"/>
        <v>27</v>
      </c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</row>
    <row r="188" spans="1:89" x14ac:dyDescent="0.25">
      <c r="A188" s="69">
        <f t="shared" si="5"/>
        <v>46209</v>
      </c>
      <c r="B188" s="61">
        <f t="shared" si="4"/>
        <v>28</v>
      </c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</row>
    <row r="189" spans="1:89" x14ac:dyDescent="0.25">
      <c r="A189" s="69">
        <f t="shared" si="5"/>
        <v>46210</v>
      </c>
      <c r="B189" s="61">
        <f t="shared" si="4"/>
        <v>28</v>
      </c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</row>
    <row r="190" spans="1:89" x14ac:dyDescent="0.25">
      <c r="A190" s="69">
        <f t="shared" si="5"/>
        <v>46211</v>
      </c>
      <c r="B190" s="61">
        <f t="shared" si="4"/>
        <v>28</v>
      </c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</row>
    <row r="191" spans="1:89" x14ac:dyDescent="0.25">
      <c r="A191" s="69">
        <f t="shared" si="5"/>
        <v>46212</v>
      </c>
      <c r="B191" s="61">
        <f t="shared" ref="B191:B254" si="6">INT((A191-DATE(YEAR(A191),1,3)+WEEKDAY(DATE(YEAR(A191),1,3))+5)/7)</f>
        <v>28</v>
      </c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</row>
    <row r="192" spans="1:89" x14ac:dyDescent="0.25">
      <c r="A192" s="69">
        <f t="shared" si="5"/>
        <v>46213</v>
      </c>
      <c r="B192" s="61">
        <f t="shared" si="6"/>
        <v>28</v>
      </c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</row>
    <row r="193" spans="1:89" x14ac:dyDescent="0.25">
      <c r="A193" s="69">
        <f t="shared" si="5"/>
        <v>46214</v>
      </c>
      <c r="B193" s="61">
        <f t="shared" si="6"/>
        <v>28</v>
      </c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</row>
    <row r="194" spans="1:89" x14ac:dyDescent="0.25">
      <c r="A194" s="69">
        <f t="shared" si="5"/>
        <v>46215</v>
      </c>
      <c r="B194" s="61">
        <f t="shared" si="6"/>
        <v>28</v>
      </c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</row>
    <row r="195" spans="1:89" x14ac:dyDescent="0.25">
      <c r="A195" s="69">
        <f t="shared" si="5"/>
        <v>46216</v>
      </c>
      <c r="B195" s="61">
        <f t="shared" si="6"/>
        <v>29</v>
      </c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</row>
    <row r="196" spans="1:89" x14ac:dyDescent="0.25">
      <c r="A196" s="69">
        <f t="shared" ref="A196:A259" si="7">A195+1</f>
        <v>46217</v>
      </c>
      <c r="B196" s="61">
        <f t="shared" si="6"/>
        <v>29</v>
      </c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</row>
    <row r="197" spans="1:89" x14ac:dyDescent="0.25">
      <c r="A197" s="69">
        <f t="shared" si="7"/>
        <v>46218</v>
      </c>
      <c r="B197" s="61">
        <f t="shared" si="6"/>
        <v>29</v>
      </c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</row>
    <row r="198" spans="1:89" x14ac:dyDescent="0.25">
      <c r="A198" s="69">
        <f t="shared" si="7"/>
        <v>46219</v>
      </c>
      <c r="B198" s="61">
        <f t="shared" si="6"/>
        <v>29</v>
      </c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</row>
    <row r="199" spans="1:89" x14ac:dyDescent="0.25">
      <c r="A199" s="69">
        <f t="shared" si="7"/>
        <v>46220</v>
      </c>
      <c r="B199" s="61">
        <f t="shared" si="6"/>
        <v>29</v>
      </c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</row>
    <row r="200" spans="1:89" x14ac:dyDescent="0.25">
      <c r="A200" s="69">
        <f t="shared" si="7"/>
        <v>46221</v>
      </c>
      <c r="B200" s="61">
        <f t="shared" si="6"/>
        <v>29</v>
      </c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</row>
    <row r="201" spans="1:89" x14ac:dyDescent="0.25">
      <c r="A201" s="69">
        <f t="shared" si="7"/>
        <v>46222</v>
      </c>
      <c r="B201" s="61">
        <f t="shared" si="6"/>
        <v>29</v>
      </c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</row>
    <row r="202" spans="1:89" x14ac:dyDescent="0.25">
      <c r="A202" s="69">
        <f t="shared" si="7"/>
        <v>46223</v>
      </c>
      <c r="B202" s="61">
        <f t="shared" si="6"/>
        <v>30</v>
      </c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</row>
    <row r="203" spans="1:89" x14ac:dyDescent="0.25">
      <c r="A203" s="69">
        <f t="shared" si="7"/>
        <v>46224</v>
      </c>
      <c r="B203" s="61">
        <f t="shared" si="6"/>
        <v>30</v>
      </c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</row>
    <row r="204" spans="1:89" x14ac:dyDescent="0.25">
      <c r="A204" s="69">
        <f t="shared" si="7"/>
        <v>46225</v>
      </c>
      <c r="B204" s="61">
        <f t="shared" si="6"/>
        <v>30</v>
      </c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</row>
    <row r="205" spans="1:89" x14ac:dyDescent="0.25">
      <c r="A205" s="69">
        <f t="shared" si="7"/>
        <v>46226</v>
      </c>
      <c r="B205" s="61">
        <f t="shared" si="6"/>
        <v>30</v>
      </c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</row>
    <row r="206" spans="1:89" x14ac:dyDescent="0.25">
      <c r="A206" s="69">
        <f t="shared" si="7"/>
        <v>46227</v>
      </c>
      <c r="B206" s="61">
        <f t="shared" si="6"/>
        <v>30</v>
      </c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</row>
    <row r="207" spans="1:89" x14ac:dyDescent="0.25">
      <c r="A207" s="69">
        <f t="shared" si="7"/>
        <v>46228</v>
      </c>
      <c r="B207" s="61">
        <f t="shared" si="6"/>
        <v>30</v>
      </c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</row>
    <row r="208" spans="1:89" x14ac:dyDescent="0.25">
      <c r="A208" s="69">
        <f t="shared" si="7"/>
        <v>46229</v>
      </c>
      <c r="B208" s="61">
        <f t="shared" si="6"/>
        <v>30</v>
      </c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</row>
    <row r="209" spans="1:89" x14ac:dyDescent="0.25">
      <c r="A209" s="69">
        <f t="shared" si="7"/>
        <v>46230</v>
      </c>
      <c r="B209" s="61">
        <f t="shared" si="6"/>
        <v>31</v>
      </c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</row>
    <row r="210" spans="1:89" x14ac:dyDescent="0.25">
      <c r="A210" s="69">
        <f t="shared" si="7"/>
        <v>46231</v>
      </c>
      <c r="B210" s="61">
        <f t="shared" si="6"/>
        <v>31</v>
      </c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</row>
    <row r="211" spans="1:89" x14ac:dyDescent="0.25">
      <c r="A211" s="69">
        <f t="shared" si="7"/>
        <v>46232</v>
      </c>
      <c r="B211" s="61">
        <f t="shared" si="6"/>
        <v>31</v>
      </c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</row>
    <row r="212" spans="1:89" x14ac:dyDescent="0.25">
      <c r="A212" s="69">
        <f t="shared" si="7"/>
        <v>46233</v>
      </c>
      <c r="B212" s="61">
        <f t="shared" si="6"/>
        <v>31</v>
      </c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</row>
    <row r="213" spans="1:89" x14ac:dyDescent="0.25">
      <c r="A213" s="69">
        <f t="shared" si="7"/>
        <v>46234</v>
      </c>
      <c r="B213" s="61">
        <f t="shared" si="6"/>
        <v>31</v>
      </c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</row>
    <row r="214" spans="1:89" x14ac:dyDescent="0.25">
      <c r="A214" s="69">
        <f t="shared" si="7"/>
        <v>46235</v>
      </c>
      <c r="B214" s="61">
        <f t="shared" si="6"/>
        <v>31</v>
      </c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</row>
    <row r="215" spans="1:89" x14ac:dyDescent="0.25">
      <c r="A215" s="69">
        <f t="shared" si="7"/>
        <v>46236</v>
      </c>
      <c r="B215" s="61">
        <f t="shared" si="6"/>
        <v>31</v>
      </c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</row>
    <row r="216" spans="1:89" x14ac:dyDescent="0.25">
      <c r="A216" s="69">
        <f t="shared" si="7"/>
        <v>46237</v>
      </c>
      <c r="B216" s="61">
        <f t="shared" si="6"/>
        <v>32</v>
      </c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</row>
    <row r="217" spans="1:89" x14ac:dyDescent="0.25">
      <c r="A217" s="69">
        <f t="shared" si="7"/>
        <v>46238</v>
      </c>
      <c r="B217" s="61">
        <f t="shared" si="6"/>
        <v>32</v>
      </c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</row>
    <row r="218" spans="1:89" x14ac:dyDescent="0.25">
      <c r="A218" s="69">
        <f t="shared" si="7"/>
        <v>46239</v>
      </c>
      <c r="B218" s="61">
        <f t="shared" si="6"/>
        <v>32</v>
      </c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</row>
    <row r="219" spans="1:89" x14ac:dyDescent="0.25">
      <c r="A219" s="69">
        <f t="shared" si="7"/>
        <v>46240</v>
      </c>
      <c r="B219" s="61">
        <f t="shared" si="6"/>
        <v>32</v>
      </c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</row>
    <row r="220" spans="1:89" x14ac:dyDescent="0.25">
      <c r="A220" s="69">
        <f t="shared" si="7"/>
        <v>46241</v>
      </c>
      <c r="B220" s="61">
        <f t="shared" si="6"/>
        <v>32</v>
      </c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</row>
    <row r="221" spans="1:89" x14ac:dyDescent="0.25">
      <c r="A221" s="69">
        <f t="shared" si="7"/>
        <v>46242</v>
      </c>
      <c r="B221" s="61">
        <f t="shared" si="6"/>
        <v>32</v>
      </c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</row>
    <row r="222" spans="1:89" x14ac:dyDescent="0.25">
      <c r="A222" s="69">
        <f t="shared" si="7"/>
        <v>46243</v>
      </c>
      <c r="B222" s="61">
        <f t="shared" si="6"/>
        <v>32</v>
      </c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</row>
    <row r="223" spans="1:89" x14ac:dyDescent="0.25">
      <c r="A223" s="69">
        <f t="shared" si="7"/>
        <v>46244</v>
      </c>
      <c r="B223" s="61">
        <f t="shared" si="6"/>
        <v>33</v>
      </c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</row>
    <row r="224" spans="1:89" x14ac:dyDescent="0.25">
      <c r="A224" s="69">
        <f t="shared" si="7"/>
        <v>46245</v>
      </c>
      <c r="B224" s="61">
        <f t="shared" si="6"/>
        <v>33</v>
      </c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</row>
    <row r="225" spans="1:89" x14ac:dyDescent="0.25">
      <c r="A225" s="69">
        <f t="shared" si="7"/>
        <v>46246</v>
      </c>
      <c r="B225" s="61">
        <f t="shared" si="6"/>
        <v>33</v>
      </c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</row>
    <row r="226" spans="1:89" x14ac:dyDescent="0.25">
      <c r="A226" s="69">
        <f t="shared" si="7"/>
        <v>46247</v>
      </c>
      <c r="B226" s="61">
        <f t="shared" si="6"/>
        <v>33</v>
      </c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</row>
    <row r="227" spans="1:89" x14ac:dyDescent="0.25">
      <c r="A227" s="69">
        <f t="shared" si="7"/>
        <v>46248</v>
      </c>
      <c r="B227" s="61">
        <f t="shared" si="6"/>
        <v>33</v>
      </c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</row>
    <row r="228" spans="1:89" x14ac:dyDescent="0.25">
      <c r="A228" s="69">
        <f t="shared" si="7"/>
        <v>46249</v>
      </c>
      <c r="B228" s="61">
        <f t="shared" si="6"/>
        <v>33</v>
      </c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</row>
    <row r="229" spans="1:89" x14ac:dyDescent="0.25">
      <c r="A229" s="69">
        <f t="shared" si="7"/>
        <v>46250</v>
      </c>
      <c r="B229" s="61">
        <f t="shared" si="6"/>
        <v>33</v>
      </c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</row>
    <row r="230" spans="1:89" x14ac:dyDescent="0.25">
      <c r="A230" s="69">
        <f t="shared" si="7"/>
        <v>46251</v>
      </c>
      <c r="B230" s="61">
        <f t="shared" si="6"/>
        <v>34</v>
      </c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</row>
    <row r="231" spans="1:89" x14ac:dyDescent="0.25">
      <c r="A231" s="69">
        <f t="shared" si="7"/>
        <v>46252</v>
      </c>
      <c r="B231" s="61">
        <f t="shared" si="6"/>
        <v>34</v>
      </c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</row>
    <row r="232" spans="1:89" x14ac:dyDescent="0.25">
      <c r="A232" s="69">
        <f t="shared" si="7"/>
        <v>46253</v>
      </c>
      <c r="B232" s="61">
        <f t="shared" si="6"/>
        <v>34</v>
      </c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</row>
    <row r="233" spans="1:89" x14ac:dyDescent="0.25">
      <c r="A233" s="69">
        <f t="shared" si="7"/>
        <v>46254</v>
      </c>
      <c r="B233" s="61">
        <f t="shared" si="6"/>
        <v>34</v>
      </c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</row>
    <row r="234" spans="1:89" x14ac:dyDescent="0.25">
      <c r="A234" s="69">
        <f t="shared" si="7"/>
        <v>46255</v>
      </c>
      <c r="B234" s="61">
        <f t="shared" si="6"/>
        <v>34</v>
      </c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</row>
    <row r="235" spans="1:89" x14ac:dyDescent="0.25">
      <c r="A235" s="69">
        <f t="shared" si="7"/>
        <v>46256</v>
      </c>
      <c r="B235" s="61">
        <f t="shared" si="6"/>
        <v>34</v>
      </c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</row>
    <row r="236" spans="1:89" x14ac:dyDescent="0.25">
      <c r="A236" s="69">
        <f t="shared" si="7"/>
        <v>46257</v>
      </c>
      <c r="B236" s="61">
        <f t="shared" si="6"/>
        <v>34</v>
      </c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</row>
    <row r="237" spans="1:89" x14ac:dyDescent="0.25">
      <c r="A237" s="69">
        <f t="shared" si="7"/>
        <v>46258</v>
      </c>
      <c r="B237" s="61">
        <f t="shared" si="6"/>
        <v>35</v>
      </c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</row>
    <row r="238" spans="1:89" x14ac:dyDescent="0.25">
      <c r="A238" s="69">
        <f t="shared" si="7"/>
        <v>46259</v>
      </c>
      <c r="B238" s="61">
        <f t="shared" si="6"/>
        <v>35</v>
      </c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</row>
    <row r="239" spans="1:89" x14ac:dyDescent="0.25">
      <c r="A239" s="69">
        <f t="shared" si="7"/>
        <v>46260</v>
      </c>
      <c r="B239" s="61">
        <f t="shared" si="6"/>
        <v>35</v>
      </c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</row>
    <row r="240" spans="1:89" x14ac:dyDescent="0.25">
      <c r="A240" s="69">
        <f t="shared" si="7"/>
        <v>46261</v>
      </c>
      <c r="B240" s="61">
        <f t="shared" si="6"/>
        <v>35</v>
      </c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</row>
    <row r="241" spans="1:89" x14ac:dyDescent="0.25">
      <c r="A241" s="69">
        <f t="shared" si="7"/>
        <v>46262</v>
      </c>
      <c r="B241" s="61">
        <f t="shared" si="6"/>
        <v>35</v>
      </c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</row>
    <row r="242" spans="1:89" x14ac:dyDescent="0.25">
      <c r="A242" s="69">
        <f t="shared" si="7"/>
        <v>46263</v>
      </c>
      <c r="B242" s="61">
        <f t="shared" si="6"/>
        <v>35</v>
      </c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</row>
    <row r="243" spans="1:89" x14ac:dyDescent="0.25">
      <c r="A243" s="69">
        <f t="shared" si="7"/>
        <v>46264</v>
      </c>
      <c r="B243" s="61">
        <f t="shared" si="6"/>
        <v>35</v>
      </c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</row>
    <row r="244" spans="1:89" x14ac:dyDescent="0.25">
      <c r="A244" s="69">
        <f t="shared" si="7"/>
        <v>46265</v>
      </c>
      <c r="B244" s="61">
        <f t="shared" si="6"/>
        <v>36</v>
      </c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</row>
    <row r="245" spans="1:89" x14ac:dyDescent="0.25">
      <c r="A245" s="69">
        <f t="shared" si="7"/>
        <v>46266</v>
      </c>
      <c r="B245" s="61">
        <f t="shared" si="6"/>
        <v>36</v>
      </c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</row>
    <row r="246" spans="1:89" x14ac:dyDescent="0.25">
      <c r="A246" s="69">
        <f t="shared" si="7"/>
        <v>46267</v>
      </c>
      <c r="B246" s="61">
        <f t="shared" si="6"/>
        <v>36</v>
      </c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</row>
    <row r="247" spans="1:89" x14ac:dyDescent="0.25">
      <c r="A247" s="69">
        <f t="shared" si="7"/>
        <v>46268</v>
      </c>
      <c r="B247" s="61">
        <f t="shared" si="6"/>
        <v>36</v>
      </c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</row>
    <row r="248" spans="1:89" x14ac:dyDescent="0.25">
      <c r="A248" s="69">
        <f t="shared" si="7"/>
        <v>46269</v>
      </c>
      <c r="B248" s="61">
        <f t="shared" si="6"/>
        <v>36</v>
      </c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</row>
    <row r="249" spans="1:89" x14ac:dyDescent="0.25">
      <c r="A249" s="69">
        <f t="shared" si="7"/>
        <v>46270</v>
      </c>
      <c r="B249" s="61">
        <f t="shared" si="6"/>
        <v>36</v>
      </c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</row>
    <row r="250" spans="1:89" x14ac:dyDescent="0.25">
      <c r="A250" s="69">
        <f t="shared" si="7"/>
        <v>46271</v>
      </c>
      <c r="B250" s="61">
        <f t="shared" si="6"/>
        <v>36</v>
      </c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</row>
    <row r="251" spans="1:89" x14ac:dyDescent="0.25">
      <c r="A251" s="69">
        <f t="shared" si="7"/>
        <v>46272</v>
      </c>
      <c r="B251" s="61">
        <f t="shared" si="6"/>
        <v>37</v>
      </c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</row>
    <row r="252" spans="1:89" x14ac:dyDescent="0.25">
      <c r="A252" s="69">
        <f t="shared" si="7"/>
        <v>46273</v>
      </c>
      <c r="B252" s="61">
        <f t="shared" si="6"/>
        <v>37</v>
      </c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</row>
    <row r="253" spans="1:89" x14ac:dyDescent="0.25">
      <c r="A253" s="69">
        <f t="shared" si="7"/>
        <v>46274</v>
      </c>
      <c r="B253" s="61">
        <f t="shared" si="6"/>
        <v>37</v>
      </c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</row>
    <row r="254" spans="1:89" x14ac:dyDescent="0.25">
      <c r="A254" s="69">
        <f t="shared" si="7"/>
        <v>46275</v>
      </c>
      <c r="B254" s="61">
        <f t="shared" si="6"/>
        <v>37</v>
      </c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</row>
    <row r="255" spans="1:89" x14ac:dyDescent="0.25">
      <c r="A255" s="69">
        <f t="shared" si="7"/>
        <v>46276</v>
      </c>
      <c r="B255" s="61">
        <f t="shared" ref="B255:B318" si="8">INT((A255-DATE(YEAR(A255),1,3)+WEEKDAY(DATE(YEAR(A255),1,3))+5)/7)</f>
        <v>37</v>
      </c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</row>
    <row r="256" spans="1:89" x14ac:dyDescent="0.25">
      <c r="A256" s="69">
        <f t="shared" si="7"/>
        <v>46277</v>
      </c>
      <c r="B256" s="61">
        <f t="shared" si="8"/>
        <v>37</v>
      </c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</row>
    <row r="257" spans="1:89" x14ac:dyDescent="0.25">
      <c r="A257" s="69">
        <f t="shared" si="7"/>
        <v>46278</v>
      </c>
      <c r="B257" s="61">
        <f t="shared" si="8"/>
        <v>37</v>
      </c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</row>
    <row r="258" spans="1:89" x14ac:dyDescent="0.25">
      <c r="A258" s="69">
        <f t="shared" si="7"/>
        <v>46279</v>
      </c>
      <c r="B258" s="61">
        <f t="shared" si="8"/>
        <v>38</v>
      </c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</row>
    <row r="259" spans="1:89" x14ac:dyDescent="0.25">
      <c r="A259" s="69">
        <f t="shared" si="7"/>
        <v>46280</v>
      </c>
      <c r="B259" s="61">
        <f t="shared" si="8"/>
        <v>38</v>
      </c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</row>
    <row r="260" spans="1:89" x14ac:dyDescent="0.25">
      <c r="A260" s="69">
        <f t="shared" ref="A260:A323" si="9">A259+1</f>
        <v>46281</v>
      </c>
      <c r="B260" s="61">
        <f t="shared" si="8"/>
        <v>38</v>
      </c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</row>
    <row r="261" spans="1:89" x14ac:dyDescent="0.25">
      <c r="A261" s="69">
        <f t="shared" si="9"/>
        <v>46282</v>
      </c>
      <c r="B261" s="61">
        <f t="shared" si="8"/>
        <v>38</v>
      </c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</row>
    <row r="262" spans="1:89" x14ac:dyDescent="0.25">
      <c r="A262" s="69">
        <f t="shared" si="9"/>
        <v>46283</v>
      </c>
      <c r="B262" s="61">
        <f t="shared" si="8"/>
        <v>38</v>
      </c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</row>
    <row r="263" spans="1:89" x14ac:dyDescent="0.25">
      <c r="A263" s="69">
        <f t="shared" si="9"/>
        <v>46284</v>
      </c>
      <c r="B263" s="61">
        <f t="shared" si="8"/>
        <v>38</v>
      </c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</row>
    <row r="264" spans="1:89" x14ac:dyDescent="0.25">
      <c r="A264" s="69">
        <f t="shared" si="9"/>
        <v>46285</v>
      </c>
      <c r="B264" s="61">
        <f t="shared" si="8"/>
        <v>38</v>
      </c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</row>
    <row r="265" spans="1:89" x14ac:dyDescent="0.25">
      <c r="A265" s="69">
        <f t="shared" si="9"/>
        <v>46286</v>
      </c>
      <c r="B265" s="61">
        <f t="shared" si="8"/>
        <v>39</v>
      </c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</row>
    <row r="266" spans="1:89" x14ac:dyDescent="0.25">
      <c r="A266" s="69">
        <f t="shared" si="9"/>
        <v>46287</v>
      </c>
      <c r="B266" s="61">
        <f t="shared" si="8"/>
        <v>39</v>
      </c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</row>
    <row r="267" spans="1:89" x14ac:dyDescent="0.25">
      <c r="A267" s="69">
        <f t="shared" si="9"/>
        <v>46288</v>
      </c>
      <c r="B267" s="61">
        <f t="shared" si="8"/>
        <v>39</v>
      </c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</row>
    <row r="268" spans="1:89" x14ac:dyDescent="0.25">
      <c r="A268" s="69">
        <f t="shared" si="9"/>
        <v>46289</v>
      </c>
      <c r="B268" s="61">
        <f t="shared" si="8"/>
        <v>39</v>
      </c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</row>
    <row r="269" spans="1:89" x14ac:dyDescent="0.25">
      <c r="A269" s="69">
        <f t="shared" si="9"/>
        <v>46290</v>
      </c>
      <c r="B269" s="61">
        <f t="shared" si="8"/>
        <v>39</v>
      </c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</row>
    <row r="270" spans="1:89" x14ac:dyDescent="0.25">
      <c r="A270" s="69">
        <f t="shared" si="9"/>
        <v>46291</v>
      </c>
      <c r="B270" s="61">
        <f t="shared" si="8"/>
        <v>39</v>
      </c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</row>
    <row r="271" spans="1:89" x14ac:dyDescent="0.25">
      <c r="A271" s="69">
        <f t="shared" si="9"/>
        <v>46292</v>
      </c>
      <c r="B271" s="61">
        <f t="shared" si="8"/>
        <v>39</v>
      </c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</row>
    <row r="272" spans="1:89" x14ac:dyDescent="0.25">
      <c r="A272" s="69">
        <f t="shared" si="9"/>
        <v>46293</v>
      </c>
      <c r="B272" s="61">
        <f t="shared" si="8"/>
        <v>40</v>
      </c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</row>
    <row r="273" spans="1:89" x14ac:dyDescent="0.25">
      <c r="A273" s="69">
        <f t="shared" si="9"/>
        <v>46294</v>
      </c>
      <c r="B273" s="61">
        <f t="shared" si="8"/>
        <v>40</v>
      </c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</row>
    <row r="274" spans="1:89" x14ac:dyDescent="0.25">
      <c r="A274" s="69">
        <f t="shared" si="9"/>
        <v>46295</v>
      </c>
      <c r="B274" s="61">
        <f t="shared" si="8"/>
        <v>40</v>
      </c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</row>
    <row r="275" spans="1:89" x14ac:dyDescent="0.25">
      <c r="A275" s="69">
        <f t="shared" si="9"/>
        <v>46296</v>
      </c>
      <c r="B275" s="61">
        <f t="shared" si="8"/>
        <v>40</v>
      </c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</row>
    <row r="276" spans="1:89" x14ac:dyDescent="0.25">
      <c r="A276" s="69">
        <f t="shared" si="9"/>
        <v>46297</v>
      </c>
      <c r="B276" s="61">
        <f t="shared" si="8"/>
        <v>40</v>
      </c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</row>
    <row r="277" spans="1:89" x14ac:dyDescent="0.25">
      <c r="A277" s="69">
        <f t="shared" si="9"/>
        <v>46298</v>
      </c>
      <c r="B277" s="61">
        <f t="shared" si="8"/>
        <v>40</v>
      </c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</row>
    <row r="278" spans="1:89" x14ac:dyDescent="0.25">
      <c r="A278" s="69">
        <f t="shared" si="9"/>
        <v>46299</v>
      </c>
      <c r="B278" s="61">
        <f t="shared" si="8"/>
        <v>40</v>
      </c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</row>
    <row r="279" spans="1:89" x14ac:dyDescent="0.25">
      <c r="A279" s="69">
        <f t="shared" si="9"/>
        <v>46300</v>
      </c>
      <c r="B279" s="61">
        <f t="shared" si="8"/>
        <v>41</v>
      </c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</row>
    <row r="280" spans="1:89" x14ac:dyDescent="0.25">
      <c r="A280" s="69">
        <f t="shared" si="9"/>
        <v>46301</v>
      </c>
      <c r="B280" s="61">
        <f t="shared" si="8"/>
        <v>41</v>
      </c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</row>
    <row r="281" spans="1:89" x14ac:dyDescent="0.25">
      <c r="A281" s="69">
        <f t="shared" si="9"/>
        <v>46302</v>
      </c>
      <c r="B281" s="61">
        <f t="shared" si="8"/>
        <v>41</v>
      </c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</row>
    <row r="282" spans="1:89" x14ac:dyDescent="0.25">
      <c r="A282" s="69">
        <f t="shared" si="9"/>
        <v>46303</v>
      </c>
      <c r="B282" s="61">
        <f t="shared" si="8"/>
        <v>41</v>
      </c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</row>
    <row r="283" spans="1:89" x14ac:dyDescent="0.25">
      <c r="A283" s="69">
        <f t="shared" si="9"/>
        <v>46304</v>
      </c>
      <c r="B283" s="61">
        <f t="shared" si="8"/>
        <v>41</v>
      </c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</row>
    <row r="284" spans="1:89" x14ac:dyDescent="0.25">
      <c r="A284" s="69">
        <f t="shared" si="9"/>
        <v>46305</v>
      </c>
      <c r="B284" s="61">
        <f t="shared" si="8"/>
        <v>41</v>
      </c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</row>
    <row r="285" spans="1:89" x14ac:dyDescent="0.25">
      <c r="A285" s="69">
        <f t="shared" si="9"/>
        <v>46306</v>
      </c>
      <c r="B285" s="61">
        <f t="shared" si="8"/>
        <v>41</v>
      </c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</row>
    <row r="286" spans="1:89" x14ac:dyDescent="0.25">
      <c r="A286" s="69">
        <f t="shared" si="9"/>
        <v>46307</v>
      </c>
      <c r="B286" s="61">
        <f t="shared" si="8"/>
        <v>42</v>
      </c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</row>
    <row r="287" spans="1:89" x14ac:dyDescent="0.25">
      <c r="A287" s="69">
        <f t="shared" si="9"/>
        <v>46308</v>
      </c>
      <c r="B287" s="61">
        <f t="shared" si="8"/>
        <v>42</v>
      </c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</row>
    <row r="288" spans="1:89" x14ac:dyDescent="0.25">
      <c r="A288" s="69">
        <f t="shared" si="9"/>
        <v>46309</v>
      </c>
      <c r="B288" s="61">
        <f t="shared" si="8"/>
        <v>42</v>
      </c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</row>
    <row r="289" spans="1:89" x14ac:dyDescent="0.25">
      <c r="A289" s="69">
        <f t="shared" si="9"/>
        <v>46310</v>
      </c>
      <c r="B289" s="61">
        <f t="shared" si="8"/>
        <v>42</v>
      </c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</row>
    <row r="290" spans="1:89" x14ac:dyDescent="0.25">
      <c r="A290" s="69">
        <f t="shared" si="9"/>
        <v>46311</v>
      </c>
      <c r="B290" s="61">
        <f t="shared" si="8"/>
        <v>42</v>
      </c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</row>
    <row r="291" spans="1:89" x14ac:dyDescent="0.25">
      <c r="A291" s="69">
        <f t="shared" si="9"/>
        <v>46312</v>
      </c>
      <c r="B291" s="61">
        <f t="shared" si="8"/>
        <v>42</v>
      </c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</row>
    <row r="292" spans="1:89" x14ac:dyDescent="0.25">
      <c r="A292" s="69">
        <f t="shared" si="9"/>
        <v>46313</v>
      </c>
      <c r="B292" s="61">
        <f t="shared" si="8"/>
        <v>42</v>
      </c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</row>
    <row r="293" spans="1:89" x14ac:dyDescent="0.25">
      <c r="A293" s="69">
        <f t="shared" si="9"/>
        <v>46314</v>
      </c>
      <c r="B293" s="61">
        <f t="shared" si="8"/>
        <v>43</v>
      </c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</row>
    <row r="294" spans="1:89" x14ac:dyDescent="0.25">
      <c r="A294" s="69">
        <f t="shared" si="9"/>
        <v>46315</v>
      </c>
      <c r="B294" s="61">
        <f t="shared" si="8"/>
        <v>43</v>
      </c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</row>
    <row r="295" spans="1:89" x14ac:dyDescent="0.25">
      <c r="A295" s="69">
        <f t="shared" si="9"/>
        <v>46316</v>
      </c>
      <c r="B295" s="61">
        <f t="shared" si="8"/>
        <v>43</v>
      </c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</row>
    <row r="296" spans="1:89" x14ac:dyDescent="0.25">
      <c r="A296" s="69">
        <f t="shared" si="9"/>
        <v>46317</v>
      </c>
      <c r="B296" s="61">
        <f t="shared" si="8"/>
        <v>43</v>
      </c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</row>
    <row r="297" spans="1:89" x14ac:dyDescent="0.25">
      <c r="A297" s="69">
        <f t="shared" si="9"/>
        <v>46318</v>
      </c>
      <c r="B297" s="61">
        <f t="shared" si="8"/>
        <v>43</v>
      </c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</row>
    <row r="298" spans="1:89" x14ac:dyDescent="0.25">
      <c r="A298" s="69">
        <f t="shared" si="9"/>
        <v>46319</v>
      </c>
      <c r="B298" s="61">
        <f t="shared" si="8"/>
        <v>43</v>
      </c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</row>
    <row r="299" spans="1:89" x14ac:dyDescent="0.25">
      <c r="A299" s="69">
        <f t="shared" si="9"/>
        <v>46320</v>
      </c>
      <c r="B299" s="61">
        <f t="shared" si="8"/>
        <v>43</v>
      </c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</row>
    <row r="300" spans="1:89" x14ac:dyDescent="0.25">
      <c r="A300" s="69">
        <f t="shared" si="9"/>
        <v>46321</v>
      </c>
      <c r="B300" s="61">
        <f t="shared" si="8"/>
        <v>44</v>
      </c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</row>
    <row r="301" spans="1:89" x14ac:dyDescent="0.25">
      <c r="A301" s="69">
        <f t="shared" si="9"/>
        <v>46322</v>
      </c>
      <c r="B301" s="61">
        <f t="shared" si="8"/>
        <v>44</v>
      </c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</row>
    <row r="302" spans="1:89" x14ac:dyDescent="0.25">
      <c r="A302" s="69">
        <f t="shared" si="9"/>
        <v>46323</v>
      </c>
      <c r="B302" s="61">
        <f t="shared" si="8"/>
        <v>44</v>
      </c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</row>
    <row r="303" spans="1:89" x14ac:dyDescent="0.25">
      <c r="A303" s="69">
        <f t="shared" si="9"/>
        <v>46324</v>
      </c>
      <c r="B303" s="61">
        <f t="shared" si="8"/>
        <v>44</v>
      </c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</row>
    <row r="304" spans="1:89" x14ac:dyDescent="0.25">
      <c r="A304" s="69">
        <f t="shared" si="9"/>
        <v>46325</v>
      </c>
      <c r="B304" s="61">
        <f t="shared" si="8"/>
        <v>44</v>
      </c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</row>
    <row r="305" spans="1:89" x14ac:dyDescent="0.25">
      <c r="A305" s="69">
        <f t="shared" si="9"/>
        <v>46326</v>
      </c>
      <c r="B305" s="61">
        <f t="shared" si="8"/>
        <v>44</v>
      </c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</row>
    <row r="306" spans="1:89" x14ac:dyDescent="0.25">
      <c r="A306" s="69">
        <f t="shared" si="9"/>
        <v>46327</v>
      </c>
      <c r="B306" s="61">
        <f t="shared" si="8"/>
        <v>44</v>
      </c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</row>
    <row r="307" spans="1:89" x14ac:dyDescent="0.25">
      <c r="A307" s="69">
        <f t="shared" si="9"/>
        <v>46328</v>
      </c>
      <c r="B307" s="61">
        <f t="shared" si="8"/>
        <v>45</v>
      </c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</row>
    <row r="308" spans="1:89" x14ac:dyDescent="0.25">
      <c r="A308" s="69">
        <f t="shared" si="9"/>
        <v>46329</v>
      </c>
      <c r="B308" s="61">
        <f t="shared" si="8"/>
        <v>45</v>
      </c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</row>
    <row r="309" spans="1:89" x14ac:dyDescent="0.25">
      <c r="A309" s="69">
        <f t="shared" si="9"/>
        <v>46330</v>
      </c>
      <c r="B309" s="61">
        <f t="shared" si="8"/>
        <v>45</v>
      </c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</row>
    <row r="310" spans="1:89" x14ac:dyDescent="0.25">
      <c r="A310" s="69">
        <f t="shared" si="9"/>
        <v>46331</v>
      </c>
      <c r="B310" s="61">
        <f t="shared" si="8"/>
        <v>45</v>
      </c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</row>
    <row r="311" spans="1:89" x14ac:dyDescent="0.25">
      <c r="A311" s="69">
        <f t="shared" si="9"/>
        <v>46332</v>
      </c>
      <c r="B311" s="61">
        <f t="shared" si="8"/>
        <v>45</v>
      </c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</row>
    <row r="312" spans="1:89" x14ac:dyDescent="0.25">
      <c r="A312" s="69">
        <f t="shared" si="9"/>
        <v>46333</v>
      </c>
      <c r="B312" s="61">
        <f t="shared" si="8"/>
        <v>45</v>
      </c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</row>
    <row r="313" spans="1:89" x14ac:dyDescent="0.25">
      <c r="A313" s="69">
        <f t="shared" si="9"/>
        <v>46334</v>
      </c>
      <c r="B313" s="61">
        <f t="shared" si="8"/>
        <v>45</v>
      </c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</row>
    <row r="314" spans="1:89" x14ac:dyDescent="0.25">
      <c r="A314" s="69">
        <f t="shared" si="9"/>
        <v>46335</v>
      </c>
      <c r="B314" s="61">
        <f t="shared" si="8"/>
        <v>46</v>
      </c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</row>
    <row r="315" spans="1:89" x14ac:dyDescent="0.25">
      <c r="A315" s="69">
        <f t="shared" si="9"/>
        <v>46336</v>
      </c>
      <c r="B315" s="61">
        <f t="shared" si="8"/>
        <v>46</v>
      </c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</row>
    <row r="316" spans="1:89" x14ac:dyDescent="0.25">
      <c r="A316" s="69">
        <f t="shared" si="9"/>
        <v>46337</v>
      </c>
      <c r="B316" s="61">
        <f t="shared" si="8"/>
        <v>46</v>
      </c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</row>
    <row r="317" spans="1:89" x14ac:dyDescent="0.25">
      <c r="A317" s="69">
        <f t="shared" si="9"/>
        <v>46338</v>
      </c>
      <c r="B317" s="61">
        <f t="shared" si="8"/>
        <v>46</v>
      </c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</row>
    <row r="318" spans="1:89" x14ac:dyDescent="0.25">
      <c r="A318" s="69">
        <f t="shared" si="9"/>
        <v>46339</v>
      </c>
      <c r="B318" s="61">
        <f t="shared" si="8"/>
        <v>46</v>
      </c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</row>
    <row r="319" spans="1:89" x14ac:dyDescent="0.25">
      <c r="A319" s="69">
        <f t="shared" si="9"/>
        <v>46340</v>
      </c>
      <c r="B319" s="61">
        <f t="shared" ref="B319:B367" si="10">INT((A319-DATE(YEAR(A319),1,3)+WEEKDAY(DATE(YEAR(A319),1,3))+5)/7)</f>
        <v>46</v>
      </c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</row>
    <row r="320" spans="1:89" x14ac:dyDescent="0.25">
      <c r="A320" s="69">
        <f t="shared" si="9"/>
        <v>46341</v>
      </c>
      <c r="B320" s="61">
        <f t="shared" si="10"/>
        <v>46</v>
      </c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</row>
    <row r="321" spans="1:89" x14ac:dyDescent="0.25">
      <c r="A321" s="69">
        <f t="shared" si="9"/>
        <v>46342</v>
      </c>
      <c r="B321" s="61">
        <f t="shared" si="10"/>
        <v>47</v>
      </c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</row>
    <row r="322" spans="1:89" x14ac:dyDescent="0.25">
      <c r="A322" s="69">
        <f t="shared" si="9"/>
        <v>46343</v>
      </c>
      <c r="B322" s="61">
        <f t="shared" si="10"/>
        <v>47</v>
      </c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</row>
    <row r="323" spans="1:89" x14ac:dyDescent="0.25">
      <c r="A323" s="69">
        <f t="shared" si="9"/>
        <v>46344</v>
      </c>
      <c r="B323" s="61">
        <f t="shared" si="10"/>
        <v>47</v>
      </c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</row>
    <row r="324" spans="1:89" x14ac:dyDescent="0.25">
      <c r="A324" s="69">
        <f t="shared" ref="A324:A366" si="11">A323+1</f>
        <v>46345</v>
      </c>
      <c r="B324" s="61">
        <f t="shared" si="10"/>
        <v>47</v>
      </c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</row>
    <row r="325" spans="1:89" x14ac:dyDescent="0.25">
      <c r="A325" s="69">
        <f t="shared" si="11"/>
        <v>46346</v>
      </c>
      <c r="B325" s="61">
        <f t="shared" si="10"/>
        <v>47</v>
      </c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</row>
    <row r="326" spans="1:89" x14ac:dyDescent="0.25">
      <c r="A326" s="69">
        <f t="shared" si="11"/>
        <v>46347</v>
      </c>
      <c r="B326" s="61">
        <f t="shared" si="10"/>
        <v>47</v>
      </c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</row>
    <row r="327" spans="1:89" x14ac:dyDescent="0.25">
      <c r="A327" s="69">
        <f t="shared" si="11"/>
        <v>46348</v>
      </c>
      <c r="B327" s="61">
        <f t="shared" si="10"/>
        <v>47</v>
      </c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</row>
    <row r="328" spans="1:89" x14ac:dyDescent="0.25">
      <c r="A328" s="69">
        <f t="shared" si="11"/>
        <v>46349</v>
      </c>
      <c r="B328" s="61">
        <f t="shared" si="10"/>
        <v>48</v>
      </c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</row>
    <row r="329" spans="1:89" x14ac:dyDescent="0.25">
      <c r="A329" s="69">
        <f t="shared" si="11"/>
        <v>46350</v>
      </c>
      <c r="B329" s="61">
        <f t="shared" si="10"/>
        <v>48</v>
      </c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</row>
    <row r="330" spans="1:89" x14ac:dyDescent="0.25">
      <c r="A330" s="69">
        <f t="shared" si="11"/>
        <v>46351</v>
      </c>
      <c r="B330" s="61">
        <f t="shared" si="10"/>
        <v>48</v>
      </c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</row>
    <row r="331" spans="1:89" x14ac:dyDescent="0.25">
      <c r="A331" s="69">
        <f t="shared" si="11"/>
        <v>46352</v>
      </c>
      <c r="B331" s="61">
        <f t="shared" si="10"/>
        <v>48</v>
      </c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</row>
    <row r="332" spans="1:89" x14ac:dyDescent="0.25">
      <c r="A332" s="69">
        <f t="shared" si="11"/>
        <v>46353</v>
      </c>
      <c r="B332" s="61">
        <f t="shared" si="10"/>
        <v>48</v>
      </c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</row>
    <row r="333" spans="1:89" x14ac:dyDescent="0.25">
      <c r="A333" s="69">
        <f t="shared" si="11"/>
        <v>46354</v>
      </c>
      <c r="B333" s="61">
        <f t="shared" si="10"/>
        <v>48</v>
      </c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</row>
    <row r="334" spans="1:89" x14ac:dyDescent="0.25">
      <c r="A334" s="69">
        <f t="shared" si="11"/>
        <v>46355</v>
      </c>
      <c r="B334" s="61">
        <f t="shared" si="10"/>
        <v>48</v>
      </c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</row>
    <row r="335" spans="1:89" x14ac:dyDescent="0.25">
      <c r="A335" s="69">
        <f t="shared" si="11"/>
        <v>46356</v>
      </c>
      <c r="B335" s="61">
        <f t="shared" si="10"/>
        <v>49</v>
      </c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</row>
    <row r="336" spans="1:89" x14ac:dyDescent="0.25">
      <c r="A336" s="69">
        <f t="shared" si="11"/>
        <v>46357</v>
      </c>
      <c r="B336" s="61">
        <f t="shared" si="10"/>
        <v>49</v>
      </c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</row>
    <row r="337" spans="1:89" x14ac:dyDescent="0.25">
      <c r="A337" s="69">
        <f t="shared" si="11"/>
        <v>46358</v>
      </c>
      <c r="B337" s="61">
        <f t="shared" si="10"/>
        <v>49</v>
      </c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</row>
    <row r="338" spans="1:89" x14ac:dyDescent="0.25">
      <c r="A338" s="69">
        <f t="shared" si="11"/>
        <v>46359</v>
      </c>
      <c r="B338" s="61">
        <f t="shared" si="10"/>
        <v>49</v>
      </c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</row>
    <row r="339" spans="1:89" x14ac:dyDescent="0.25">
      <c r="A339" s="69">
        <f t="shared" si="11"/>
        <v>46360</v>
      </c>
      <c r="B339" s="61">
        <f t="shared" si="10"/>
        <v>49</v>
      </c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</row>
    <row r="340" spans="1:89" x14ac:dyDescent="0.25">
      <c r="A340" s="69">
        <f t="shared" si="11"/>
        <v>46361</v>
      </c>
      <c r="B340" s="61">
        <f t="shared" si="10"/>
        <v>49</v>
      </c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</row>
    <row r="341" spans="1:89" x14ac:dyDescent="0.25">
      <c r="A341" s="69">
        <f t="shared" si="11"/>
        <v>46362</v>
      </c>
      <c r="B341" s="61">
        <f t="shared" si="10"/>
        <v>49</v>
      </c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</row>
    <row r="342" spans="1:89" x14ac:dyDescent="0.25">
      <c r="A342" s="69">
        <f t="shared" si="11"/>
        <v>46363</v>
      </c>
      <c r="B342" s="61">
        <f t="shared" si="10"/>
        <v>50</v>
      </c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</row>
    <row r="343" spans="1:89" x14ac:dyDescent="0.25">
      <c r="A343" s="69">
        <f t="shared" si="11"/>
        <v>46364</v>
      </c>
      <c r="B343" s="61">
        <f t="shared" si="10"/>
        <v>50</v>
      </c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</row>
    <row r="344" spans="1:89" x14ac:dyDescent="0.25">
      <c r="A344" s="69">
        <f t="shared" si="11"/>
        <v>46365</v>
      </c>
      <c r="B344" s="61">
        <f t="shared" si="10"/>
        <v>50</v>
      </c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</row>
    <row r="345" spans="1:89" x14ac:dyDescent="0.25">
      <c r="A345" s="69">
        <f t="shared" si="11"/>
        <v>46366</v>
      </c>
      <c r="B345" s="61">
        <f t="shared" si="10"/>
        <v>50</v>
      </c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</row>
    <row r="346" spans="1:89" x14ac:dyDescent="0.25">
      <c r="A346" s="69">
        <f t="shared" si="11"/>
        <v>46367</v>
      </c>
      <c r="B346" s="61">
        <f t="shared" si="10"/>
        <v>50</v>
      </c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</row>
    <row r="347" spans="1:89" x14ac:dyDescent="0.25">
      <c r="A347" s="69">
        <f t="shared" si="11"/>
        <v>46368</v>
      </c>
      <c r="B347" s="61">
        <f t="shared" si="10"/>
        <v>50</v>
      </c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</row>
    <row r="348" spans="1:89" x14ac:dyDescent="0.25">
      <c r="A348" s="69">
        <f t="shared" si="11"/>
        <v>46369</v>
      </c>
      <c r="B348" s="61">
        <f t="shared" si="10"/>
        <v>50</v>
      </c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</row>
    <row r="349" spans="1:89" x14ac:dyDescent="0.25">
      <c r="A349" s="69">
        <f t="shared" si="11"/>
        <v>46370</v>
      </c>
      <c r="B349" s="61">
        <f t="shared" si="10"/>
        <v>51</v>
      </c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</row>
    <row r="350" spans="1:89" x14ac:dyDescent="0.25">
      <c r="A350" s="69">
        <f t="shared" si="11"/>
        <v>46371</v>
      </c>
      <c r="B350" s="61">
        <f t="shared" si="10"/>
        <v>51</v>
      </c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</row>
    <row r="351" spans="1:89" x14ac:dyDescent="0.25">
      <c r="A351" s="69">
        <f t="shared" si="11"/>
        <v>46372</v>
      </c>
      <c r="B351" s="61">
        <f t="shared" si="10"/>
        <v>51</v>
      </c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</row>
    <row r="352" spans="1:89" x14ac:dyDescent="0.25">
      <c r="A352" s="69">
        <f t="shared" si="11"/>
        <v>46373</v>
      </c>
      <c r="B352" s="61">
        <f t="shared" si="10"/>
        <v>51</v>
      </c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</row>
    <row r="353" spans="1:89" x14ac:dyDescent="0.25">
      <c r="A353" s="69">
        <f t="shared" si="11"/>
        <v>46374</v>
      </c>
      <c r="B353" s="61">
        <f t="shared" si="10"/>
        <v>51</v>
      </c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</row>
    <row r="354" spans="1:89" x14ac:dyDescent="0.25">
      <c r="A354" s="69">
        <f t="shared" si="11"/>
        <v>46375</v>
      </c>
      <c r="B354" s="61">
        <f t="shared" si="10"/>
        <v>51</v>
      </c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</row>
    <row r="355" spans="1:89" x14ac:dyDescent="0.25">
      <c r="A355" s="69">
        <f t="shared" si="11"/>
        <v>46376</v>
      </c>
      <c r="B355" s="61">
        <f t="shared" si="10"/>
        <v>51</v>
      </c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</row>
    <row r="356" spans="1:89" x14ac:dyDescent="0.25">
      <c r="A356" s="69">
        <f t="shared" si="11"/>
        <v>46377</v>
      </c>
      <c r="B356" s="61">
        <f t="shared" si="10"/>
        <v>52</v>
      </c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</row>
    <row r="357" spans="1:89" ht="14.25" customHeight="1" x14ac:dyDescent="0.25">
      <c r="A357" s="69">
        <f t="shared" si="11"/>
        <v>46378</v>
      </c>
      <c r="B357" s="61">
        <f t="shared" si="10"/>
        <v>52</v>
      </c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</row>
    <row r="358" spans="1:89" x14ac:dyDescent="0.25">
      <c r="A358" s="69">
        <f t="shared" si="11"/>
        <v>46379</v>
      </c>
      <c r="B358" s="61">
        <f t="shared" si="10"/>
        <v>52</v>
      </c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</row>
    <row r="359" spans="1:89" x14ac:dyDescent="0.25">
      <c r="A359" s="69">
        <f t="shared" si="11"/>
        <v>46380</v>
      </c>
      <c r="B359" s="61">
        <f t="shared" si="10"/>
        <v>52</v>
      </c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</row>
    <row r="360" spans="1:89" x14ac:dyDescent="0.25">
      <c r="A360" s="69">
        <f t="shared" si="11"/>
        <v>46381</v>
      </c>
      <c r="B360" s="61">
        <f t="shared" si="10"/>
        <v>52</v>
      </c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</row>
    <row r="361" spans="1:89" x14ac:dyDescent="0.25">
      <c r="A361" s="69">
        <f t="shared" si="11"/>
        <v>46382</v>
      </c>
      <c r="B361" s="61">
        <f t="shared" si="10"/>
        <v>52</v>
      </c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</row>
    <row r="362" spans="1:89" x14ac:dyDescent="0.25">
      <c r="A362" s="69">
        <f t="shared" si="11"/>
        <v>46383</v>
      </c>
      <c r="B362" s="61">
        <f t="shared" si="10"/>
        <v>52</v>
      </c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</row>
    <row r="363" spans="1:89" x14ac:dyDescent="0.25">
      <c r="A363" s="69">
        <f t="shared" si="11"/>
        <v>46384</v>
      </c>
      <c r="B363" s="61">
        <f t="shared" si="10"/>
        <v>53</v>
      </c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</row>
    <row r="364" spans="1:89" x14ac:dyDescent="0.25">
      <c r="A364" s="69">
        <f t="shared" si="11"/>
        <v>46385</v>
      </c>
      <c r="B364" s="61">
        <f t="shared" si="10"/>
        <v>53</v>
      </c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</row>
    <row r="365" spans="1:89" x14ac:dyDescent="0.25">
      <c r="A365" s="69">
        <f t="shared" si="11"/>
        <v>46386</v>
      </c>
      <c r="B365" s="61">
        <f t="shared" si="10"/>
        <v>53</v>
      </c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</row>
    <row r="366" spans="1:89" x14ac:dyDescent="0.25">
      <c r="A366" s="69">
        <f t="shared" si="11"/>
        <v>46387</v>
      </c>
      <c r="B366" s="61">
        <f t="shared" si="10"/>
        <v>53</v>
      </c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</row>
    <row r="367" spans="1:89" x14ac:dyDescent="0.25">
      <c r="A367" s="70" t="str">
        <f>IF(YEAR(A366+1)=YEAR(A366),A366+1," ")</f>
        <v xml:space="preserve"> </v>
      </c>
      <c r="B367" s="61" t="e">
        <f t="shared" si="10"/>
        <v>#VALUE!</v>
      </c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</row>
    <row r="368" spans="1:89" x14ac:dyDescent="0.25">
      <c r="A368" s="5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</row>
    <row r="369" spans="1:89" ht="45" x14ac:dyDescent="0.25">
      <c r="A369" s="71" t="s">
        <v>187</v>
      </c>
      <c r="B369" s="72"/>
      <c r="C369" s="73" t="s">
        <v>42</v>
      </c>
      <c r="D369" s="73" t="s">
        <v>177</v>
      </c>
      <c r="E369" s="73" t="s">
        <v>178</v>
      </c>
    </row>
    <row r="370" spans="1:89" ht="20.25" customHeight="1" x14ac:dyDescent="0.25">
      <c r="A370" s="74" t="s">
        <v>147</v>
      </c>
      <c r="B370" s="75">
        <v>1</v>
      </c>
      <c r="C370" s="75">
        <f t="shared" ref="C370:C376" si="12">SUMPRODUCT((WEEKDAY(d.dates,2)=$B370)*(d.données&lt;&gt;""))</f>
        <v>0</v>
      </c>
      <c r="D370" s="75">
        <f t="shared" ref="D370:D376" si="13">SUMPRODUCT((WEEKDAY(d.dates,2)=$B370)*(d.absents&lt;&gt;""))</f>
        <v>0</v>
      </c>
      <c r="E370" s="73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</row>
    <row r="371" spans="1:89" ht="20.25" customHeight="1" x14ac:dyDescent="0.25">
      <c r="A371" s="74" t="s">
        <v>148</v>
      </c>
      <c r="B371" s="75">
        <v>2</v>
      </c>
      <c r="C371" s="75">
        <f t="shared" si="12"/>
        <v>0</v>
      </c>
      <c r="D371" s="75">
        <f t="shared" si="13"/>
        <v>0</v>
      </c>
      <c r="E371" s="73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</row>
    <row r="372" spans="1:89" ht="20.25" customHeight="1" x14ac:dyDescent="0.25">
      <c r="A372" s="74" t="s">
        <v>149</v>
      </c>
      <c r="B372" s="75">
        <v>3</v>
      </c>
      <c r="C372" s="75">
        <f t="shared" si="12"/>
        <v>0</v>
      </c>
      <c r="D372" s="75">
        <f t="shared" si="13"/>
        <v>0</v>
      </c>
      <c r="E372" s="73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</row>
    <row r="373" spans="1:89" ht="20.25" customHeight="1" x14ac:dyDescent="0.25">
      <c r="A373" s="74" t="s">
        <v>161</v>
      </c>
      <c r="B373" s="75">
        <v>4</v>
      </c>
      <c r="C373" s="75">
        <f t="shared" si="12"/>
        <v>0</v>
      </c>
      <c r="D373" s="75">
        <f t="shared" si="13"/>
        <v>0</v>
      </c>
      <c r="E373" s="73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</row>
    <row r="374" spans="1:89" ht="20.25" customHeight="1" x14ac:dyDescent="0.25">
      <c r="A374" s="74" t="s">
        <v>162</v>
      </c>
      <c r="B374" s="75">
        <v>5</v>
      </c>
      <c r="C374" s="75">
        <f t="shared" si="12"/>
        <v>0</v>
      </c>
      <c r="D374" s="75">
        <f t="shared" si="13"/>
        <v>0</v>
      </c>
      <c r="E374" s="73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</row>
    <row r="375" spans="1:89" ht="20.25" customHeight="1" x14ac:dyDescent="0.25">
      <c r="A375" s="74" t="s">
        <v>163</v>
      </c>
      <c r="B375" s="75">
        <v>6</v>
      </c>
      <c r="C375" s="75">
        <f t="shared" si="12"/>
        <v>0</v>
      </c>
      <c r="D375" s="75">
        <f t="shared" si="13"/>
        <v>0</v>
      </c>
      <c r="E375" s="73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</row>
    <row r="376" spans="1:89" ht="20.25" customHeight="1" x14ac:dyDescent="0.25">
      <c r="A376" s="74" t="s">
        <v>164</v>
      </c>
      <c r="B376" s="75">
        <v>7</v>
      </c>
      <c r="C376" s="75">
        <f t="shared" si="12"/>
        <v>0</v>
      </c>
      <c r="D376" s="75">
        <f t="shared" si="13"/>
        <v>0</v>
      </c>
      <c r="E376" s="73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</row>
    <row r="377" spans="1:89" x14ac:dyDescent="0.25">
      <c r="A377" s="53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</row>
    <row r="378" spans="1:89" x14ac:dyDescent="0.25">
      <c r="A378" s="54"/>
      <c r="B378" s="23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</row>
    <row r="379" spans="1:89" x14ac:dyDescent="0.25">
      <c r="A379" s="53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</row>
    <row r="380" spans="1:89" ht="15" customHeight="1" x14ac:dyDescent="0.25">
      <c r="A380" s="55" t="s">
        <v>102</v>
      </c>
      <c r="B380" s="40" t="s">
        <v>203</v>
      </c>
      <c r="C380" s="75">
        <f>COUNTIF(C$2:C$368,$A380)</f>
        <v>0</v>
      </c>
      <c r="D380" s="75">
        <f t="shared" ref="D380:AA391" si="14">COUNTIF(D$2:D$368,$A380)</f>
        <v>0</v>
      </c>
      <c r="E380" s="75">
        <f t="shared" si="14"/>
        <v>0</v>
      </c>
      <c r="F380" s="75">
        <f t="shared" si="14"/>
        <v>0</v>
      </c>
      <c r="G380" s="75">
        <f t="shared" si="14"/>
        <v>0</v>
      </c>
      <c r="H380" s="75">
        <f t="shared" si="14"/>
        <v>0</v>
      </c>
      <c r="I380" s="75">
        <f t="shared" si="14"/>
        <v>0</v>
      </c>
      <c r="J380" s="75">
        <f t="shared" si="14"/>
        <v>0</v>
      </c>
      <c r="K380" s="75">
        <f t="shared" si="14"/>
        <v>0</v>
      </c>
      <c r="L380" s="75">
        <f t="shared" si="14"/>
        <v>0</v>
      </c>
      <c r="M380" s="75">
        <f t="shared" si="14"/>
        <v>0</v>
      </c>
      <c r="N380" s="75">
        <f t="shared" si="14"/>
        <v>0</v>
      </c>
      <c r="O380" s="75">
        <f t="shared" si="14"/>
        <v>0</v>
      </c>
      <c r="P380" s="75">
        <f t="shared" si="14"/>
        <v>0</v>
      </c>
      <c r="Q380" s="75">
        <f t="shared" si="14"/>
        <v>0</v>
      </c>
      <c r="R380" s="75">
        <f t="shared" si="14"/>
        <v>0</v>
      </c>
      <c r="S380" s="75">
        <f t="shared" si="14"/>
        <v>0</v>
      </c>
      <c r="T380" s="75">
        <f t="shared" si="14"/>
        <v>0</v>
      </c>
      <c r="U380" s="75">
        <f t="shared" si="14"/>
        <v>0</v>
      </c>
      <c r="V380" s="75">
        <f t="shared" si="14"/>
        <v>0</v>
      </c>
      <c r="W380" s="75">
        <f t="shared" si="14"/>
        <v>0</v>
      </c>
      <c r="X380" s="75">
        <f t="shared" si="14"/>
        <v>0</v>
      </c>
      <c r="Y380" s="75">
        <f t="shared" si="14"/>
        <v>0</v>
      </c>
      <c r="Z380" s="75">
        <f t="shared" si="14"/>
        <v>0</v>
      </c>
      <c r="AA380" s="75">
        <f t="shared" si="14"/>
        <v>0</v>
      </c>
    </row>
    <row r="381" spans="1:89" x14ac:dyDescent="0.25">
      <c r="A381" s="55" t="s">
        <v>103</v>
      </c>
      <c r="C381" s="75">
        <f t="shared" ref="C381:R393" si="15">COUNTIF(C$2:C$368,$A381)</f>
        <v>0</v>
      </c>
      <c r="D381" s="75">
        <f t="shared" si="15"/>
        <v>0</v>
      </c>
      <c r="E381" s="75">
        <f t="shared" si="15"/>
        <v>0</v>
      </c>
      <c r="F381" s="75">
        <f t="shared" si="15"/>
        <v>0</v>
      </c>
      <c r="G381" s="75">
        <f t="shared" si="15"/>
        <v>0</v>
      </c>
      <c r="H381" s="75">
        <f t="shared" si="15"/>
        <v>0</v>
      </c>
      <c r="I381" s="75">
        <f t="shared" si="15"/>
        <v>0</v>
      </c>
      <c r="J381" s="75">
        <f t="shared" si="15"/>
        <v>0</v>
      </c>
      <c r="K381" s="75">
        <f t="shared" si="15"/>
        <v>0</v>
      </c>
      <c r="L381" s="75">
        <f t="shared" si="15"/>
        <v>0</v>
      </c>
      <c r="M381" s="75">
        <f t="shared" si="15"/>
        <v>0</v>
      </c>
      <c r="N381" s="75">
        <f t="shared" si="15"/>
        <v>0</v>
      </c>
      <c r="O381" s="75">
        <f t="shared" si="15"/>
        <v>0</v>
      </c>
      <c r="P381" s="75">
        <f t="shared" si="15"/>
        <v>0</v>
      </c>
      <c r="Q381" s="75">
        <f t="shared" si="15"/>
        <v>0</v>
      </c>
      <c r="R381" s="75">
        <f t="shared" si="15"/>
        <v>0</v>
      </c>
      <c r="S381" s="75">
        <f t="shared" si="14"/>
        <v>0</v>
      </c>
      <c r="T381" s="75">
        <f t="shared" si="14"/>
        <v>0</v>
      </c>
      <c r="U381" s="75">
        <f t="shared" si="14"/>
        <v>0</v>
      </c>
      <c r="V381" s="75">
        <f t="shared" si="14"/>
        <v>0</v>
      </c>
      <c r="W381" s="75">
        <f t="shared" si="14"/>
        <v>0</v>
      </c>
      <c r="X381" s="75">
        <f t="shared" si="14"/>
        <v>0</v>
      </c>
      <c r="Y381" s="75">
        <f t="shared" si="14"/>
        <v>0</v>
      </c>
      <c r="Z381" s="75">
        <f t="shared" si="14"/>
        <v>0</v>
      </c>
      <c r="AA381" s="75">
        <f t="shared" si="14"/>
        <v>0</v>
      </c>
    </row>
    <row r="382" spans="1:89" x14ac:dyDescent="0.25">
      <c r="A382" s="55" t="s">
        <v>104</v>
      </c>
      <c r="C382" s="75">
        <f t="shared" si="15"/>
        <v>0</v>
      </c>
      <c r="D382" s="75">
        <f t="shared" si="14"/>
        <v>0</v>
      </c>
      <c r="E382" s="75">
        <f t="shared" si="14"/>
        <v>0</v>
      </c>
      <c r="F382" s="75">
        <f t="shared" si="14"/>
        <v>0</v>
      </c>
      <c r="G382" s="75">
        <f t="shared" si="14"/>
        <v>0</v>
      </c>
      <c r="H382" s="75">
        <f t="shared" si="14"/>
        <v>0</v>
      </c>
      <c r="I382" s="75">
        <f t="shared" si="14"/>
        <v>0</v>
      </c>
      <c r="J382" s="75">
        <f t="shared" si="14"/>
        <v>0</v>
      </c>
      <c r="K382" s="75">
        <f t="shared" si="14"/>
        <v>0</v>
      </c>
      <c r="L382" s="75">
        <f t="shared" si="14"/>
        <v>0</v>
      </c>
      <c r="M382" s="75">
        <f t="shared" si="14"/>
        <v>0</v>
      </c>
      <c r="N382" s="75">
        <f t="shared" si="14"/>
        <v>0</v>
      </c>
      <c r="O382" s="75">
        <f t="shared" si="14"/>
        <v>0</v>
      </c>
      <c r="P382" s="75">
        <f t="shared" si="14"/>
        <v>0</v>
      </c>
      <c r="Q382" s="75">
        <f t="shared" si="14"/>
        <v>0</v>
      </c>
      <c r="R382" s="75">
        <f t="shared" si="14"/>
        <v>0</v>
      </c>
      <c r="S382" s="75">
        <f t="shared" si="14"/>
        <v>0</v>
      </c>
      <c r="T382" s="75">
        <f t="shared" si="14"/>
        <v>0</v>
      </c>
      <c r="U382" s="75">
        <f t="shared" si="14"/>
        <v>0</v>
      </c>
      <c r="V382" s="75">
        <f t="shared" si="14"/>
        <v>0</v>
      </c>
      <c r="W382" s="75">
        <f t="shared" si="14"/>
        <v>0</v>
      </c>
      <c r="X382" s="75">
        <f t="shared" si="14"/>
        <v>0</v>
      </c>
      <c r="Y382" s="75">
        <f t="shared" si="14"/>
        <v>0</v>
      </c>
      <c r="Z382" s="75">
        <f t="shared" si="14"/>
        <v>0</v>
      </c>
      <c r="AA382" s="75">
        <f t="shared" si="14"/>
        <v>0</v>
      </c>
    </row>
    <row r="383" spans="1:89" x14ac:dyDescent="0.25">
      <c r="A383" s="55" t="s">
        <v>105</v>
      </c>
      <c r="C383" s="75">
        <f t="shared" si="15"/>
        <v>0</v>
      </c>
      <c r="D383" s="75">
        <f t="shared" si="14"/>
        <v>0</v>
      </c>
      <c r="E383" s="75">
        <f t="shared" si="14"/>
        <v>0</v>
      </c>
      <c r="F383" s="75">
        <f t="shared" si="14"/>
        <v>0</v>
      </c>
      <c r="G383" s="75">
        <f t="shared" si="14"/>
        <v>0</v>
      </c>
      <c r="H383" s="75">
        <f t="shared" si="14"/>
        <v>0</v>
      </c>
      <c r="I383" s="75">
        <f t="shared" si="14"/>
        <v>0</v>
      </c>
      <c r="J383" s="75">
        <f t="shared" si="14"/>
        <v>0</v>
      </c>
      <c r="K383" s="75">
        <f t="shared" si="14"/>
        <v>0</v>
      </c>
      <c r="L383" s="75">
        <f t="shared" si="14"/>
        <v>0</v>
      </c>
      <c r="M383" s="75">
        <f t="shared" si="14"/>
        <v>0</v>
      </c>
      <c r="N383" s="75">
        <f t="shared" si="14"/>
        <v>0</v>
      </c>
      <c r="O383" s="75">
        <f t="shared" si="14"/>
        <v>0</v>
      </c>
      <c r="P383" s="75">
        <f t="shared" si="14"/>
        <v>0</v>
      </c>
      <c r="Q383" s="75">
        <f t="shared" si="14"/>
        <v>0</v>
      </c>
      <c r="R383" s="75">
        <f t="shared" si="14"/>
        <v>0</v>
      </c>
      <c r="S383" s="75">
        <f t="shared" si="14"/>
        <v>0</v>
      </c>
      <c r="T383" s="75">
        <f t="shared" si="14"/>
        <v>0</v>
      </c>
      <c r="U383" s="75">
        <f t="shared" si="14"/>
        <v>0</v>
      </c>
      <c r="V383" s="75">
        <f t="shared" si="14"/>
        <v>0</v>
      </c>
      <c r="W383" s="75">
        <f t="shared" si="14"/>
        <v>0</v>
      </c>
      <c r="X383" s="75">
        <f t="shared" si="14"/>
        <v>0</v>
      </c>
      <c r="Y383" s="75">
        <f t="shared" si="14"/>
        <v>0</v>
      </c>
      <c r="Z383" s="75">
        <f t="shared" si="14"/>
        <v>0</v>
      </c>
      <c r="AA383" s="75">
        <f t="shared" si="14"/>
        <v>0</v>
      </c>
    </row>
    <row r="384" spans="1:89" x14ac:dyDescent="0.25">
      <c r="A384" s="55" t="s">
        <v>106</v>
      </c>
      <c r="C384" s="75">
        <f t="shared" si="15"/>
        <v>0</v>
      </c>
      <c r="D384" s="75">
        <f t="shared" si="14"/>
        <v>0</v>
      </c>
      <c r="E384" s="75">
        <f t="shared" si="14"/>
        <v>0</v>
      </c>
      <c r="F384" s="75">
        <f t="shared" si="14"/>
        <v>0</v>
      </c>
      <c r="G384" s="75">
        <f t="shared" si="14"/>
        <v>0</v>
      </c>
      <c r="H384" s="75">
        <f t="shared" si="14"/>
        <v>0</v>
      </c>
      <c r="I384" s="75">
        <f t="shared" si="14"/>
        <v>0</v>
      </c>
      <c r="J384" s="75">
        <f t="shared" si="14"/>
        <v>0</v>
      </c>
      <c r="K384" s="75">
        <f t="shared" si="14"/>
        <v>0</v>
      </c>
      <c r="L384" s="75">
        <f t="shared" si="14"/>
        <v>0</v>
      </c>
      <c r="M384" s="75">
        <f t="shared" si="14"/>
        <v>0</v>
      </c>
      <c r="N384" s="75">
        <f t="shared" si="14"/>
        <v>0</v>
      </c>
      <c r="O384" s="75">
        <f t="shared" si="14"/>
        <v>0</v>
      </c>
      <c r="P384" s="75">
        <f t="shared" si="14"/>
        <v>0</v>
      </c>
      <c r="Q384" s="75">
        <f t="shared" si="14"/>
        <v>0</v>
      </c>
      <c r="R384" s="75">
        <f t="shared" si="14"/>
        <v>0</v>
      </c>
      <c r="S384" s="75">
        <f t="shared" si="14"/>
        <v>0</v>
      </c>
      <c r="T384" s="75">
        <f t="shared" si="14"/>
        <v>0</v>
      </c>
      <c r="U384" s="75">
        <f t="shared" si="14"/>
        <v>0</v>
      </c>
      <c r="V384" s="75">
        <f t="shared" si="14"/>
        <v>0</v>
      </c>
      <c r="W384" s="75">
        <f t="shared" si="14"/>
        <v>0</v>
      </c>
      <c r="X384" s="75">
        <f t="shared" si="14"/>
        <v>0</v>
      </c>
      <c r="Y384" s="75">
        <f t="shared" si="14"/>
        <v>0</v>
      </c>
      <c r="Z384" s="75">
        <f t="shared" si="14"/>
        <v>0</v>
      </c>
      <c r="AA384" s="75">
        <f t="shared" si="14"/>
        <v>0</v>
      </c>
    </row>
    <row r="385" spans="1:89" x14ac:dyDescent="0.25">
      <c r="A385" s="55" t="s">
        <v>107</v>
      </c>
      <c r="C385" s="75">
        <f t="shared" si="15"/>
        <v>0</v>
      </c>
      <c r="D385" s="75">
        <f t="shared" si="14"/>
        <v>0</v>
      </c>
      <c r="E385" s="75">
        <f t="shared" si="14"/>
        <v>0</v>
      </c>
      <c r="F385" s="75">
        <f t="shared" si="14"/>
        <v>0</v>
      </c>
      <c r="G385" s="75">
        <f t="shared" si="14"/>
        <v>0</v>
      </c>
      <c r="H385" s="75">
        <f t="shared" si="14"/>
        <v>0</v>
      </c>
      <c r="I385" s="75">
        <f t="shared" si="14"/>
        <v>0</v>
      </c>
      <c r="J385" s="75">
        <f t="shared" si="14"/>
        <v>0</v>
      </c>
      <c r="K385" s="75">
        <f t="shared" si="14"/>
        <v>0</v>
      </c>
      <c r="L385" s="75">
        <f t="shared" si="14"/>
        <v>0</v>
      </c>
      <c r="M385" s="75">
        <f t="shared" si="14"/>
        <v>0</v>
      </c>
      <c r="N385" s="75">
        <f t="shared" si="14"/>
        <v>0</v>
      </c>
      <c r="O385" s="75">
        <f t="shared" si="14"/>
        <v>0</v>
      </c>
      <c r="P385" s="75">
        <f t="shared" si="14"/>
        <v>0</v>
      </c>
      <c r="Q385" s="75">
        <f t="shared" si="14"/>
        <v>0</v>
      </c>
      <c r="R385" s="75">
        <f t="shared" si="14"/>
        <v>0</v>
      </c>
      <c r="S385" s="75">
        <f t="shared" si="14"/>
        <v>0</v>
      </c>
      <c r="T385" s="75">
        <f t="shared" si="14"/>
        <v>0</v>
      </c>
      <c r="U385" s="75">
        <f t="shared" si="14"/>
        <v>0</v>
      </c>
      <c r="V385" s="75">
        <f t="shared" si="14"/>
        <v>0</v>
      </c>
      <c r="W385" s="75">
        <f t="shared" si="14"/>
        <v>0</v>
      </c>
      <c r="X385" s="75">
        <f t="shared" si="14"/>
        <v>0</v>
      </c>
      <c r="Y385" s="75">
        <f t="shared" si="14"/>
        <v>0</v>
      </c>
      <c r="Z385" s="75">
        <f t="shared" si="14"/>
        <v>0</v>
      </c>
      <c r="AA385" s="75">
        <f t="shared" si="14"/>
        <v>0</v>
      </c>
    </row>
    <row r="386" spans="1:89" x14ac:dyDescent="0.25">
      <c r="A386" s="55" t="s">
        <v>108</v>
      </c>
      <c r="C386" s="75">
        <f t="shared" si="15"/>
        <v>0</v>
      </c>
      <c r="D386" s="75">
        <f t="shared" si="14"/>
        <v>0</v>
      </c>
      <c r="E386" s="75">
        <f t="shared" si="14"/>
        <v>0</v>
      </c>
      <c r="F386" s="75">
        <f t="shared" si="14"/>
        <v>0</v>
      </c>
      <c r="G386" s="75">
        <f t="shared" si="14"/>
        <v>0</v>
      </c>
      <c r="H386" s="75">
        <f t="shared" si="14"/>
        <v>0</v>
      </c>
      <c r="I386" s="75">
        <f t="shared" si="14"/>
        <v>0</v>
      </c>
      <c r="J386" s="75">
        <f t="shared" si="14"/>
        <v>0</v>
      </c>
      <c r="K386" s="75">
        <f t="shared" si="14"/>
        <v>0</v>
      </c>
      <c r="L386" s="75">
        <f t="shared" si="14"/>
        <v>0</v>
      </c>
      <c r="M386" s="75">
        <f t="shared" si="14"/>
        <v>0</v>
      </c>
      <c r="N386" s="75">
        <f t="shared" si="14"/>
        <v>0</v>
      </c>
      <c r="O386" s="75">
        <f t="shared" si="14"/>
        <v>0</v>
      </c>
      <c r="P386" s="75">
        <f t="shared" si="14"/>
        <v>0</v>
      </c>
      <c r="Q386" s="75">
        <f t="shared" si="14"/>
        <v>0</v>
      </c>
      <c r="R386" s="75">
        <f t="shared" si="14"/>
        <v>0</v>
      </c>
      <c r="S386" s="75">
        <f t="shared" si="14"/>
        <v>0</v>
      </c>
      <c r="T386" s="75">
        <f t="shared" si="14"/>
        <v>0</v>
      </c>
      <c r="U386" s="75">
        <f t="shared" si="14"/>
        <v>0</v>
      </c>
      <c r="V386" s="75">
        <f t="shared" si="14"/>
        <v>0</v>
      </c>
      <c r="W386" s="75">
        <f t="shared" si="14"/>
        <v>0</v>
      </c>
      <c r="X386" s="75">
        <f t="shared" si="14"/>
        <v>0</v>
      </c>
      <c r="Y386" s="75">
        <f t="shared" si="14"/>
        <v>0</v>
      </c>
      <c r="Z386" s="75">
        <f t="shared" si="14"/>
        <v>0</v>
      </c>
      <c r="AA386" s="75">
        <f t="shared" si="14"/>
        <v>0</v>
      </c>
    </row>
    <row r="387" spans="1:89" x14ac:dyDescent="0.25">
      <c r="A387" s="55" t="s">
        <v>109</v>
      </c>
      <c r="C387" s="75">
        <f t="shared" si="15"/>
        <v>0</v>
      </c>
      <c r="D387" s="75">
        <f t="shared" si="14"/>
        <v>0</v>
      </c>
      <c r="E387" s="75">
        <f t="shared" si="14"/>
        <v>0</v>
      </c>
      <c r="F387" s="75">
        <f t="shared" si="14"/>
        <v>0</v>
      </c>
      <c r="G387" s="75">
        <f t="shared" si="14"/>
        <v>0</v>
      </c>
      <c r="H387" s="75">
        <f t="shared" si="14"/>
        <v>0</v>
      </c>
      <c r="I387" s="75">
        <f t="shared" si="14"/>
        <v>0</v>
      </c>
      <c r="J387" s="75">
        <f t="shared" si="14"/>
        <v>0</v>
      </c>
      <c r="K387" s="75">
        <f t="shared" si="14"/>
        <v>0</v>
      </c>
      <c r="L387" s="75">
        <f t="shared" si="14"/>
        <v>0</v>
      </c>
      <c r="M387" s="75">
        <f t="shared" si="14"/>
        <v>0</v>
      </c>
      <c r="N387" s="75">
        <f t="shared" si="14"/>
        <v>0</v>
      </c>
      <c r="O387" s="75">
        <f t="shared" si="14"/>
        <v>0</v>
      </c>
      <c r="P387" s="75">
        <f t="shared" si="14"/>
        <v>0</v>
      </c>
      <c r="Q387" s="75">
        <f t="shared" si="14"/>
        <v>0</v>
      </c>
      <c r="R387" s="75">
        <f t="shared" si="14"/>
        <v>0</v>
      </c>
      <c r="S387" s="75">
        <f t="shared" si="14"/>
        <v>0</v>
      </c>
      <c r="T387" s="75">
        <f t="shared" si="14"/>
        <v>0</v>
      </c>
      <c r="U387" s="75">
        <f t="shared" si="14"/>
        <v>0</v>
      </c>
      <c r="V387" s="75">
        <f t="shared" si="14"/>
        <v>0</v>
      </c>
      <c r="W387" s="75">
        <f t="shared" si="14"/>
        <v>0</v>
      </c>
      <c r="X387" s="75">
        <f t="shared" si="14"/>
        <v>0</v>
      </c>
      <c r="Y387" s="75">
        <f t="shared" si="14"/>
        <v>0</v>
      </c>
      <c r="Z387" s="75">
        <f t="shared" si="14"/>
        <v>0</v>
      </c>
      <c r="AA387" s="75">
        <f t="shared" si="14"/>
        <v>0</v>
      </c>
    </row>
    <row r="388" spans="1:89" x14ac:dyDescent="0.25">
      <c r="A388" s="55" t="s">
        <v>110</v>
      </c>
      <c r="C388" s="75">
        <f t="shared" si="15"/>
        <v>0</v>
      </c>
      <c r="D388" s="75">
        <f t="shared" si="14"/>
        <v>0</v>
      </c>
      <c r="E388" s="75">
        <f t="shared" si="14"/>
        <v>0</v>
      </c>
      <c r="F388" s="75">
        <f t="shared" si="14"/>
        <v>0</v>
      </c>
      <c r="G388" s="75">
        <f t="shared" si="14"/>
        <v>0</v>
      </c>
      <c r="H388" s="75">
        <f t="shared" si="14"/>
        <v>0</v>
      </c>
      <c r="I388" s="75">
        <f t="shared" si="14"/>
        <v>0</v>
      </c>
      <c r="J388" s="75">
        <f t="shared" si="14"/>
        <v>0</v>
      </c>
      <c r="K388" s="75">
        <f t="shared" si="14"/>
        <v>0</v>
      </c>
      <c r="L388" s="75">
        <f t="shared" si="14"/>
        <v>0</v>
      </c>
      <c r="M388" s="75">
        <f t="shared" si="14"/>
        <v>0</v>
      </c>
      <c r="N388" s="75">
        <f t="shared" si="14"/>
        <v>0</v>
      </c>
      <c r="O388" s="75">
        <f t="shared" si="14"/>
        <v>0</v>
      </c>
      <c r="P388" s="75">
        <f t="shared" si="14"/>
        <v>0</v>
      </c>
      <c r="Q388" s="75">
        <f t="shared" si="14"/>
        <v>0</v>
      </c>
      <c r="R388" s="75">
        <f t="shared" si="14"/>
        <v>0</v>
      </c>
      <c r="S388" s="75">
        <f t="shared" si="14"/>
        <v>0</v>
      </c>
      <c r="T388" s="75">
        <f t="shared" si="14"/>
        <v>0</v>
      </c>
      <c r="U388" s="75">
        <f t="shared" si="14"/>
        <v>0</v>
      </c>
      <c r="V388" s="75">
        <f t="shared" si="14"/>
        <v>0</v>
      </c>
      <c r="W388" s="75">
        <f t="shared" si="14"/>
        <v>0</v>
      </c>
      <c r="X388" s="75">
        <f t="shared" si="14"/>
        <v>0</v>
      </c>
      <c r="Y388" s="75">
        <f t="shared" si="14"/>
        <v>0</v>
      </c>
      <c r="Z388" s="75">
        <f t="shared" si="14"/>
        <v>0</v>
      </c>
      <c r="AA388" s="75">
        <f t="shared" si="14"/>
        <v>0</v>
      </c>
    </row>
    <row r="389" spans="1:89" x14ac:dyDescent="0.25">
      <c r="A389" s="55" t="s">
        <v>111</v>
      </c>
      <c r="C389" s="75">
        <f t="shared" si="15"/>
        <v>0</v>
      </c>
      <c r="D389" s="75">
        <f t="shared" si="14"/>
        <v>0</v>
      </c>
      <c r="E389" s="75">
        <f t="shared" si="14"/>
        <v>0</v>
      </c>
      <c r="F389" s="75">
        <f t="shared" si="14"/>
        <v>0</v>
      </c>
      <c r="G389" s="75">
        <f t="shared" si="14"/>
        <v>0</v>
      </c>
      <c r="H389" s="75">
        <f t="shared" si="14"/>
        <v>0</v>
      </c>
      <c r="I389" s="75">
        <f t="shared" si="14"/>
        <v>0</v>
      </c>
      <c r="J389" s="75">
        <f t="shared" si="14"/>
        <v>0</v>
      </c>
      <c r="K389" s="75">
        <f t="shared" si="14"/>
        <v>0</v>
      </c>
      <c r="L389" s="75">
        <f t="shared" si="14"/>
        <v>0</v>
      </c>
      <c r="M389" s="75">
        <f t="shared" si="14"/>
        <v>0</v>
      </c>
      <c r="N389" s="75">
        <f t="shared" si="14"/>
        <v>0</v>
      </c>
      <c r="O389" s="75">
        <f t="shared" si="14"/>
        <v>0</v>
      </c>
      <c r="P389" s="75">
        <f t="shared" si="14"/>
        <v>0</v>
      </c>
      <c r="Q389" s="75">
        <f t="shared" si="14"/>
        <v>0</v>
      </c>
      <c r="R389" s="75">
        <f t="shared" si="14"/>
        <v>0</v>
      </c>
      <c r="S389" s="75">
        <f t="shared" si="14"/>
        <v>0</v>
      </c>
      <c r="T389" s="75">
        <f t="shared" si="14"/>
        <v>0</v>
      </c>
      <c r="U389" s="75">
        <f t="shared" si="14"/>
        <v>0</v>
      </c>
      <c r="V389" s="75">
        <f t="shared" si="14"/>
        <v>0</v>
      </c>
      <c r="W389" s="75">
        <f t="shared" si="14"/>
        <v>0</v>
      </c>
      <c r="X389" s="75">
        <f t="shared" si="14"/>
        <v>0</v>
      </c>
      <c r="Y389" s="75">
        <f t="shared" si="14"/>
        <v>0</v>
      </c>
      <c r="Z389" s="75">
        <f t="shared" si="14"/>
        <v>0</v>
      </c>
      <c r="AA389" s="75">
        <f t="shared" si="14"/>
        <v>0</v>
      </c>
    </row>
    <row r="390" spans="1:89" x14ac:dyDescent="0.25">
      <c r="A390" s="55" t="s">
        <v>112</v>
      </c>
      <c r="C390" s="75">
        <f t="shared" si="15"/>
        <v>0</v>
      </c>
      <c r="D390" s="75">
        <f t="shared" si="14"/>
        <v>0</v>
      </c>
      <c r="E390" s="75">
        <f t="shared" si="14"/>
        <v>0</v>
      </c>
      <c r="F390" s="75">
        <f t="shared" si="14"/>
        <v>0</v>
      </c>
      <c r="G390" s="75">
        <f t="shared" si="14"/>
        <v>0</v>
      </c>
      <c r="H390" s="75">
        <f t="shared" si="14"/>
        <v>0</v>
      </c>
      <c r="I390" s="75">
        <f t="shared" si="14"/>
        <v>0</v>
      </c>
      <c r="J390" s="75">
        <f t="shared" si="14"/>
        <v>0</v>
      </c>
      <c r="K390" s="75">
        <f t="shared" si="14"/>
        <v>0</v>
      </c>
      <c r="L390" s="75">
        <f t="shared" si="14"/>
        <v>0</v>
      </c>
      <c r="M390" s="75">
        <f t="shared" si="14"/>
        <v>0</v>
      </c>
      <c r="N390" s="75">
        <f t="shared" si="14"/>
        <v>0</v>
      </c>
      <c r="O390" s="75">
        <f t="shared" si="14"/>
        <v>0</v>
      </c>
      <c r="P390" s="75">
        <f t="shared" si="14"/>
        <v>0</v>
      </c>
      <c r="Q390" s="75">
        <f t="shared" si="14"/>
        <v>0</v>
      </c>
      <c r="R390" s="75">
        <f t="shared" si="14"/>
        <v>0</v>
      </c>
      <c r="S390" s="75">
        <f t="shared" si="14"/>
        <v>0</v>
      </c>
      <c r="T390" s="75">
        <f t="shared" si="14"/>
        <v>0</v>
      </c>
      <c r="U390" s="75">
        <f t="shared" si="14"/>
        <v>0</v>
      </c>
      <c r="V390" s="75">
        <f t="shared" si="14"/>
        <v>0</v>
      </c>
      <c r="W390" s="75">
        <f t="shared" si="14"/>
        <v>0</v>
      </c>
      <c r="X390" s="75">
        <f t="shared" si="14"/>
        <v>0</v>
      </c>
      <c r="Y390" s="75">
        <f t="shared" si="14"/>
        <v>0</v>
      </c>
      <c r="Z390" s="75">
        <f t="shared" si="14"/>
        <v>0</v>
      </c>
      <c r="AA390" s="75">
        <f t="shared" si="14"/>
        <v>0</v>
      </c>
    </row>
    <row r="391" spans="1:89" x14ac:dyDescent="0.25">
      <c r="A391" s="55" t="s">
        <v>113</v>
      </c>
      <c r="C391" s="75">
        <f t="shared" si="15"/>
        <v>0</v>
      </c>
      <c r="D391" s="75">
        <f t="shared" si="14"/>
        <v>0</v>
      </c>
      <c r="E391" s="75">
        <f t="shared" si="14"/>
        <v>0</v>
      </c>
      <c r="F391" s="75">
        <f t="shared" si="14"/>
        <v>0</v>
      </c>
      <c r="G391" s="75">
        <f t="shared" si="14"/>
        <v>0</v>
      </c>
      <c r="H391" s="75">
        <f t="shared" si="14"/>
        <v>0</v>
      </c>
      <c r="I391" s="75">
        <f t="shared" si="14"/>
        <v>0</v>
      </c>
      <c r="J391" s="75">
        <f t="shared" ref="D391:AA393" si="16">COUNTIF(J$2:J$368,$A391)</f>
        <v>0</v>
      </c>
      <c r="K391" s="75">
        <f t="shared" si="16"/>
        <v>0</v>
      </c>
      <c r="L391" s="75">
        <f t="shared" si="16"/>
        <v>0</v>
      </c>
      <c r="M391" s="75">
        <f t="shared" si="16"/>
        <v>0</v>
      </c>
      <c r="N391" s="75">
        <f t="shared" si="16"/>
        <v>0</v>
      </c>
      <c r="O391" s="75">
        <f t="shared" si="16"/>
        <v>0</v>
      </c>
      <c r="P391" s="75">
        <f t="shared" si="16"/>
        <v>0</v>
      </c>
      <c r="Q391" s="75">
        <f t="shared" si="16"/>
        <v>0</v>
      </c>
      <c r="R391" s="75">
        <f t="shared" si="16"/>
        <v>0</v>
      </c>
      <c r="S391" s="75">
        <f t="shared" si="16"/>
        <v>0</v>
      </c>
      <c r="T391" s="75">
        <f t="shared" si="16"/>
        <v>0</v>
      </c>
      <c r="U391" s="75">
        <f t="shared" si="16"/>
        <v>0</v>
      </c>
      <c r="V391" s="75">
        <f t="shared" si="16"/>
        <v>0</v>
      </c>
      <c r="W391" s="75">
        <f t="shared" si="16"/>
        <v>0</v>
      </c>
      <c r="X391" s="75">
        <f t="shared" si="16"/>
        <v>0</v>
      </c>
      <c r="Y391" s="75">
        <f t="shared" si="16"/>
        <v>0</v>
      </c>
      <c r="Z391" s="75">
        <f t="shared" si="16"/>
        <v>0</v>
      </c>
      <c r="AA391" s="75">
        <f t="shared" si="16"/>
        <v>0</v>
      </c>
    </row>
    <row r="392" spans="1:89" x14ac:dyDescent="0.25">
      <c r="A392" s="55" t="s">
        <v>114</v>
      </c>
      <c r="C392" s="75">
        <f t="shared" si="15"/>
        <v>0</v>
      </c>
      <c r="D392" s="75">
        <f t="shared" si="16"/>
        <v>0</v>
      </c>
      <c r="E392" s="75">
        <f t="shared" si="16"/>
        <v>0</v>
      </c>
      <c r="F392" s="75">
        <f t="shared" si="16"/>
        <v>0</v>
      </c>
      <c r="G392" s="75">
        <f t="shared" si="16"/>
        <v>0</v>
      </c>
      <c r="H392" s="75">
        <f t="shared" si="16"/>
        <v>0</v>
      </c>
      <c r="I392" s="75">
        <f t="shared" si="16"/>
        <v>0</v>
      </c>
      <c r="J392" s="75">
        <f t="shared" si="16"/>
        <v>0</v>
      </c>
      <c r="K392" s="75">
        <f t="shared" si="16"/>
        <v>0</v>
      </c>
      <c r="L392" s="75">
        <f t="shared" si="16"/>
        <v>0</v>
      </c>
      <c r="M392" s="75">
        <f t="shared" si="16"/>
        <v>0</v>
      </c>
      <c r="N392" s="75">
        <f t="shared" si="16"/>
        <v>0</v>
      </c>
      <c r="O392" s="75">
        <f t="shared" si="16"/>
        <v>0</v>
      </c>
      <c r="P392" s="75">
        <f t="shared" si="16"/>
        <v>0</v>
      </c>
      <c r="Q392" s="75">
        <f t="shared" si="16"/>
        <v>0</v>
      </c>
      <c r="R392" s="75">
        <f t="shared" si="16"/>
        <v>0</v>
      </c>
      <c r="S392" s="75">
        <f t="shared" si="16"/>
        <v>0</v>
      </c>
      <c r="T392" s="75">
        <f t="shared" si="16"/>
        <v>0</v>
      </c>
      <c r="U392" s="75">
        <f t="shared" si="16"/>
        <v>0</v>
      </c>
      <c r="V392" s="75">
        <f t="shared" si="16"/>
        <v>0</v>
      </c>
      <c r="W392" s="75">
        <f t="shared" si="16"/>
        <v>0</v>
      </c>
      <c r="X392" s="75">
        <f t="shared" si="16"/>
        <v>0</v>
      </c>
      <c r="Y392" s="75">
        <f t="shared" si="16"/>
        <v>0</v>
      </c>
      <c r="Z392" s="75">
        <f t="shared" si="16"/>
        <v>0</v>
      </c>
      <c r="AA392" s="75">
        <f t="shared" si="16"/>
        <v>0</v>
      </c>
    </row>
    <row r="393" spans="1:89" x14ac:dyDescent="0.25">
      <c r="A393" s="55" t="s">
        <v>115</v>
      </c>
      <c r="C393" s="75">
        <f t="shared" si="15"/>
        <v>0</v>
      </c>
      <c r="D393" s="75">
        <f t="shared" si="16"/>
        <v>0</v>
      </c>
      <c r="E393" s="75">
        <f t="shared" si="16"/>
        <v>0</v>
      </c>
      <c r="F393" s="75">
        <f t="shared" si="16"/>
        <v>0</v>
      </c>
      <c r="G393" s="75">
        <f t="shared" si="16"/>
        <v>0</v>
      </c>
      <c r="H393" s="75">
        <f t="shared" si="16"/>
        <v>0</v>
      </c>
      <c r="I393" s="75">
        <f t="shared" si="16"/>
        <v>0</v>
      </c>
      <c r="J393" s="75">
        <f t="shared" si="16"/>
        <v>0</v>
      </c>
      <c r="K393" s="75">
        <f t="shared" si="16"/>
        <v>0</v>
      </c>
      <c r="L393" s="75">
        <f t="shared" si="16"/>
        <v>0</v>
      </c>
      <c r="M393" s="75">
        <f t="shared" si="16"/>
        <v>0</v>
      </c>
      <c r="N393" s="75">
        <f t="shared" si="16"/>
        <v>0</v>
      </c>
      <c r="O393" s="75">
        <f t="shared" si="16"/>
        <v>0</v>
      </c>
      <c r="P393" s="75">
        <f t="shared" si="16"/>
        <v>0</v>
      </c>
      <c r="Q393" s="75">
        <f t="shared" si="16"/>
        <v>0</v>
      </c>
      <c r="R393" s="75">
        <f t="shared" si="16"/>
        <v>0</v>
      </c>
      <c r="S393" s="75">
        <f t="shared" si="16"/>
        <v>0</v>
      </c>
      <c r="T393" s="75">
        <f t="shared" si="16"/>
        <v>0</v>
      </c>
      <c r="U393" s="75">
        <f t="shared" si="16"/>
        <v>0</v>
      </c>
      <c r="V393" s="75">
        <f t="shared" si="16"/>
        <v>0</v>
      </c>
      <c r="W393" s="75">
        <f t="shared" si="16"/>
        <v>0</v>
      </c>
      <c r="X393" s="75">
        <f t="shared" si="16"/>
        <v>0</v>
      </c>
      <c r="Y393" s="75">
        <f t="shared" si="16"/>
        <v>0</v>
      </c>
      <c r="Z393" s="75">
        <f t="shared" si="16"/>
        <v>0</v>
      </c>
      <c r="AA393" s="75">
        <f t="shared" si="16"/>
        <v>0</v>
      </c>
    </row>
    <row r="394" spans="1:89" x14ac:dyDescent="0.25"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</row>
    <row r="395" spans="1:89" x14ac:dyDescent="0.25"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</row>
    <row r="396" spans="1:89" x14ac:dyDescent="0.25"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</row>
    <row r="397" spans="1:89" x14ac:dyDescent="0.25"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</row>
    <row r="398" spans="1:89" x14ac:dyDescent="0.25"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</row>
    <row r="399" spans="1:89" x14ac:dyDescent="0.25"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</row>
    <row r="400" spans="1:89" x14ac:dyDescent="0.25"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</row>
    <row r="401" spans="3:89" x14ac:dyDescent="0.25"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</row>
    <row r="402" spans="3:89" x14ac:dyDescent="0.25"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</row>
    <row r="403" spans="3:89" x14ac:dyDescent="0.25"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</row>
    <row r="404" spans="3:89" x14ac:dyDescent="0.25"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</row>
    <row r="405" spans="3:89" x14ac:dyDescent="0.25"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</row>
    <row r="406" spans="3:89" x14ac:dyDescent="0.25"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</row>
    <row r="407" spans="3:89" x14ac:dyDescent="0.25"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</row>
    <row r="408" spans="3:89" x14ac:dyDescent="0.25"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</row>
    <row r="409" spans="3:89" x14ac:dyDescent="0.25"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</row>
    <row r="410" spans="3:89" x14ac:dyDescent="0.25"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</row>
    <row r="411" spans="3:89" x14ac:dyDescent="0.25"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</row>
    <row r="412" spans="3:89" x14ac:dyDescent="0.25"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</row>
    <row r="413" spans="3:89" x14ac:dyDescent="0.25"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</row>
    <row r="414" spans="3:89" x14ac:dyDescent="0.25"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</row>
    <row r="415" spans="3:89" x14ac:dyDescent="0.25"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</row>
    <row r="416" spans="3:89" x14ac:dyDescent="0.25"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</row>
    <row r="417" spans="3:27" x14ac:dyDescent="0.25"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</row>
    <row r="418" spans="3:27" x14ac:dyDescent="0.25"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</row>
    <row r="419" spans="3:27" x14ac:dyDescent="0.25"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</row>
    <row r="420" spans="3:27" x14ac:dyDescent="0.25"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</row>
    <row r="421" spans="3:27" x14ac:dyDescent="0.25"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</row>
    <row r="422" spans="3:27" x14ac:dyDescent="0.25"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</row>
    <row r="423" spans="3:27" x14ac:dyDescent="0.25"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</row>
    <row r="424" spans="3:27" x14ac:dyDescent="0.25"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</row>
    <row r="425" spans="3:27" x14ac:dyDescent="0.25"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</row>
    <row r="426" spans="3:27" x14ac:dyDescent="0.25"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</row>
    <row r="427" spans="3:27" x14ac:dyDescent="0.25"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</row>
    <row r="428" spans="3:27" x14ac:dyDescent="0.25"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</row>
    <row r="429" spans="3:27" x14ac:dyDescent="0.25"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</row>
    <row r="430" spans="3:27" x14ac:dyDescent="0.25"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</row>
    <row r="431" spans="3:27" x14ac:dyDescent="0.25"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</row>
    <row r="432" spans="3:27" x14ac:dyDescent="0.25"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</row>
    <row r="433" spans="3:27" x14ac:dyDescent="0.25"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</row>
    <row r="434" spans="3:27" x14ac:dyDescent="0.25"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</row>
    <row r="435" spans="3:27" x14ac:dyDescent="0.25"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</row>
    <row r="436" spans="3:27" x14ac:dyDescent="0.25"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</row>
    <row r="437" spans="3:27" x14ac:dyDescent="0.25"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</row>
    <row r="438" spans="3:27" x14ac:dyDescent="0.25"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</row>
    <row r="439" spans="3:27" x14ac:dyDescent="0.25"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</row>
    <row r="440" spans="3:27" x14ac:dyDescent="0.25"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</row>
    <row r="441" spans="3:27" x14ac:dyDescent="0.25"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</row>
    <row r="442" spans="3:27" x14ac:dyDescent="0.25"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</row>
    <row r="443" spans="3:27" x14ac:dyDescent="0.25"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</row>
    <row r="444" spans="3:27" x14ac:dyDescent="0.25"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</row>
    <row r="445" spans="3:27" x14ac:dyDescent="0.25"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</row>
    <row r="446" spans="3:27" x14ac:dyDescent="0.25"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</row>
    <row r="447" spans="3:27" x14ac:dyDescent="0.25"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</row>
    <row r="448" spans="3:27" x14ac:dyDescent="0.25"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</row>
    <row r="449" spans="3:27" x14ac:dyDescent="0.25"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</row>
    <row r="450" spans="3:27" x14ac:dyDescent="0.25"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</row>
    <row r="451" spans="3:27" x14ac:dyDescent="0.25"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</row>
    <row r="452" spans="3:27" x14ac:dyDescent="0.25"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</row>
    <row r="453" spans="3:27" x14ac:dyDescent="0.25"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</row>
    <row r="454" spans="3:27" x14ac:dyDescent="0.25"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</row>
    <row r="455" spans="3:27" x14ac:dyDescent="0.25"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</row>
    <row r="456" spans="3:27" x14ac:dyDescent="0.25"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</row>
    <row r="457" spans="3:27" x14ac:dyDescent="0.25"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</row>
    <row r="458" spans="3:27" x14ac:dyDescent="0.25"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</row>
    <row r="459" spans="3:27" x14ac:dyDescent="0.25"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</row>
    <row r="460" spans="3:27" x14ac:dyDescent="0.25"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</row>
    <row r="461" spans="3:27" x14ac:dyDescent="0.25"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</row>
    <row r="462" spans="3:27" x14ac:dyDescent="0.25"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</row>
    <row r="463" spans="3:27" x14ac:dyDescent="0.25"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</row>
    <row r="464" spans="3:27" x14ac:dyDescent="0.25"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</row>
    <row r="465" spans="3:27" x14ac:dyDescent="0.25"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</row>
    <row r="466" spans="3:27" x14ac:dyDescent="0.25"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</row>
    <row r="467" spans="3:27" x14ac:dyDescent="0.25"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</row>
    <row r="468" spans="3:27" x14ac:dyDescent="0.25"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</row>
    <row r="469" spans="3:27" x14ac:dyDescent="0.25"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</row>
    <row r="470" spans="3:27" x14ac:dyDescent="0.25"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</row>
    <row r="471" spans="3:27" x14ac:dyDescent="0.25"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</row>
    <row r="472" spans="3:27" x14ac:dyDescent="0.25"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</row>
    <row r="473" spans="3:27" x14ac:dyDescent="0.25"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</row>
    <row r="474" spans="3:27" x14ac:dyDescent="0.25"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</row>
    <row r="475" spans="3:27" x14ac:dyDescent="0.25"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</row>
    <row r="476" spans="3:27" x14ac:dyDescent="0.25"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</row>
    <row r="477" spans="3:27" x14ac:dyDescent="0.25"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</row>
    <row r="478" spans="3:27" x14ac:dyDescent="0.25"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</row>
    <row r="479" spans="3:27" x14ac:dyDescent="0.25"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</row>
    <row r="480" spans="3:27" x14ac:dyDescent="0.25"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</row>
    <row r="481" spans="3:27" x14ac:dyDescent="0.25"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</row>
    <row r="482" spans="3:27" x14ac:dyDescent="0.25"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</row>
    <row r="483" spans="3:27" x14ac:dyDescent="0.25"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</row>
    <row r="484" spans="3:27" x14ac:dyDescent="0.25"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</row>
    <row r="485" spans="3:27" x14ac:dyDescent="0.25"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</row>
    <row r="486" spans="3:27" x14ac:dyDescent="0.25"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</row>
    <row r="487" spans="3:27" x14ac:dyDescent="0.25"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</row>
    <row r="488" spans="3:27" x14ac:dyDescent="0.25"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</row>
    <row r="489" spans="3:27" x14ac:dyDescent="0.25"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</row>
    <row r="490" spans="3:27" x14ac:dyDescent="0.25"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</row>
    <row r="491" spans="3:27" x14ac:dyDescent="0.25"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</row>
    <row r="492" spans="3:27" x14ac:dyDescent="0.25"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</row>
    <row r="493" spans="3:27" x14ac:dyDescent="0.25"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</row>
    <row r="494" spans="3:27" x14ac:dyDescent="0.25"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</row>
    <row r="495" spans="3:27" x14ac:dyDescent="0.25"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</row>
    <row r="496" spans="3:27" x14ac:dyDescent="0.25"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</row>
    <row r="497" spans="3:27" x14ac:dyDescent="0.25"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</row>
    <row r="498" spans="3:27" x14ac:dyDescent="0.25"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</row>
    <row r="499" spans="3:27" x14ac:dyDescent="0.25"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</row>
    <row r="500" spans="3:27" x14ac:dyDescent="0.25"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</row>
    <row r="501" spans="3:27" x14ac:dyDescent="0.25"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</row>
    <row r="502" spans="3:27" x14ac:dyDescent="0.25"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</row>
    <row r="503" spans="3:27" x14ac:dyDescent="0.25"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</row>
    <row r="504" spans="3:27" x14ac:dyDescent="0.25"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</row>
    <row r="505" spans="3:27" x14ac:dyDescent="0.25"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</row>
    <row r="506" spans="3:27" x14ac:dyDescent="0.25"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</row>
    <row r="507" spans="3:27" x14ac:dyDescent="0.25"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</row>
    <row r="508" spans="3:27" x14ac:dyDescent="0.25"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</row>
    <row r="509" spans="3:27" x14ac:dyDescent="0.25"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</row>
    <row r="510" spans="3:27" x14ac:dyDescent="0.25"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</row>
    <row r="511" spans="3:27" x14ac:dyDescent="0.25"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</row>
    <row r="512" spans="3:27" x14ac:dyDescent="0.25"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</row>
    <row r="513" spans="3:27" x14ac:dyDescent="0.25"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</row>
    <row r="514" spans="3:27" x14ac:dyDescent="0.25"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</row>
    <row r="515" spans="3:27" x14ac:dyDescent="0.25"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</row>
    <row r="516" spans="3:27" x14ac:dyDescent="0.25"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</row>
    <row r="517" spans="3:27" x14ac:dyDescent="0.25"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</row>
    <row r="518" spans="3:27" x14ac:dyDescent="0.25"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</row>
    <row r="519" spans="3:27" x14ac:dyDescent="0.25"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</row>
    <row r="520" spans="3:27" x14ac:dyDescent="0.25"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</row>
    <row r="521" spans="3:27" x14ac:dyDescent="0.25"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</row>
    <row r="522" spans="3:27" x14ac:dyDescent="0.25"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</row>
    <row r="523" spans="3:27" x14ac:dyDescent="0.25"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</row>
    <row r="524" spans="3:27" x14ac:dyDescent="0.25"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</row>
    <row r="525" spans="3:27" x14ac:dyDescent="0.25"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</row>
    <row r="526" spans="3:27" x14ac:dyDescent="0.25"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</row>
    <row r="527" spans="3:27" x14ac:dyDescent="0.25"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</row>
    <row r="528" spans="3:27" x14ac:dyDescent="0.25"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</row>
    <row r="529" spans="3:27" x14ac:dyDescent="0.25"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</row>
    <row r="530" spans="3:27" x14ac:dyDescent="0.25"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</row>
    <row r="531" spans="3:27" x14ac:dyDescent="0.25"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</row>
    <row r="532" spans="3:27" x14ac:dyDescent="0.25"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</row>
    <row r="533" spans="3:27" x14ac:dyDescent="0.25"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</row>
    <row r="534" spans="3:27" x14ac:dyDescent="0.25"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</row>
    <row r="535" spans="3:27" x14ac:dyDescent="0.25"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</row>
    <row r="536" spans="3:27" x14ac:dyDescent="0.25"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</row>
    <row r="537" spans="3:27" x14ac:dyDescent="0.25"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</row>
    <row r="538" spans="3:27" x14ac:dyDescent="0.25"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</row>
    <row r="539" spans="3:27" x14ac:dyDescent="0.25"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</row>
    <row r="540" spans="3:27" x14ac:dyDescent="0.25"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</row>
    <row r="541" spans="3:27" x14ac:dyDescent="0.25"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</row>
    <row r="542" spans="3:27" x14ac:dyDescent="0.25"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</row>
    <row r="543" spans="3:27" x14ac:dyDescent="0.25"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</row>
    <row r="544" spans="3:27" x14ac:dyDescent="0.25"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</row>
    <row r="545" spans="3:27" x14ac:dyDescent="0.25"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</row>
    <row r="546" spans="3:27" x14ac:dyDescent="0.25"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</row>
    <row r="547" spans="3:27" x14ac:dyDescent="0.25"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</row>
    <row r="548" spans="3:27" x14ac:dyDescent="0.25"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</row>
    <row r="549" spans="3:27" x14ac:dyDescent="0.25"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</row>
    <row r="550" spans="3:27" x14ac:dyDescent="0.25"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</row>
    <row r="551" spans="3:27" x14ac:dyDescent="0.25"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  <c r="Z551" s="44"/>
      <c r="AA551" s="44"/>
    </row>
    <row r="552" spans="3:27" x14ac:dyDescent="0.25"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  <c r="Z552" s="44"/>
      <c r="AA552" s="44"/>
    </row>
    <row r="553" spans="3:27" x14ac:dyDescent="0.25"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  <c r="Z553" s="44"/>
      <c r="AA553" s="44"/>
    </row>
    <row r="554" spans="3:27" x14ac:dyDescent="0.25"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</row>
    <row r="555" spans="3:27" x14ac:dyDescent="0.25"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</row>
    <row r="556" spans="3:27" x14ac:dyDescent="0.25"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  <c r="Z556" s="44"/>
      <c r="AA556" s="44"/>
    </row>
    <row r="557" spans="3:27" x14ac:dyDescent="0.25"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  <c r="AA557" s="44"/>
    </row>
    <row r="558" spans="3:27" x14ac:dyDescent="0.25"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</row>
    <row r="559" spans="3:27" x14ac:dyDescent="0.25"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  <c r="Z559" s="44"/>
      <c r="AA559" s="44"/>
    </row>
    <row r="560" spans="3:27" x14ac:dyDescent="0.25"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  <c r="Z560" s="44"/>
      <c r="AA560" s="44"/>
    </row>
    <row r="561" spans="3:27" x14ac:dyDescent="0.25"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  <c r="Z561" s="44"/>
      <c r="AA561" s="44"/>
    </row>
    <row r="562" spans="3:27" x14ac:dyDescent="0.25"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  <c r="Z562" s="44"/>
      <c r="AA562" s="44"/>
    </row>
    <row r="563" spans="3:27" x14ac:dyDescent="0.25"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</row>
    <row r="564" spans="3:27" x14ac:dyDescent="0.25"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</row>
    <row r="565" spans="3:27" x14ac:dyDescent="0.25"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</row>
    <row r="566" spans="3:27" x14ac:dyDescent="0.25"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  <c r="Z566" s="44"/>
      <c r="AA566" s="44"/>
    </row>
    <row r="567" spans="3:27" x14ac:dyDescent="0.25"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  <c r="Z567" s="44"/>
      <c r="AA567" s="44"/>
    </row>
    <row r="568" spans="3:27" x14ac:dyDescent="0.25"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  <c r="Z568" s="44"/>
      <c r="AA568" s="44"/>
    </row>
    <row r="569" spans="3:27" x14ac:dyDescent="0.25"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  <c r="Z569" s="44"/>
      <c r="AA569" s="44"/>
    </row>
    <row r="570" spans="3:27" x14ac:dyDescent="0.25"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  <c r="Z570" s="44"/>
      <c r="AA570" s="44"/>
    </row>
    <row r="571" spans="3:27" x14ac:dyDescent="0.25"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</row>
    <row r="572" spans="3:27" x14ac:dyDescent="0.25"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</row>
    <row r="573" spans="3:27" x14ac:dyDescent="0.25"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  <c r="Z573" s="44"/>
      <c r="AA573" s="44"/>
    </row>
    <row r="574" spans="3:27" x14ac:dyDescent="0.25"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  <c r="Z574" s="44"/>
      <c r="AA574" s="44"/>
    </row>
    <row r="575" spans="3:27" x14ac:dyDescent="0.25"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  <c r="Z575" s="44"/>
      <c r="AA575" s="44"/>
    </row>
    <row r="576" spans="3:27" x14ac:dyDescent="0.25"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  <c r="Z576" s="44"/>
      <c r="AA576" s="44"/>
    </row>
    <row r="577" spans="3:27" x14ac:dyDescent="0.25"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  <c r="Z577" s="44"/>
      <c r="AA577" s="44"/>
    </row>
    <row r="578" spans="3:27" x14ac:dyDescent="0.25"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  <c r="Z578" s="44"/>
      <c r="AA578" s="44"/>
    </row>
    <row r="579" spans="3:27" x14ac:dyDescent="0.25"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</row>
    <row r="580" spans="3:27" x14ac:dyDescent="0.25"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</row>
    <row r="581" spans="3:27" x14ac:dyDescent="0.25"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  <c r="Z581" s="44"/>
      <c r="AA581" s="44"/>
    </row>
    <row r="582" spans="3:27" x14ac:dyDescent="0.25"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  <c r="Z582" s="44"/>
      <c r="AA582" s="44"/>
    </row>
    <row r="583" spans="3:27" x14ac:dyDescent="0.25"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  <c r="Z583" s="44"/>
      <c r="AA583" s="44"/>
    </row>
    <row r="584" spans="3:27" x14ac:dyDescent="0.25"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  <c r="Z584" s="44"/>
      <c r="AA584" s="44"/>
    </row>
    <row r="585" spans="3:27" x14ac:dyDescent="0.25"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  <c r="Z585" s="44"/>
      <c r="AA585" s="44"/>
    </row>
    <row r="586" spans="3:27" x14ac:dyDescent="0.25"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</row>
    <row r="587" spans="3:27" x14ac:dyDescent="0.25"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</row>
    <row r="588" spans="3:27" x14ac:dyDescent="0.25"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  <c r="Z588" s="44"/>
      <c r="AA588" s="44"/>
    </row>
    <row r="589" spans="3:27" x14ac:dyDescent="0.25"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  <c r="Z589" s="44"/>
      <c r="AA589" s="44"/>
    </row>
    <row r="590" spans="3:27" x14ac:dyDescent="0.25"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  <c r="Z590" s="44"/>
      <c r="AA590" s="44"/>
    </row>
    <row r="591" spans="3:27" x14ac:dyDescent="0.25"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</row>
    <row r="592" spans="3:27" x14ac:dyDescent="0.25"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</row>
    <row r="593" spans="3:27" x14ac:dyDescent="0.25"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</row>
    <row r="594" spans="3:27" x14ac:dyDescent="0.25"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</row>
    <row r="595" spans="3:27" x14ac:dyDescent="0.25"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</row>
    <row r="596" spans="3:27" x14ac:dyDescent="0.25"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  <c r="Z596" s="44"/>
      <c r="AA596" s="44"/>
    </row>
    <row r="597" spans="3:27" x14ac:dyDescent="0.25"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  <c r="Z597" s="44"/>
      <c r="AA597" s="44"/>
    </row>
    <row r="598" spans="3:27" x14ac:dyDescent="0.25"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  <c r="Z598" s="44"/>
      <c r="AA598" s="44"/>
    </row>
    <row r="599" spans="3:27" x14ac:dyDescent="0.25"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  <c r="Z599" s="44"/>
      <c r="AA599" s="44"/>
    </row>
    <row r="600" spans="3:27" x14ac:dyDescent="0.25"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</row>
    <row r="601" spans="3:27" x14ac:dyDescent="0.25"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  <c r="Z601" s="44"/>
      <c r="AA601" s="44"/>
    </row>
    <row r="602" spans="3:27" x14ac:dyDescent="0.25"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  <c r="Z602" s="44"/>
      <c r="AA602" s="44"/>
    </row>
    <row r="603" spans="3:27" x14ac:dyDescent="0.25"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</row>
    <row r="604" spans="3:27" x14ac:dyDescent="0.25"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</row>
    <row r="605" spans="3:27" x14ac:dyDescent="0.25"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  <c r="Z605" s="44"/>
      <c r="AA605" s="44"/>
    </row>
    <row r="606" spans="3:27" x14ac:dyDescent="0.25"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  <c r="Z606" s="44"/>
      <c r="AA606" s="44"/>
    </row>
    <row r="607" spans="3:27" x14ac:dyDescent="0.25"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  <c r="Z607" s="44"/>
      <c r="AA607" s="44"/>
    </row>
    <row r="608" spans="3:27" x14ac:dyDescent="0.25"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  <c r="Z608" s="44"/>
      <c r="AA608" s="44"/>
    </row>
    <row r="609" spans="3:27" x14ac:dyDescent="0.25"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  <c r="Z609" s="44"/>
      <c r="AA609" s="44"/>
    </row>
    <row r="610" spans="3:27" x14ac:dyDescent="0.25"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  <c r="Z610" s="44"/>
      <c r="AA610" s="44"/>
    </row>
    <row r="611" spans="3:27" x14ac:dyDescent="0.25"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</row>
    <row r="612" spans="3:27" x14ac:dyDescent="0.25"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  <c r="Z612" s="44"/>
      <c r="AA612" s="44"/>
    </row>
    <row r="613" spans="3:27" x14ac:dyDescent="0.25"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  <c r="Z613" s="44"/>
      <c r="AA613" s="44"/>
    </row>
    <row r="614" spans="3:27" x14ac:dyDescent="0.25"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</row>
    <row r="615" spans="3:27" x14ac:dyDescent="0.25"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  <c r="Z615" s="44"/>
      <c r="AA615" s="44"/>
    </row>
    <row r="616" spans="3:27" x14ac:dyDescent="0.25"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/>
      <c r="AA616" s="44"/>
    </row>
    <row r="617" spans="3:27" x14ac:dyDescent="0.25"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  <c r="Z617" s="44"/>
      <c r="AA617" s="44"/>
    </row>
    <row r="618" spans="3:27" x14ac:dyDescent="0.25"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  <c r="Z618" s="44"/>
      <c r="AA618" s="44"/>
    </row>
    <row r="619" spans="3:27" x14ac:dyDescent="0.25"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</row>
    <row r="620" spans="3:27" x14ac:dyDescent="0.25"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  <c r="Z620" s="44"/>
      <c r="AA620" s="44"/>
    </row>
    <row r="621" spans="3:27" x14ac:dyDescent="0.25"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  <c r="Z621" s="44"/>
      <c r="AA621" s="44"/>
    </row>
    <row r="622" spans="3:27" x14ac:dyDescent="0.25"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  <c r="Z622" s="44"/>
      <c r="AA622" s="44"/>
    </row>
    <row r="623" spans="3:27" x14ac:dyDescent="0.25"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  <c r="Z623" s="44"/>
      <c r="AA623" s="44"/>
    </row>
    <row r="624" spans="3:27" x14ac:dyDescent="0.25"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  <c r="Z624" s="44"/>
      <c r="AA624" s="44"/>
    </row>
    <row r="625" spans="3:27" x14ac:dyDescent="0.25"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  <c r="Z625" s="44"/>
      <c r="AA625" s="44"/>
    </row>
    <row r="626" spans="3:27" x14ac:dyDescent="0.25"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  <c r="Z626" s="44"/>
      <c r="AA626" s="44"/>
    </row>
    <row r="627" spans="3:27" x14ac:dyDescent="0.25"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</row>
    <row r="628" spans="3:27" x14ac:dyDescent="0.25"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</row>
    <row r="629" spans="3:27" x14ac:dyDescent="0.25"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  <c r="Z629" s="44"/>
      <c r="AA629" s="44"/>
    </row>
    <row r="630" spans="3:27" x14ac:dyDescent="0.25"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</row>
    <row r="631" spans="3:27" x14ac:dyDescent="0.25"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</row>
    <row r="632" spans="3:27" x14ac:dyDescent="0.25"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</row>
    <row r="633" spans="3:27" x14ac:dyDescent="0.25"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</row>
    <row r="634" spans="3:27" x14ac:dyDescent="0.25"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</row>
    <row r="635" spans="3:27" x14ac:dyDescent="0.25"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</row>
    <row r="636" spans="3:27" x14ac:dyDescent="0.25"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</row>
    <row r="637" spans="3:27" x14ac:dyDescent="0.25"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</row>
    <row r="638" spans="3:27" x14ac:dyDescent="0.25"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</row>
    <row r="639" spans="3:27" x14ac:dyDescent="0.25"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</row>
    <row r="640" spans="3:27" x14ac:dyDescent="0.25"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</row>
    <row r="641" spans="3:27" x14ac:dyDescent="0.25"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</row>
    <row r="642" spans="3:27" x14ac:dyDescent="0.25"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</row>
    <row r="643" spans="3:27" x14ac:dyDescent="0.25"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</row>
    <row r="644" spans="3:27" x14ac:dyDescent="0.25"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</row>
    <row r="645" spans="3:27" x14ac:dyDescent="0.25"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  <c r="Z645" s="44"/>
      <c r="AA645" s="44"/>
    </row>
    <row r="646" spans="3:27" x14ac:dyDescent="0.25"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</row>
    <row r="647" spans="3:27" x14ac:dyDescent="0.25"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</row>
    <row r="648" spans="3:27" x14ac:dyDescent="0.25"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</row>
    <row r="649" spans="3:27" x14ac:dyDescent="0.25"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</row>
    <row r="650" spans="3:27" x14ac:dyDescent="0.25"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</row>
    <row r="651" spans="3:27" x14ac:dyDescent="0.25"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</row>
    <row r="652" spans="3:27" x14ac:dyDescent="0.25"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</row>
    <row r="653" spans="3:27" x14ac:dyDescent="0.25"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</row>
    <row r="654" spans="3:27" x14ac:dyDescent="0.25"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</row>
    <row r="655" spans="3:27" x14ac:dyDescent="0.25"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</row>
    <row r="656" spans="3:27" x14ac:dyDescent="0.25"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</row>
    <row r="657" spans="3:27" x14ac:dyDescent="0.25"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</row>
    <row r="658" spans="3:27" x14ac:dyDescent="0.25"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</row>
    <row r="659" spans="3:27" x14ac:dyDescent="0.25"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</row>
    <row r="660" spans="3:27" x14ac:dyDescent="0.25"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</row>
    <row r="661" spans="3:27" x14ac:dyDescent="0.25"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</row>
    <row r="662" spans="3:27" x14ac:dyDescent="0.25"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</row>
    <row r="663" spans="3:27" x14ac:dyDescent="0.25"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</row>
    <row r="664" spans="3:27" x14ac:dyDescent="0.25"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</row>
    <row r="665" spans="3:27" x14ac:dyDescent="0.25"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</row>
    <row r="666" spans="3:27" x14ac:dyDescent="0.25"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</row>
    <row r="667" spans="3:27" x14ac:dyDescent="0.25"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</row>
    <row r="668" spans="3:27" x14ac:dyDescent="0.25"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</row>
    <row r="669" spans="3:27" x14ac:dyDescent="0.25"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</row>
    <row r="670" spans="3:27" x14ac:dyDescent="0.25"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</row>
    <row r="671" spans="3:27" x14ac:dyDescent="0.25"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</row>
    <row r="672" spans="3:27" x14ac:dyDescent="0.25"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</row>
    <row r="673" spans="3:27" x14ac:dyDescent="0.25"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  <c r="Z673" s="44"/>
      <c r="AA673" s="44"/>
    </row>
    <row r="674" spans="3:27" x14ac:dyDescent="0.25"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</row>
    <row r="675" spans="3:27" x14ac:dyDescent="0.25"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</row>
    <row r="676" spans="3:27" x14ac:dyDescent="0.25"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</row>
    <row r="677" spans="3:27" x14ac:dyDescent="0.25"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</row>
    <row r="678" spans="3:27" x14ac:dyDescent="0.25"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</row>
    <row r="679" spans="3:27" x14ac:dyDescent="0.25"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</row>
    <row r="680" spans="3:27" x14ac:dyDescent="0.25"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</row>
    <row r="681" spans="3:27" x14ac:dyDescent="0.25"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</row>
    <row r="682" spans="3:27" x14ac:dyDescent="0.25"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</row>
    <row r="683" spans="3:27" x14ac:dyDescent="0.25"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</row>
    <row r="684" spans="3:27" x14ac:dyDescent="0.25"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</row>
    <row r="685" spans="3:27" x14ac:dyDescent="0.25"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</row>
    <row r="686" spans="3:27" x14ac:dyDescent="0.25"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</row>
    <row r="687" spans="3:27" x14ac:dyDescent="0.25"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</row>
    <row r="688" spans="3:27" x14ac:dyDescent="0.25"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</row>
    <row r="689" spans="3:27" x14ac:dyDescent="0.25"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</row>
    <row r="690" spans="3:27" x14ac:dyDescent="0.25"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</row>
    <row r="691" spans="3:27" x14ac:dyDescent="0.25"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</row>
    <row r="692" spans="3:27" x14ac:dyDescent="0.25"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</row>
    <row r="693" spans="3:27" x14ac:dyDescent="0.25"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</row>
    <row r="694" spans="3:27" x14ac:dyDescent="0.25"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</row>
    <row r="695" spans="3:27" x14ac:dyDescent="0.25"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</row>
    <row r="696" spans="3:27" x14ac:dyDescent="0.25"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</row>
    <row r="697" spans="3:27" x14ac:dyDescent="0.25"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</row>
    <row r="698" spans="3:27" x14ac:dyDescent="0.25"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</row>
    <row r="699" spans="3:27" x14ac:dyDescent="0.25"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</row>
    <row r="700" spans="3:27" x14ac:dyDescent="0.25"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</row>
    <row r="701" spans="3:27" x14ac:dyDescent="0.25"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</row>
    <row r="702" spans="3:27" x14ac:dyDescent="0.25"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</row>
    <row r="703" spans="3:27" x14ac:dyDescent="0.25"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</row>
    <row r="704" spans="3:27" x14ac:dyDescent="0.25"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</row>
    <row r="705" spans="3:27" x14ac:dyDescent="0.25"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</row>
    <row r="706" spans="3:27" x14ac:dyDescent="0.25"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</row>
    <row r="707" spans="3:27" x14ac:dyDescent="0.25"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</row>
    <row r="708" spans="3:27" x14ac:dyDescent="0.25"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</row>
    <row r="709" spans="3:27" x14ac:dyDescent="0.25"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</row>
    <row r="710" spans="3:27" x14ac:dyDescent="0.25"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</row>
    <row r="711" spans="3:27" x14ac:dyDescent="0.25"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</row>
    <row r="712" spans="3:27" x14ac:dyDescent="0.25"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</row>
    <row r="713" spans="3:27" x14ac:dyDescent="0.25"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</row>
    <row r="714" spans="3:27" x14ac:dyDescent="0.25"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</row>
    <row r="715" spans="3:27" x14ac:dyDescent="0.25"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</row>
    <row r="716" spans="3:27" x14ac:dyDescent="0.25"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</row>
    <row r="717" spans="3:27" x14ac:dyDescent="0.25"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</row>
    <row r="718" spans="3:27" x14ac:dyDescent="0.25"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</row>
    <row r="719" spans="3:27" x14ac:dyDescent="0.25"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</row>
    <row r="720" spans="3:27" x14ac:dyDescent="0.25"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</row>
    <row r="721" spans="3:27" x14ac:dyDescent="0.25"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</row>
    <row r="722" spans="3:27" x14ac:dyDescent="0.25"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</row>
    <row r="723" spans="3:27" x14ac:dyDescent="0.25"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</row>
    <row r="724" spans="3:27" x14ac:dyDescent="0.25"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</row>
    <row r="725" spans="3:27" x14ac:dyDescent="0.25"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</row>
    <row r="726" spans="3:27" x14ac:dyDescent="0.25"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</row>
    <row r="727" spans="3:27" x14ac:dyDescent="0.25"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</row>
    <row r="728" spans="3:27" x14ac:dyDescent="0.25"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</row>
    <row r="729" spans="3:27" x14ac:dyDescent="0.25"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</row>
    <row r="730" spans="3:27" x14ac:dyDescent="0.25"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</row>
    <row r="731" spans="3:27" x14ac:dyDescent="0.25"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</row>
    <row r="732" spans="3:27" x14ac:dyDescent="0.25"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</row>
    <row r="733" spans="3:27" x14ac:dyDescent="0.25"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</row>
    <row r="734" spans="3:27" x14ac:dyDescent="0.25"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</row>
    <row r="735" spans="3:27" x14ac:dyDescent="0.25"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</row>
    <row r="736" spans="3:27" x14ac:dyDescent="0.25"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</row>
    <row r="737" spans="3:27" x14ac:dyDescent="0.25"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</row>
    <row r="738" spans="3:27" x14ac:dyDescent="0.25"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  <c r="Z738" s="44"/>
      <c r="AA738" s="44"/>
    </row>
    <row r="739" spans="3:27" x14ac:dyDescent="0.25"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</row>
    <row r="740" spans="3:27" x14ac:dyDescent="0.25"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</row>
    <row r="741" spans="3:27" x14ac:dyDescent="0.25"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  <c r="AA741" s="44"/>
    </row>
    <row r="742" spans="3:27" x14ac:dyDescent="0.25"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  <c r="Z742" s="44"/>
      <c r="AA742" s="44"/>
    </row>
    <row r="743" spans="3:27" x14ac:dyDescent="0.25"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  <c r="Z743" s="44"/>
      <c r="AA743" s="44"/>
    </row>
    <row r="744" spans="3:27" x14ac:dyDescent="0.25"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  <c r="Z744" s="44"/>
      <c r="AA744" s="44"/>
    </row>
    <row r="745" spans="3:27" x14ac:dyDescent="0.25"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  <c r="Z745" s="44"/>
      <c r="AA745" s="44"/>
    </row>
    <row r="746" spans="3:27" x14ac:dyDescent="0.25"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  <c r="Z746" s="44"/>
      <c r="AA746" s="44"/>
    </row>
    <row r="747" spans="3:27" x14ac:dyDescent="0.25"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</row>
    <row r="748" spans="3:27" x14ac:dyDescent="0.25"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  <c r="Z748" s="44"/>
      <c r="AA748" s="44"/>
    </row>
    <row r="749" spans="3:27" x14ac:dyDescent="0.25"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  <c r="Z749" s="44"/>
      <c r="AA749" s="44"/>
    </row>
    <row r="750" spans="3:27" x14ac:dyDescent="0.25"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  <c r="Z750" s="44"/>
      <c r="AA750" s="44"/>
    </row>
    <row r="751" spans="3:27" x14ac:dyDescent="0.25"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  <c r="Z751" s="44"/>
      <c r="AA751" s="44"/>
    </row>
    <row r="752" spans="3:27" x14ac:dyDescent="0.25"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</row>
    <row r="753" spans="3:27" x14ac:dyDescent="0.25"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</row>
    <row r="754" spans="3:27" x14ac:dyDescent="0.25"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</row>
    <row r="755" spans="3:27" x14ac:dyDescent="0.25"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</row>
    <row r="756" spans="3:27" x14ac:dyDescent="0.25"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</row>
  </sheetData>
  <conditionalFormatting sqref="A2:A367">
    <cfRule type="expression" dxfId="37" priority="26" stopIfTrue="1">
      <formula>SUMPRODUCT(($A2&gt;=DVac)*($A2&lt;=FVac))&gt;0</formula>
    </cfRule>
    <cfRule type="expression" priority="68" stopIfTrue="1">
      <formula>SUMPRODUCT(($A2&gt;=DVac)*($A2&lt;=FVac))&gt;0</formula>
    </cfRule>
  </conditionalFormatting>
  <conditionalFormatting sqref="A1:AA34 A36:AA367 A35:G35 I35:AA35">
    <cfRule type="expression" dxfId="36" priority="103" stopIfTrue="1">
      <formula>COUNTIF(Feries,$A1)&gt;0</formula>
    </cfRule>
    <cfRule type="expression" dxfId="35" priority="104" stopIfTrue="1">
      <formula>WEEKDAY($A1,2)&gt;5</formula>
    </cfRule>
    <cfRule type="expression" dxfId="34" priority="105" stopIfTrue="1">
      <formula>(COUNTIF($A1:$ZS1,A1)&gt;1)</formula>
    </cfRule>
    <cfRule type="expression" priority="106" stopIfTrue="1">
      <formula>COUNTIF(Feries,$A1)&gt;0</formula>
    </cfRule>
    <cfRule type="expression" priority="107" stopIfTrue="1">
      <formula>WEEKDAY($A1,2)&gt;5</formula>
    </cfRule>
    <cfRule type="expression" priority="108" stopIfTrue="1">
      <formula>(COUNTIF($A1:$ZS1,A1)&gt;1)</formula>
    </cfRule>
  </conditionalFormatting>
  <conditionalFormatting sqref="C380:C393">
    <cfRule type="aboveAverage" dxfId="33" priority="143" aboveAverage="0"/>
    <cfRule type="aboveAverage" dxfId="32" priority="144" aboveAverage="0"/>
  </conditionalFormatting>
  <conditionalFormatting sqref="D380:D393">
    <cfRule type="aboveAverage" dxfId="31" priority="145" aboveAverage="0"/>
    <cfRule type="aboveAverage" dxfId="30" priority="146" aboveAverage="0"/>
  </conditionalFormatting>
  <conditionalFormatting sqref="E380:E393">
    <cfRule type="aboveAverage" dxfId="29" priority="147" aboveAverage="0"/>
    <cfRule type="aboveAverage" dxfId="28" priority="148" aboveAverage="0"/>
  </conditionalFormatting>
  <conditionalFormatting sqref="F380:F393">
    <cfRule type="aboveAverage" dxfId="27" priority="149" aboveAverage="0"/>
    <cfRule type="aboveAverage" dxfId="26" priority="150" aboveAverage="0"/>
  </conditionalFormatting>
  <conditionalFormatting sqref="G380:G393">
    <cfRule type="aboveAverage" dxfId="25" priority="151" aboveAverage="0"/>
    <cfRule type="aboveAverage" dxfId="24" priority="152" aboveAverage="0"/>
  </conditionalFormatting>
  <conditionalFormatting sqref="H380:H393">
    <cfRule type="aboveAverage" dxfId="23" priority="153" aboveAverage="0"/>
    <cfRule type="aboveAverage" dxfId="22" priority="154" aboveAverage="0"/>
  </conditionalFormatting>
  <conditionalFormatting sqref="I380:I393">
    <cfRule type="aboveAverage" dxfId="21" priority="155" aboveAverage="0"/>
    <cfRule type="aboveAverage" dxfId="20" priority="156" aboveAverage="0"/>
  </conditionalFormatting>
  <conditionalFormatting sqref="J380:J393">
    <cfRule type="aboveAverage" dxfId="19" priority="157" aboveAverage="0"/>
    <cfRule type="aboveAverage" dxfId="18" priority="158" aboveAverage="0"/>
  </conditionalFormatting>
  <conditionalFormatting sqref="K380:K393">
    <cfRule type="aboveAverage" dxfId="17" priority="159" aboveAverage="0"/>
    <cfRule type="aboveAverage" dxfId="16" priority="160" aboveAverage="0"/>
  </conditionalFormatting>
  <conditionalFormatting sqref="L380:L393">
    <cfRule type="aboveAverage" dxfId="15" priority="161" aboveAverage="0"/>
  </conditionalFormatting>
  <conditionalFormatting sqref="M380:M393">
    <cfRule type="aboveAverage" dxfId="14" priority="162" aboveAverage="0"/>
  </conditionalFormatting>
  <conditionalFormatting sqref="N380:N393">
    <cfRule type="aboveAverage" dxfId="13" priority="163" aboveAverage="0"/>
  </conditionalFormatting>
  <conditionalFormatting sqref="O380:O393">
    <cfRule type="aboveAverage" dxfId="12" priority="164" aboveAverage="0"/>
  </conditionalFormatting>
  <conditionalFormatting sqref="P380:P393">
    <cfRule type="aboveAverage" dxfId="11" priority="165" aboveAverage="0"/>
  </conditionalFormatting>
  <conditionalFormatting sqref="Q380:Q393">
    <cfRule type="aboveAverage" dxfId="10" priority="166" aboveAverage="0"/>
  </conditionalFormatting>
  <conditionalFormatting sqref="R380:R393">
    <cfRule type="aboveAverage" dxfId="9" priority="167" aboveAverage="0"/>
  </conditionalFormatting>
  <conditionalFormatting sqref="S380:S393">
    <cfRule type="aboveAverage" dxfId="8" priority="168" aboveAverage="0"/>
  </conditionalFormatting>
  <conditionalFormatting sqref="T380:T393">
    <cfRule type="aboveAverage" dxfId="7" priority="169" aboveAverage="0"/>
  </conditionalFormatting>
  <conditionalFormatting sqref="U380:U393">
    <cfRule type="aboveAverage" dxfId="6" priority="170" aboveAverage="0"/>
  </conditionalFormatting>
  <conditionalFormatting sqref="V380:V393">
    <cfRule type="aboveAverage" dxfId="5" priority="171" aboveAverage="0"/>
  </conditionalFormatting>
  <conditionalFormatting sqref="W380:W393">
    <cfRule type="aboveAverage" dxfId="4" priority="172" aboveAverage="0"/>
  </conditionalFormatting>
  <conditionalFormatting sqref="X380:X393">
    <cfRule type="aboveAverage" dxfId="3" priority="173" aboveAverage="0"/>
  </conditionalFormatting>
  <conditionalFormatting sqref="Y380:Y393">
    <cfRule type="aboveAverage" dxfId="2" priority="174" aboveAverage="0"/>
  </conditionalFormatting>
  <conditionalFormatting sqref="Z380:Z393">
    <cfRule type="aboveAverage" dxfId="1" priority="175" aboveAverage="0"/>
  </conditionalFormatting>
  <conditionalFormatting sqref="AA380:AA393">
    <cfRule type="aboveAverage" dxfId="0" priority="176" aboveAverage="0"/>
  </conditionalFormatting>
  <dataValidations count="1">
    <dataValidation type="list" allowBlank="1" showInputMessage="1" showErrorMessage="1" sqref="K2:Y366 I35:J35 C2:J34 C36:J366 C35:G35">
      <formula1>Alist2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1200150</xdr:rowOff>
              </from>
              <to>
                <xdr:col>2</xdr:col>
                <xdr:colOff>0</xdr:colOff>
                <xdr:row>1</xdr:row>
                <xdr:rowOff>19050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CN56"/>
  <sheetViews>
    <sheetView showGridLines="0" workbookViewId="0">
      <pane ySplit="1" topLeftCell="A2" activePane="bottomLeft" state="frozenSplit"/>
      <selection activeCell="H15" sqref="H15"/>
      <selection pane="bottomLeft" activeCell="X10" sqref="X10"/>
    </sheetView>
  </sheetViews>
  <sheetFormatPr baseColWidth="10" defaultRowHeight="15" x14ac:dyDescent="0.25"/>
  <cols>
    <col min="1" max="1" width="7.42578125" style="5" customWidth="1"/>
    <col min="2" max="2" width="8.7109375" style="5" customWidth="1"/>
    <col min="3" max="3" width="1.85546875" style="23" customWidth="1"/>
    <col min="4" max="4" width="11.5703125" style="9" customWidth="1"/>
    <col min="5" max="5" width="15.140625" style="9" customWidth="1"/>
    <col min="6" max="6" width="14.28515625" style="21" customWidth="1"/>
    <col min="7" max="7" width="1.85546875" style="23" customWidth="1"/>
    <col min="8" max="8" width="8.5703125" style="5" customWidth="1"/>
    <col min="9" max="9" width="1.85546875" style="23" customWidth="1"/>
    <col min="10" max="10" width="20.28515625" customWidth="1"/>
    <col min="11" max="11" width="16.140625" customWidth="1"/>
    <col min="12" max="12" width="1.85546875" style="23" customWidth="1"/>
    <col min="13" max="13" width="6.140625" style="31" customWidth="1"/>
    <col min="14" max="14" width="1.85546875" style="23" customWidth="1"/>
    <col min="15" max="15" width="11.5703125" style="21" customWidth="1"/>
    <col min="16" max="16" width="1.85546875" style="23" customWidth="1"/>
    <col min="17" max="17" width="9.140625" style="21" customWidth="1"/>
    <col min="18" max="18" width="1.85546875" style="23" customWidth="1"/>
    <col min="19" max="19" width="7.7109375" style="21" customWidth="1"/>
    <col min="20" max="20" width="15.28515625" style="21" customWidth="1"/>
    <col min="21" max="21" width="7.5703125" style="21" customWidth="1"/>
    <col min="22" max="22" width="21" style="21" customWidth="1"/>
    <col min="23" max="23" width="1.85546875" customWidth="1"/>
    <col min="24" max="24" width="22.7109375" style="21" customWidth="1"/>
    <col min="25" max="25" width="1.85546875" style="21" customWidth="1"/>
    <col min="26" max="26" width="10.140625" customWidth="1"/>
    <col min="27" max="27" width="1.85546875" customWidth="1"/>
    <col min="28" max="28" width="3.85546875" bestFit="1" customWidth="1"/>
    <col min="29" max="29" width="12.42578125" bestFit="1" customWidth="1"/>
    <col min="30" max="30" width="1.85546875" style="7" customWidth="1"/>
    <col min="31" max="31" width="4.140625" style="11" customWidth="1"/>
    <col min="32" max="32" width="23.42578125" bestFit="1" customWidth="1"/>
    <col min="33" max="33" width="1.85546875" style="23" customWidth="1"/>
    <col min="34" max="34" width="4.140625" style="11" customWidth="1"/>
    <col min="35" max="35" width="23.42578125" style="21" bestFit="1" customWidth="1"/>
    <col min="36" max="36" width="10.28515625" bestFit="1" customWidth="1"/>
    <col min="37" max="38" width="1.85546875" customWidth="1"/>
    <col min="39" max="39" width="4.140625" bestFit="1" customWidth="1"/>
    <col min="40" max="40" width="22.5703125" bestFit="1" customWidth="1"/>
    <col min="41" max="41" width="1.85546875" style="23" customWidth="1"/>
    <col min="42" max="42" width="4.140625" style="11" customWidth="1"/>
    <col min="43" max="43" width="23.42578125" style="21" bestFit="1" customWidth="1"/>
    <col min="44" max="44" width="1.85546875" customWidth="1"/>
    <col min="45" max="45" width="10.42578125" bestFit="1" customWidth="1"/>
    <col min="46" max="46" width="1.85546875" style="21" customWidth="1"/>
    <col min="47" max="47" width="4.140625" style="21" bestFit="1" customWidth="1"/>
    <col min="48" max="48" width="19.42578125" style="21" bestFit="1" customWidth="1"/>
    <col min="49" max="49" width="1.85546875" style="23" customWidth="1"/>
    <col min="50" max="50" width="4.140625" style="11" customWidth="1"/>
    <col min="51" max="51" width="23.42578125" style="21" bestFit="1" customWidth="1"/>
    <col min="52" max="52" width="1.85546875" customWidth="1"/>
    <col min="53" max="53" width="18.28515625" bestFit="1" customWidth="1"/>
    <col min="54" max="54" width="1.85546875" style="21" customWidth="1"/>
    <col min="55" max="55" width="4" style="21" customWidth="1"/>
    <col min="56" max="56" width="22.5703125" style="21" customWidth="1"/>
    <col min="57" max="57" width="1.85546875" style="23" customWidth="1"/>
    <col min="58" max="58" width="4.140625" style="11" customWidth="1"/>
    <col min="59" max="59" width="23.42578125" style="21" bestFit="1" customWidth="1"/>
    <col min="60" max="60" width="1.85546875" style="21" customWidth="1"/>
    <col min="61" max="61" width="7.5703125" customWidth="1"/>
    <col min="62" max="62" width="1.85546875" customWidth="1"/>
    <col min="63" max="63" width="4.140625" bestFit="1" customWidth="1"/>
    <col min="64" max="64" width="19.42578125" bestFit="1" customWidth="1"/>
    <col min="65" max="65" width="1.85546875" style="23" customWidth="1"/>
    <col min="66" max="66" width="4.140625" style="11" customWidth="1"/>
    <col min="67" max="67" width="23.42578125" style="21" bestFit="1" customWidth="1"/>
    <col min="68" max="68" width="2" customWidth="1"/>
    <col min="69" max="69" width="8.5703125" customWidth="1"/>
    <col min="70" max="70" width="1.85546875" customWidth="1"/>
  </cols>
  <sheetData>
    <row r="1" spans="1:92" s="5" customFormat="1" ht="18" customHeight="1" x14ac:dyDescent="0.25">
      <c r="A1" s="10" t="s">
        <v>0</v>
      </c>
      <c r="B1" s="10" t="s">
        <v>160</v>
      </c>
      <c r="C1" s="26"/>
      <c r="D1" s="27"/>
      <c r="E1" s="2" t="s">
        <v>83</v>
      </c>
      <c r="G1" s="26"/>
      <c r="H1" s="10" t="s">
        <v>179</v>
      </c>
      <c r="I1" s="26"/>
      <c r="J1" s="1" t="s">
        <v>157</v>
      </c>
      <c r="K1" s="20"/>
      <c r="L1" s="26"/>
      <c r="M1" s="30" t="s">
        <v>0</v>
      </c>
      <c r="N1" s="26"/>
      <c r="O1" s="20" t="s">
        <v>142</v>
      </c>
      <c r="P1" s="26"/>
      <c r="Q1" s="20" t="s">
        <v>89</v>
      </c>
      <c r="R1" s="26"/>
      <c r="S1" s="20" t="s">
        <v>127</v>
      </c>
      <c r="T1" s="20" t="s">
        <v>128</v>
      </c>
      <c r="U1" s="20" t="s">
        <v>129</v>
      </c>
      <c r="V1" s="5" t="s">
        <v>130</v>
      </c>
      <c r="W1" s="4"/>
      <c r="X1" s="5" t="s">
        <v>156</v>
      </c>
      <c r="Y1" s="4"/>
      <c r="Z1" s="12" t="s">
        <v>45</v>
      </c>
      <c r="AA1" s="4"/>
      <c r="AB1" s="10" t="s">
        <v>44</v>
      </c>
      <c r="AC1" s="10" t="s">
        <v>48</v>
      </c>
      <c r="AD1" s="3"/>
      <c r="AE1" s="18" t="s">
        <v>165</v>
      </c>
      <c r="AF1" s="10" t="str">
        <f>"Service "&amp;AC2</f>
        <v>Service ACB</v>
      </c>
      <c r="AG1" s="26"/>
      <c r="AH1" s="18" t="s">
        <v>170</v>
      </c>
      <c r="AI1" s="10" t="str">
        <f>"Repos "&amp;AC2</f>
        <v>Repos ACB</v>
      </c>
      <c r="AJ1" s="10" t="str">
        <f>"Agent "&amp;AC2</f>
        <v>Agent ACB</v>
      </c>
      <c r="AK1" s="13"/>
      <c r="AL1" s="13"/>
      <c r="AM1" s="10" t="s">
        <v>166</v>
      </c>
      <c r="AN1" s="10" t="str">
        <f>"Service "&amp;AC3</f>
        <v>Service DBA</v>
      </c>
      <c r="AO1" s="26"/>
      <c r="AP1" s="18" t="s">
        <v>171</v>
      </c>
      <c r="AQ1" s="10" t="str">
        <f>"Repos "&amp;AC3</f>
        <v>Repos DBA</v>
      </c>
      <c r="AR1" s="13"/>
      <c r="AS1" s="10" t="str">
        <f>"Agent "&amp;AC3</f>
        <v>Agent DBA</v>
      </c>
      <c r="AT1" s="13"/>
      <c r="AU1" s="18" t="s">
        <v>167</v>
      </c>
      <c r="AV1" s="10" t="str">
        <f>"Service "&amp;AC4</f>
        <v>Service Hematologie</v>
      </c>
      <c r="AW1" s="26"/>
      <c r="AX1" s="18" t="s">
        <v>172</v>
      </c>
      <c r="AY1" s="10" t="str">
        <f>"Repos "&amp;AC4</f>
        <v>Repos Hematologie</v>
      </c>
      <c r="AZ1" s="13"/>
      <c r="BA1" s="10" t="str">
        <f>"Agent "&amp;AC4</f>
        <v>Agent Hematologie</v>
      </c>
      <c r="BB1" s="13"/>
      <c r="BC1" s="18" t="s">
        <v>168</v>
      </c>
      <c r="BD1" s="10" t="str">
        <f>"Service "&amp;AC5</f>
        <v xml:space="preserve">Service </v>
      </c>
      <c r="BE1" s="26"/>
      <c r="BF1" s="18" t="s">
        <v>173</v>
      </c>
      <c r="BG1" s="10" t="str">
        <f>"Repos "&amp;AC5</f>
        <v xml:space="preserve">Repos </v>
      </c>
      <c r="BH1" s="13"/>
      <c r="BI1" s="10" t="str">
        <f>"Agent "&amp;AC5</f>
        <v xml:space="preserve">Agent </v>
      </c>
      <c r="BJ1" s="13"/>
      <c r="BK1" s="18" t="s">
        <v>169</v>
      </c>
      <c r="BL1" s="10" t="str">
        <f>"Service "&amp;AC6</f>
        <v xml:space="preserve">Service </v>
      </c>
      <c r="BM1" s="26"/>
      <c r="BN1" s="18" t="s">
        <v>174</v>
      </c>
      <c r="BO1" s="10" t="str">
        <f>"Repos "&amp;AC6</f>
        <v xml:space="preserve">Repos </v>
      </c>
      <c r="BP1" s="13"/>
      <c r="BQ1" s="10" t="str">
        <f>"Agent "&amp;AC6</f>
        <v xml:space="preserve">Agent </v>
      </c>
      <c r="BR1" s="13"/>
    </row>
    <row r="2" spans="1:92" x14ac:dyDescent="0.25">
      <c r="A2" s="5" t="s">
        <v>189</v>
      </c>
      <c r="B2" s="8" t="s">
        <v>102</v>
      </c>
      <c r="C2" s="24"/>
      <c r="D2" s="28"/>
      <c r="E2" s="28" t="s">
        <v>84</v>
      </c>
      <c r="F2" s="28" t="s">
        <v>85</v>
      </c>
      <c r="G2" s="24"/>
      <c r="H2" s="8" t="s">
        <v>190</v>
      </c>
      <c r="I2" s="24"/>
      <c r="J2" s="6" t="s">
        <v>1</v>
      </c>
      <c r="K2" s="22">
        <f>DATE(An,1,1)</f>
        <v>46023</v>
      </c>
      <c r="L2" s="24"/>
      <c r="M2" s="29">
        <v>2017</v>
      </c>
      <c r="N2" s="24"/>
      <c r="O2" s="22" t="s">
        <v>151</v>
      </c>
      <c r="P2" s="24"/>
      <c r="Q2" s="22" t="s">
        <v>90</v>
      </c>
      <c r="R2" s="24"/>
      <c r="S2" s="46">
        <f>INT((T2-DATE(YEAR(T2),1,3)+WEEKDAY(DATE(YEAR(T2),1,3))+5)/7)</f>
        <v>1</v>
      </c>
      <c r="T2" s="32">
        <f>DATE(An,1,1)</f>
        <v>46023</v>
      </c>
      <c r="U2" s="32">
        <f>T2+MOD(8-WEEKDAY(T2),7)</f>
        <v>46026</v>
      </c>
      <c r="V2" s="47" t="str">
        <f>"Du "&amp;TEXT(T2,"jj-mmm")&amp;" au "&amp;TEXT(U2,"jj-mmm")</f>
        <v>Du 01-janv au 04-janv</v>
      </c>
      <c r="W2" s="25"/>
      <c r="X2" s="48" t="s">
        <v>159</v>
      </c>
      <c r="Y2" s="25"/>
      <c r="Z2" s="23" t="s">
        <v>46</v>
      </c>
      <c r="AA2" s="25"/>
      <c r="AB2" s="49">
        <v>1</v>
      </c>
      <c r="AC2" s="23" t="s">
        <v>49</v>
      </c>
      <c r="AD2" s="24"/>
      <c r="AE2" s="50">
        <v>1</v>
      </c>
      <c r="AF2" s="23" t="s">
        <v>8</v>
      </c>
      <c r="AG2" s="24"/>
      <c r="AH2" s="50">
        <v>1</v>
      </c>
      <c r="AI2" s="23" t="s">
        <v>70</v>
      </c>
      <c r="AJ2" s="14" t="s">
        <v>24</v>
      </c>
      <c r="AK2" s="25"/>
      <c r="AL2" s="25"/>
      <c r="AM2" s="23">
        <v>1</v>
      </c>
      <c r="AN2" s="23" t="s">
        <v>51</v>
      </c>
      <c r="AO2" s="24"/>
      <c r="AP2" s="50">
        <v>1</v>
      </c>
      <c r="AQ2" s="23" t="s">
        <v>73</v>
      </c>
      <c r="AR2" s="25"/>
      <c r="AS2" s="14" t="s">
        <v>102</v>
      </c>
      <c r="AT2" s="25"/>
      <c r="AU2" s="50"/>
      <c r="AV2" s="23" t="s">
        <v>175</v>
      </c>
      <c r="AW2" s="24"/>
      <c r="AX2" s="50">
        <v>1</v>
      </c>
      <c r="AY2" s="23" t="s">
        <v>73</v>
      </c>
      <c r="AZ2" s="25"/>
      <c r="BA2" s="14" t="s">
        <v>116</v>
      </c>
      <c r="BB2" s="51"/>
      <c r="BC2" s="23"/>
      <c r="BD2" s="23"/>
      <c r="BE2" s="24"/>
      <c r="BF2" s="50">
        <v>1</v>
      </c>
      <c r="BG2" s="23" t="s">
        <v>73</v>
      </c>
      <c r="BH2" s="25"/>
      <c r="BI2" s="23"/>
      <c r="BJ2" s="25"/>
      <c r="BK2" s="50"/>
      <c r="BL2" s="23"/>
      <c r="BM2" s="24"/>
      <c r="BN2" s="50">
        <v>1</v>
      </c>
      <c r="BO2" s="23" t="s">
        <v>73</v>
      </c>
      <c r="BP2" s="25"/>
      <c r="BQ2" s="23"/>
      <c r="BR2" s="25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</row>
    <row r="3" spans="1:92" x14ac:dyDescent="0.25">
      <c r="A3" s="10" t="s">
        <v>158</v>
      </c>
      <c r="B3" s="8" t="s">
        <v>103</v>
      </c>
      <c r="C3" s="36"/>
      <c r="D3" s="28" t="s">
        <v>180</v>
      </c>
      <c r="E3" s="56">
        <v>46055</v>
      </c>
      <c r="F3" s="52">
        <f>Hiv+15</f>
        <v>46070</v>
      </c>
      <c r="G3" s="36"/>
      <c r="H3" s="1" t="s">
        <v>186</v>
      </c>
      <c r="I3" s="36"/>
      <c r="J3" s="6" t="s">
        <v>2</v>
      </c>
      <c r="K3" s="35">
        <f>ROUND(DATE(An,4,MOD(234-11*MOD(K1,19),30))/7,0)*7-6</f>
        <v>46131</v>
      </c>
      <c r="L3" s="36"/>
      <c r="M3" s="29">
        <v>2018</v>
      </c>
      <c r="N3" s="24"/>
      <c r="O3" s="22" t="s">
        <v>152</v>
      </c>
      <c r="P3" s="24"/>
      <c r="Q3" s="22" t="s">
        <v>101</v>
      </c>
      <c r="R3" s="24"/>
      <c r="S3" s="46">
        <f>S2+1</f>
        <v>2</v>
      </c>
      <c r="T3" s="32">
        <f>U2+1</f>
        <v>46027</v>
      </c>
      <c r="U3" s="32">
        <f>U2+7</f>
        <v>46033</v>
      </c>
      <c r="V3" s="47" t="str">
        <f t="shared" ref="V3:V54" si="0">"Du "&amp;TEXT(T3,"jj-mmm")&amp;" au "&amp;TEXT(U3,"jj-mmm")</f>
        <v>Du 05-janv au 11-janv</v>
      </c>
      <c r="W3" s="25"/>
      <c r="X3" s="21" t="s">
        <v>204</v>
      </c>
      <c r="Y3" s="25"/>
      <c r="Z3" s="23" t="s">
        <v>47</v>
      </c>
      <c r="AA3" s="25"/>
      <c r="AB3" s="49">
        <v>2</v>
      </c>
      <c r="AC3" s="23" t="s">
        <v>50</v>
      </c>
      <c r="AD3" s="24"/>
      <c r="AE3" s="50">
        <v>2</v>
      </c>
      <c r="AF3" s="23" t="s">
        <v>133</v>
      </c>
      <c r="AG3" s="24"/>
      <c r="AH3" s="50">
        <v>2</v>
      </c>
      <c r="AI3" s="23" t="s">
        <v>71</v>
      </c>
      <c r="AJ3" s="19" t="s">
        <v>27</v>
      </c>
      <c r="AK3" s="25"/>
      <c r="AL3" s="25"/>
      <c r="AM3" s="23">
        <v>2</v>
      </c>
      <c r="AN3" s="23" t="s">
        <v>52</v>
      </c>
      <c r="AO3" s="24"/>
      <c r="AP3" s="50">
        <v>2</v>
      </c>
      <c r="AQ3" s="23" t="s">
        <v>74</v>
      </c>
      <c r="AR3" s="25"/>
      <c r="AS3" s="19" t="s">
        <v>103</v>
      </c>
      <c r="AT3" s="25"/>
      <c r="AU3" s="50"/>
      <c r="AV3" s="23" t="s">
        <v>176</v>
      </c>
      <c r="AW3" s="24"/>
      <c r="AX3" s="50">
        <v>2</v>
      </c>
      <c r="AY3" s="23"/>
      <c r="AZ3" s="25"/>
      <c r="BA3" s="19" t="s">
        <v>117</v>
      </c>
      <c r="BB3" s="51"/>
      <c r="BC3" s="23"/>
      <c r="BD3" s="23"/>
      <c r="BE3" s="24"/>
      <c r="BF3" s="50">
        <v>2</v>
      </c>
      <c r="BG3" s="23"/>
      <c r="BH3" s="25"/>
      <c r="BI3" s="23"/>
      <c r="BJ3" s="25"/>
      <c r="BK3" s="50"/>
      <c r="BL3" s="23"/>
      <c r="BM3" s="24"/>
      <c r="BN3" s="50">
        <v>2</v>
      </c>
      <c r="BO3" s="23"/>
      <c r="BP3" s="25"/>
      <c r="BQ3" s="23"/>
      <c r="BR3" s="25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</row>
    <row r="4" spans="1:92" x14ac:dyDescent="0.25">
      <c r="A4" s="5" t="s">
        <v>50</v>
      </c>
      <c r="B4" s="8" t="s">
        <v>104</v>
      </c>
      <c r="C4" s="24"/>
      <c r="D4" s="28" t="s">
        <v>181</v>
      </c>
      <c r="E4" s="56">
        <v>46055</v>
      </c>
      <c r="F4" s="52">
        <f>Pri+15</f>
        <v>46070</v>
      </c>
      <c r="G4" s="24"/>
      <c r="H4" s="8" t="s">
        <v>191</v>
      </c>
      <c r="I4" s="24"/>
      <c r="J4" s="8" t="s">
        <v>3</v>
      </c>
      <c r="K4" s="22">
        <f>K3+1</f>
        <v>46132</v>
      </c>
      <c r="L4" s="24"/>
      <c r="M4" s="29">
        <v>2019</v>
      </c>
      <c r="N4" s="24"/>
      <c r="O4" s="22" t="s">
        <v>153</v>
      </c>
      <c r="P4" s="24"/>
      <c r="Q4" s="22" t="s">
        <v>91</v>
      </c>
      <c r="R4" s="24"/>
      <c r="S4" s="46">
        <f t="shared" ref="S4:S54" si="1">S3+1</f>
        <v>3</v>
      </c>
      <c r="T4" s="32">
        <f>T3+7</f>
        <v>46034</v>
      </c>
      <c r="U4" s="32">
        <f>U3+7</f>
        <v>46040</v>
      </c>
      <c r="V4" s="47" t="str">
        <f t="shared" si="0"/>
        <v>Du 12-janv au 18-janv</v>
      </c>
      <c r="W4" s="25"/>
      <c r="X4" s="48" t="s">
        <v>155</v>
      </c>
      <c r="Y4" s="25"/>
      <c r="Z4" s="23" t="s">
        <v>86</v>
      </c>
      <c r="AA4" s="25"/>
      <c r="AB4" s="49">
        <v>3</v>
      </c>
      <c r="AC4" s="23" t="s">
        <v>81</v>
      </c>
      <c r="AD4" s="24"/>
      <c r="AE4" s="50">
        <v>3</v>
      </c>
      <c r="AF4" s="23" t="s">
        <v>12</v>
      </c>
      <c r="AG4" s="24"/>
      <c r="AH4" s="50">
        <v>3</v>
      </c>
      <c r="AI4" s="23" t="s">
        <v>73</v>
      </c>
      <c r="AJ4" s="14" t="s">
        <v>29</v>
      </c>
      <c r="AK4" s="25"/>
      <c r="AL4" s="25"/>
      <c r="AM4" s="23">
        <v>3</v>
      </c>
      <c r="AN4" s="23" t="s">
        <v>53</v>
      </c>
      <c r="AO4" s="24"/>
      <c r="AP4" s="50">
        <v>3</v>
      </c>
      <c r="AQ4" s="23" t="s">
        <v>75</v>
      </c>
      <c r="AR4" s="25"/>
      <c r="AS4" s="14" t="s">
        <v>104</v>
      </c>
      <c r="AT4" s="25"/>
      <c r="AU4" s="50"/>
      <c r="AV4" s="23"/>
      <c r="AW4" s="24"/>
      <c r="AX4" s="50">
        <v>3</v>
      </c>
      <c r="AY4" s="23"/>
      <c r="AZ4" s="25"/>
      <c r="BA4" s="14" t="s">
        <v>118</v>
      </c>
      <c r="BB4" s="51"/>
      <c r="BC4" s="23"/>
      <c r="BD4" s="23"/>
      <c r="BE4" s="24"/>
      <c r="BF4" s="50">
        <v>3</v>
      </c>
      <c r="BG4" s="23"/>
      <c r="BH4" s="25"/>
      <c r="BI4" s="23"/>
      <c r="BJ4" s="25"/>
      <c r="BK4" s="50"/>
      <c r="BL4" s="23"/>
      <c r="BM4" s="24"/>
      <c r="BN4" s="50">
        <v>3</v>
      </c>
      <c r="BO4" s="23"/>
      <c r="BP4" s="25"/>
      <c r="BQ4" s="23"/>
      <c r="BR4" s="25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</row>
    <row r="5" spans="1:92" x14ac:dyDescent="0.25">
      <c r="B5" s="8" t="s">
        <v>105</v>
      </c>
      <c r="C5" s="24"/>
      <c r="D5" s="28" t="s">
        <v>182</v>
      </c>
      <c r="E5" s="56">
        <v>46055</v>
      </c>
      <c r="F5" s="52">
        <v>46055</v>
      </c>
      <c r="G5" s="24"/>
      <c r="H5" s="1" t="s">
        <v>188</v>
      </c>
      <c r="I5" s="24"/>
      <c r="J5" s="8" t="s">
        <v>195</v>
      </c>
      <c r="K5" s="22">
        <f>DATE(An,5,1)</f>
        <v>46143</v>
      </c>
      <c r="L5" s="24"/>
      <c r="M5" s="29">
        <v>2020</v>
      </c>
      <c r="N5" s="24"/>
      <c r="O5" s="22" t="s">
        <v>154</v>
      </c>
      <c r="P5" s="24"/>
      <c r="Q5" s="22" t="s">
        <v>92</v>
      </c>
      <c r="R5" s="24"/>
      <c r="S5" s="46">
        <f t="shared" si="1"/>
        <v>4</v>
      </c>
      <c r="T5" s="32">
        <f t="shared" ref="T5:T20" si="2">T4+7</f>
        <v>46041</v>
      </c>
      <c r="U5" s="32">
        <f t="shared" ref="U5:U53" si="3">U4+7</f>
        <v>46047</v>
      </c>
      <c r="V5" s="47" t="str">
        <f t="shared" si="0"/>
        <v>Du 19-janv au 25-janv</v>
      </c>
      <c r="W5" s="25"/>
      <c r="X5" s="9"/>
      <c r="Y5" s="25"/>
      <c r="Z5" s="23" t="s">
        <v>87</v>
      </c>
      <c r="AA5" s="25"/>
      <c r="AB5" s="49">
        <v>4</v>
      </c>
      <c r="AC5" s="23"/>
      <c r="AD5" s="24"/>
      <c r="AE5" s="50">
        <v>4</v>
      </c>
      <c r="AF5" s="23" t="s">
        <v>16</v>
      </c>
      <c r="AG5" s="24"/>
      <c r="AH5" s="50">
        <v>4</v>
      </c>
      <c r="AI5" s="23" t="s">
        <v>74</v>
      </c>
      <c r="AJ5" s="19" t="s">
        <v>31</v>
      </c>
      <c r="AK5" s="25"/>
      <c r="AL5" s="25"/>
      <c r="AM5" s="23">
        <v>4</v>
      </c>
      <c r="AN5" s="23" t="s">
        <v>54</v>
      </c>
      <c r="AO5" s="24"/>
      <c r="AP5" s="50">
        <v>4</v>
      </c>
      <c r="AQ5" s="23" t="s">
        <v>76</v>
      </c>
      <c r="AR5" s="25"/>
      <c r="AS5" s="19" t="s">
        <v>105</v>
      </c>
      <c r="AT5" s="25"/>
      <c r="AU5" s="50"/>
      <c r="AV5" s="23"/>
      <c r="AW5" s="24"/>
      <c r="AX5" s="50">
        <v>4</v>
      </c>
      <c r="AY5" s="23"/>
      <c r="AZ5" s="25"/>
      <c r="BA5" s="19" t="s">
        <v>119</v>
      </c>
      <c r="BB5" s="51"/>
      <c r="BC5" s="23"/>
      <c r="BD5" s="23"/>
      <c r="BE5" s="24"/>
      <c r="BF5" s="50">
        <v>4</v>
      </c>
      <c r="BG5" s="23"/>
      <c r="BH5" s="25"/>
      <c r="BI5" s="23"/>
      <c r="BJ5" s="25"/>
      <c r="BK5" s="50"/>
      <c r="BL5" s="23"/>
      <c r="BM5" s="24"/>
      <c r="BN5" s="50">
        <v>4</v>
      </c>
      <c r="BO5" s="23"/>
      <c r="BP5" s="25"/>
      <c r="BQ5" s="23"/>
      <c r="BR5" s="25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</row>
    <row r="6" spans="1:92" x14ac:dyDescent="0.25">
      <c r="B6" s="8" t="s">
        <v>106</v>
      </c>
      <c r="C6" s="24"/>
      <c r="D6" s="28" t="s">
        <v>183</v>
      </c>
      <c r="E6" s="56">
        <v>46055</v>
      </c>
      <c r="F6" s="52">
        <f>Aut+15</f>
        <v>46070</v>
      </c>
      <c r="G6" s="24"/>
      <c r="H6" s="8">
        <v>1</v>
      </c>
      <c r="I6" s="24"/>
      <c r="J6" s="6" t="s">
        <v>4</v>
      </c>
      <c r="K6" s="22">
        <f>DATE(An,5,8)</f>
        <v>46150</v>
      </c>
      <c r="L6" s="24"/>
      <c r="M6" s="29">
        <v>2021</v>
      </c>
      <c r="N6" s="24"/>
      <c r="O6" s="22"/>
      <c r="P6" s="24"/>
      <c r="Q6" s="22" t="s">
        <v>93</v>
      </c>
      <c r="R6" s="24"/>
      <c r="S6" s="46">
        <f t="shared" si="1"/>
        <v>5</v>
      </c>
      <c r="T6" s="32">
        <f t="shared" si="2"/>
        <v>46048</v>
      </c>
      <c r="U6" s="32">
        <f t="shared" si="3"/>
        <v>46054</v>
      </c>
      <c r="V6" s="47" t="str">
        <f t="shared" si="0"/>
        <v>Du 26-janv au 01-févr</v>
      </c>
      <c r="W6" s="25"/>
      <c r="X6" s="9"/>
      <c r="Y6" s="25"/>
      <c r="Z6" s="23"/>
      <c r="AA6" s="25"/>
      <c r="AB6" s="49">
        <v>5</v>
      </c>
      <c r="AC6" s="23"/>
      <c r="AD6" s="24"/>
      <c r="AE6" s="50">
        <v>5</v>
      </c>
      <c r="AF6" s="23" t="s">
        <v>19</v>
      </c>
      <c r="AG6" s="24"/>
      <c r="AH6" s="50">
        <v>5</v>
      </c>
      <c r="AI6" s="23" t="s">
        <v>75</v>
      </c>
      <c r="AJ6" s="14" t="s">
        <v>23</v>
      </c>
      <c r="AK6" s="25"/>
      <c r="AL6" s="25"/>
      <c r="AM6" s="23">
        <v>5</v>
      </c>
      <c r="AN6" s="23" t="s">
        <v>62</v>
      </c>
      <c r="AO6" s="24"/>
      <c r="AP6" s="50">
        <v>5</v>
      </c>
      <c r="AQ6" s="23" t="s">
        <v>77</v>
      </c>
      <c r="AR6" s="25"/>
      <c r="AS6" s="14" t="s">
        <v>106</v>
      </c>
      <c r="AT6" s="25"/>
      <c r="AU6" s="50"/>
      <c r="AV6" s="23"/>
      <c r="AW6" s="24"/>
      <c r="AX6" s="50">
        <v>5</v>
      </c>
      <c r="AY6" s="23"/>
      <c r="AZ6" s="25"/>
      <c r="BA6" s="14" t="s">
        <v>120</v>
      </c>
      <c r="BB6" s="51"/>
      <c r="BC6" s="23"/>
      <c r="BD6" s="23"/>
      <c r="BE6" s="24"/>
      <c r="BF6" s="50">
        <v>5</v>
      </c>
      <c r="BG6" s="23"/>
      <c r="BH6" s="25"/>
      <c r="BI6" s="23"/>
      <c r="BJ6" s="25"/>
      <c r="BK6" s="50"/>
      <c r="BL6" s="23"/>
      <c r="BM6" s="24"/>
      <c r="BN6" s="50">
        <v>5</v>
      </c>
      <c r="BO6" s="23"/>
      <c r="BP6" s="25"/>
      <c r="BQ6" s="23"/>
      <c r="BR6" s="25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</row>
    <row r="7" spans="1:92" x14ac:dyDescent="0.25">
      <c r="B7" s="8" t="s">
        <v>107</v>
      </c>
      <c r="C7" s="24"/>
      <c r="D7" s="28" t="s">
        <v>184</v>
      </c>
      <c r="E7" s="56">
        <v>46055</v>
      </c>
      <c r="F7" s="52">
        <f>Noel+15</f>
        <v>46070</v>
      </c>
      <c r="G7" s="24"/>
      <c r="H7" s="8"/>
      <c r="I7" s="24"/>
      <c r="J7" s="8" t="s">
        <v>5</v>
      </c>
      <c r="K7" s="22">
        <f>K3+39</f>
        <v>46170</v>
      </c>
      <c r="L7" s="24"/>
      <c r="M7" s="29">
        <v>2022</v>
      </c>
      <c r="N7" s="24"/>
      <c r="O7" s="22"/>
      <c r="P7" s="24"/>
      <c r="Q7" s="22" t="s">
        <v>94</v>
      </c>
      <c r="R7" s="24"/>
      <c r="S7" s="46">
        <f t="shared" si="1"/>
        <v>6</v>
      </c>
      <c r="T7" s="32">
        <f t="shared" si="2"/>
        <v>46055</v>
      </c>
      <c r="U7" s="32">
        <f t="shared" si="3"/>
        <v>46061</v>
      </c>
      <c r="V7" s="47" t="str">
        <f t="shared" si="0"/>
        <v>Du 02-févr au 08-févr</v>
      </c>
      <c r="W7" s="25"/>
      <c r="X7" s="9"/>
      <c r="Y7" s="25"/>
      <c r="Z7" s="23"/>
      <c r="AA7" s="25"/>
      <c r="AB7" s="23"/>
      <c r="AC7" s="23"/>
      <c r="AD7" s="24"/>
      <c r="AE7" s="50">
        <v>6</v>
      </c>
      <c r="AF7" s="23" t="s">
        <v>132</v>
      </c>
      <c r="AG7" s="24"/>
      <c r="AH7" s="50">
        <v>6</v>
      </c>
      <c r="AI7" s="23" t="s">
        <v>76</v>
      </c>
      <c r="AJ7" s="19" t="s">
        <v>35</v>
      </c>
      <c r="AK7" s="25"/>
      <c r="AL7" s="25"/>
      <c r="AM7" s="23">
        <v>6</v>
      </c>
      <c r="AN7" s="23" t="s">
        <v>55</v>
      </c>
      <c r="AO7" s="24"/>
      <c r="AP7" s="50">
        <v>6</v>
      </c>
      <c r="AQ7" s="23" t="s">
        <v>78</v>
      </c>
      <c r="AR7" s="25"/>
      <c r="AS7" s="19" t="s">
        <v>107</v>
      </c>
      <c r="AT7" s="25"/>
      <c r="AU7" s="50"/>
      <c r="AV7" s="23"/>
      <c r="AW7" s="24"/>
      <c r="AX7" s="50">
        <v>6</v>
      </c>
      <c r="AY7" s="23"/>
      <c r="AZ7" s="25"/>
      <c r="BA7" s="19" t="s">
        <v>121</v>
      </c>
      <c r="BB7" s="51"/>
      <c r="BC7" s="23"/>
      <c r="BD7" s="23"/>
      <c r="BE7" s="24"/>
      <c r="BF7" s="50">
        <v>6</v>
      </c>
      <c r="BG7" s="23"/>
      <c r="BH7" s="25"/>
      <c r="BI7" s="23"/>
      <c r="BJ7" s="25"/>
      <c r="BK7" s="50"/>
      <c r="BL7" s="23"/>
      <c r="BM7" s="24"/>
      <c r="BN7" s="50">
        <v>6</v>
      </c>
      <c r="BO7" s="23"/>
      <c r="BP7" s="25"/>
      <c r="BQ7" s="23"/>
      <c r="BR7" s="25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</row>
    <row r="8" spans="1:92" x14ac:dyDescent="0.25">
      <c r="B8" s="8" t="s">
        <v>108</v>
      </c>
      <c r="C8" s="24"/>
      <c r="D8" s="28"/>
      <c r="E8" s="28"/>
      <c r="F8" s="22"/>
      <c r="G8" s="24"/>
      <c r="H8" s="8"/>
      <c r="I8" s="24"/>
      <c r="J8" s="8" t="s">
        <v>6</v>
      </c>
      <c r="K8" s="22">
        <f>K3+49</f>
        <v>46180</v>
      </c>
      <c r="L8" s="24"/>
      <c r="M8" s="29">
        <v>2023</v>
      </c>
      <c r="N8" s="24"/>
      <c r="O8" s="22"/>
      <c r="P8" s="24"/>
      <c r="Q8" s="22" t="s">
        <v>95</v>
      </c>
      <c r="R8" s="24"/>
      <c r="S8" s="46">
        <f t="shared" si="1"/>
        <v>7</v>
      </c>
      <c r="T8" s="32">
        <f t="shared" si="2"/>
        <v>46062</v>
      </c>
      <c r="U8" s="32">
        <f t="shared" si="3"/>
        <v>46068</v>
      </c>
      <c r="V8" s="47" t="str">
        <f t="shared" si="0"/>
        <v>Du 09-févr au 15-févr</v>
      </c>
      <c r="W8" s="25"/>
      <c r="X8" s="9"/>
      <c r="Y8" s="25"/>
      <c r="Z8" s="23"/>
      <c r="AA8" s="25"/>
      <c r="AB8" s="23"/>
      <c r="AC8" s="23"/>
      <c r="AD8" s="24"/>
      <c r="AE8" s="50">
        <v>7</v>
      </c>
      <c r="AF8" s="23" t="s">
        <v>25</v>
      </c>
      <c r="AG8" s="24"/>
      <c r="AH8" s="50">
        <v>7</v>
      </c>
      <c r="AI8" s="23" t="s">
        <v>77</v>
      </c>
      <c r="AJ8" s="14" t="s">
        <v>33</v>
      </c>
      <c r="AK8" s="25"/>
      <c r="AL8" s="25"/>
      <c r="AM8" s="23">
        <v>7</v>
      </c>
      <c r="AN8" s="23" t="s">
        <v>56</v>
      </c>
      <c r="AO8" s="24"/>
      <c r="AP8" s="50">
        <v>7</v>
      </c>
      <c r="AQ8" s="23" t="s">
        <v>79</v>
      </c>
      <c r="AR8" s="25"/>
      <c r="AS8" s="14" t="s">
        <v>108</v>
      </c>
      <c r="AT8" s="25"/>
      <c r="AU8" s="50"/>
      <c r="AV8" s="23"/>
      <c r="AW8" s="24"/>
      <c r="AX8" s="50">
        <v>7</v>
      </c>
      <c r="AY8" s="23"/>
      <c r="AZ8" s="25"/>
      <c r="BA8" s="14" t="s">
        <v>122</v>
      </c>
      <c r="BB8" s="51"/>
      <c r="BC8" s="23"/>
      <c r="BD8" s="23"/>
      <c r="BE8" s="24"/>
      <c r="BF8" s="50">
        <v>7</v>
      </c>
      <c r="BG8" s="23"/>
      <c r="BH8" s="25"/>
      <c r="BI8" s="23"/>
      <c r="BJ8" s="25"/>
      <c r="BK8" s="50"/>
      <c r="BL8" s="23"/>
      <c r="BM8" s="24"/>
      <c r="BN8" s="50">
        <v>7</v>
      </c>
      <c r="BO8" s="23"/>
      <c r="BP8" s="25"/>
      <c r="BQ8" s="23"/>
      <c r="BR8" s="25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</row>
    <row r="9" spans="1:92" x14ac:dyDescent="0.25">
      <c r="B9" s="8" t="s">
        <v>109</v>
      </c>
      <c r="C9" s="24"/>
      <c r="D9" s="28"/>
      <c r="F9" s="23"/>
      <c r="G9" s="24"/>
      <c r="H9" s="8"/>
      <c r="I9" s="24"/>
      <c r="J9" s="8" t="s">
        <v>7</v>
      </c>
      <c r="K9" s="22">
        <f>K3+50</f>
        <v>46181</v>
      </c>
      <c r="L9" s="24"/>
      <c r="M9" s="29">
        <v>2024</v>
      </c>
      <c r="N9" s="24"/>
      <c r="O9" s="22"/>
      <c r="P9" s="24"/>
      <c r="Q9" s="22" t="s">
        <v>96</v>
      </c>
      <c r="R9" s="24"/>
      <c r="S9" s="46">
        <f t="shared" si="1"/>
        <v>8</v>
      </c>
      <c r="T9" s="32">
        <f t="shared" si="2"/>
        <v>46069</v>
      </c>
      <c r="U9" s="32">
        <f t="shared" si="3"/>
        <v>46075</v>
      </c>
      <c r="V9" s="47" t="str">
        <f t="shared" si="0"/>
        <v>Du 16-févr au 22-févr</v>
      </c>
      <c r="W9" s="25"/>
      <c r="X9" s="9"/>
      <c r="Y9" s="25"/>
      <c r="Z9" s="23"/>
      <c r="AA9" s="25"/>
      <c r="AB9" s="23"/>
      <c r="AC9" s="23"/>
      <c r="AD9" s="24"/>
      <c r="AE9" s="50">
        <v>8</v>
      </c>
      <c r="AF9" s="23" t="s">
        <v>134</v>
      </c>
      <c r="AG9" s="24"/>
      <c r="AH9" s="50">
        <v>8</v>
      </c>
      <c r="AI9" s="23" t="s">
        <v>79</v>
      </c>
      <c r="AJ9" s="19" t="s">
        <v>37</v>
      </c>
      <c r="AK9" s="25"/>
      <c r="AL9" s="25"/>
      <c r="AM9" s="23">
        <v>8</v>
      </c>
      <c r="AN9" s="23" t="s">
        <v>63</v>
      </c>
      <c r="AO9" s="24"/>
      <c r="AP9" s="50">
        <v>8</v>
      </c>
      <c r="AQ9" s="23" t="s">
        <v>131</v>
      </c>
      <c r="AR9" s="25"/>
      <c r="AS9" s="19" t="s">
        <v>109</v>
      </c>
      <c r="AT9" s="25"/>
      <c r="AU9" s="50"/>
      <c r="AV9" s="23"/>
      <c r="AW9" s="24"/>
      <c r="AX9" s="50">
        <v>8</v>
      </c>
      <c r="AY9" s="23"/>
      <c r="AZ9" s="25"/>
      <c r="BA9" s="19" t="s">
        <v>123</v>
      </c>
      <c r="BB9" s="51"/>
      <c r="BC9" s="23"/>
      <c r="BD9" s="23"/>
      <c r="BE9" s="24"/>
      <c r="BF9" s="50">
        <v>8</v>
      </c>
      <c r="BG9" s="23"/>
      <c r="BH9" s="25"/>
      <c r="BI9" s="23"/>
      <c r="BJ9" s="25"/>
      <c r="BK9" s="50"/>
      <c r="BL9" s="23"/>
      <c r="BM9" s="24"/>
      <c r="BN9" s="50">
        <v>8</v>
      </c>
      <c r="BO9" s="23"/>
      <c r="BP9" s="25"/>
      <c r="BQ9" s="23"/>
      <c r="BR9" s="25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</row>
    <row r="10" spans="1:92" x14ac:dyDescent="0.25">
      <c r="B10" s="8" t="s">
        <v>110</v>
      </c>
      <c r="C10" s="24"/>
      <c r="D10" s="28"/>
      <c r="E10" s="28"/>
      <c r="F10" s="22"/>
      <c r="G10" s="24"/>
      <c r="H10" s="8"/>
      <c r="I10" s="24"/>
      <c r="J10" s="6" t="s">
        <v>194</v>
      </c>
      <c r="K10" s="22">
        <f>DATE(An,7,14)</f>
        <v>46217</v>
      </c>
      <c r="L10" s="24"/>
      <c r="M10" s="29">
        <v>2025</v>
      </c>
      <c r="N10" s="24"/>
      <c r="O10" s="22"/>
      <c r="P10" s="24"/>
      <c r="Q10" s="22" t="s">
        <v>97</v>
      </c>
      <c r="R10" s="24"/>
      <c r="S10" s="46">
        <f t="shared" si="1"/>
        <v>9</v>
      </c>
      <c r="T10" s="32">
        <f t="shared" si="2"/>
        <v>46076</v>
      </c>
      <c r="U10" s="32">
        <f t="shared" si="3"/>
        <v>46082</v>
      </c>
      <c r="V10" s="47" t="str">
        <f t="shared" si="0"/>
        <v>Du 23-févr au 01-mars</v>
      </c>
      <c r="W10" s="25"/>
      <c r="X10" s="9"/>
      <c r="Y10" s="25"/>
      <c r="Z10" s="23"/>
      <c r="AA10" s="25"/>
      <c r="AB10" s="23"/>
      <c r="AC10" s="23"/>
      <c r="AD10" s="24"/>
      <c r="AE10" s="50">
        <v>9</v>
      </c>
      <c r="AF10" s="23" t="s">
        <v>135</v>
      </c>
      <c r="AG10" s="24"/>
      <c r="AH10" s="50">
        <v>9</v>
      </c>
      <c r="AI10" s="23" t="s">
        <v>80</v>
      </c>
      <c r="AJ10" s="14" t="s">
        <v>22</v>
      </c>
      <c r="AK10" s="25"/>
      <c r="AL10" s="25"/>
      <c r="AM10" s="23">
        <v>9</v>
      </c>
      <c r="AN10" s="23" t="s">
        <v>65</v>
      </c>
      <c r="AO10" s="24"/>
      <c r="AP10" s="50">
        <v>9</v>
      </c>
      <c r="AQ10" s="23" t="s">
        <v>70</v>
      </c>
      <c r="AR10" s="25"/>
      <c r="AS10" s="14" t="s">
        <v>110</v>
      </c>
      <c r="AT10" s="25"/>
      <c r="AU10" s="50"/>
      <c r="AV10" s="23"/>
      <c r="AW10" s="24"/>
      <c r="AX10" s="50">
        <v>9</v>
      </c>
      <c r="AY10" s="23"/>
      <c r="AZ10" s="25"/>
      <c r="BA10" s="14" t="s">
        <v>124</v>
      </c>
      <c r="BB10" s="51"/>
      <c r="BC10" s="23"/>
      <c r="BD10" s="23"/>
      <c r="BE10" s="24"/>
      <c r="BF10" s="50">
        <v>9</v>
      </c>
      <c r="BG10" s="23"/>
      <c r="BH10" s="25"/>
      <c r="BI10" s="23"/>
      <c r="BJ10" s="25"/>
      <c r="BK10" s="50"/>
      <c r="BL10" s="23"/>
      <c r="BM10" s="24"/>
      <c r="BN10" s="50">
        <v>9</v>
      </c>
      <c r="BO10" s="23"/>
      <c r="BP10" s="25"/>
      <c r="BQ10" s="23"/>
      <c r="BR10" s="25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</row>
    <row r="11" spans="1:92" x14ac:dyDescent="0.25">
      <c r="B11" s="8" t="s">
        <v>111</v>
      </c>
      <c r="C11" s="24"/>
      <c r="D11" s="28"/>
      <c r="E11" s="28"/>
      <c r="F11" s="23"/>
      <c r="G11" s="24"/>
      <c r="H11" s="8"/>
      <c r="I11" s="24"/>
      <c r="J11" s="6" t="s">
        <v>198</v>
      </c>
      <c r="K11" s="22">
        <f>DATE(An,8,15)</f>
        <v>46249</v>
      </c>
      <c r="L11" s="24"/>
      <c r="M11" s="29">
        <v>2026</v>
      </c>
      <c r="N11" s="24"/>
      <c r="O11" s="22"/>
      <c r="P11" s="24"/>
      <c r="Q11" s="22" t="s">
        <v>98</v>
      </c>
      <c r="R11" s="24"/>
      <c r="S11" s="46">
        <f t="shared" si="1"/>
        <v>10</v>
      </c>
      <c r="T11" s="32">
        <f t="shared" si="2"/>
        <v>46083</v>
      </c>
      <c r="U11" s="32">
        <f t="shared" si="3"/>
        <v>46089</v>
      </c>
      <c r="V11" s="47" t="str">
        <f t="shared" si="0"/>
        <v>Du 02-mars au 08-mars</v>
      </c>
      <c r="W11" s="25"/>
      <c r="X11" s="9"/>
      <c r="Y11" s="25"/>
      <c r="Z11" s="23"/>
      <c r="AA11" s="25"/>
      <c r="AB11" s="23"/>
      <c r="AC11" s="23"/>
      <c r="AD11" s="24"/>
      <c r="AE11" s="50">
        <v>10</v>
      </c>
      <c r="AF11" s="23" t="s">
        <v>136</v>
      </c>
      <c r="AG11" s="24"/>
      <c r="AH11" s="50">
        <v>10</v>
      </c>
      <c r="AI11" s="23"/>
      <c r="AJ11" s="19" t="s">
        <v>26</v>
      </c>
      <c r="AK11" s="25"/>
      <c r="AL11" s="25"/>
      <c r="AM11" s="23">
        <v>10</v>
      </c>
      <c r="AN11" s="23" t="s">
        <v>64</v>
      </c>
      <c r="AO11" s="24"/>
      <c r="AP11" s="50">
        <v>10</v>
      </c>
      <c r="AQ11" s="23" t="s">
        <v>71</v>
      </c>
      <c r="AR11" s="25"/>
      <c r="AS11" s="19" t="s">
        <v>111</v>
      </c>
      <c r="AT11" s="25"/>
      <c r="AU11" s="50"/>
      <c r="AV11" s="23"/>
      <c r="AW11" s="24"/>
      <c r="AX11" s="50">
        <v>10</v>
      </c>
      <c r="AY11" s="23"/>
      <c r="AZ11" s="25"/>
      <c r="BA11" s="19" t="s">
        <v>125</v>
      </c>
      <c r="BB11" s="51"/>
      <c r="BC11" s="23"/>
      <c r="BD11" s="23"/>
      <c r="BE11" s="24"/>
      <c r="BF11" s="50">
        <v>10</v>
      </c>
      <c r="BG11" s="23"/>
      <c r="BH11" s="25"/>
      <c r="BI11" s="23"/>
      <c r="BJ11" s="25"/>
      <c r="BK11" s="50"/>
      <c r="BL11" s="23"/>
      <c r="BM11" s="24"/>
      <c r="BN11" s="50">
        <v>10</v>
      </c>
      <c r="BO11" s="23"/>
      <c r="BP11" s="25"/>
      <c r="BQ11" s="23"/>
      <c r="BR11" s="25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</row>
    <row r="12" spans="1:92" x14ac:dyDescent="0.25">
      <c r="B12" s="8" t="s">
        <v>112</v>
      </c>
      <c r="C12" s="24"/>
      <c r="D12" s="28"/>
      <c r="E12" s="28"/>
      <c r="F12" s="23"/>
      <c r="G12" s="24"/>
      <c r="H12" s="8"/>
      <c r="I12" s="24"/>
      <c r="J12" s="8" t="s">
        <v>197</v>
      </c>
      <c r="K12" s="22">
        <f>DATE(An,11,1)</f>
        <v>46327</v>
      </c>
      <c r="L12" s="24"/>
      <c r="M12" s="29">
        <v>2027</v>
      </c>
      <c r="N12" s="24"/>
      <c r="O12" s="22"/>
      <c r="P12" s="24"/>
      <c r="Q12" s="22" t="s">
        <v>99</v>
      </c>
      <c r="R12" s="24"/>
      <c r="S12" s="46">
        <f t="shared" si="1"/>
        <v>11</v>
      </c>
      <c r="T12" s="32">
        <f t="shared" si="2"/>
        <v>46090</v>
      </c>
      <c r="U12" s="32">
        <f t="shared" si="3"/>
        <v>46096</v>
      </c>
      <c r="V12" s="47" t="str">
        <f t="shared" si="0"/>
        <v>Du 09-mars au 15-mars</v>
      </c>
      <c r="W12" s="25"/>
      <c r="X12" s="9"/>
      <c r="Y12" s="25"/>
      <c r="Z12" s="23"/>
      <c r="AA12" s="25"/>
      <c r="AB12" s="23"/>
      <c r="AC12" s="23"/>
      <c r="AD12" s="24"/>
      <c r="AE12" s="50">
        <v>11</v>
      </c>
      <c r="AF12" s="23" t="s">
        <v>137</v>
      </c>
      <c r="AG12" s="24"/>
      <c r="AH12" s="50">
        <v>11</v>
      </c>
      <c r="AI12" s="23"/>
      <c r="AJ12" s="14" t="s">
        <v>28</v>
      </c>
      <c r="AK12" s="25"/>
      <c r="AL12" s="25"/>
      <c r="AM12" s="23">
        <v>11</v>
      </c>
      <c r="AN12" s="23" t="s">
        <v>66</v>
      </c>
      <c r="AO12" s="24"/>
      <c r="AP12" s="50"/>
      <c r="AQ12" s="23"/>
      <c r="AR12" s="25"/>
      <c r="AS12" s="14" t="s">
        <v>112</v>
      </c>
      <c r="AT12" s="25"/>
      <c r="AU12" s="50"/>
      <c r="AV12" s="23"/>
      <c r="AW12" s="24"/>
      <c r="AX12" s="50"/>
      <c r="AY12" s="23"/>
      <c r="AZ12" s="25"/>
      <c r="BA12" s="14" t="s">
        <v>126</v>
      </c>
      <c r="BB12" s="51"/>
      <c r="BC12" s="23"/>
      <c r="BD12" s="23"/>
      <c r="BE12" s="24"/>
      <c r="BF12" s="50"/>
      <c r="BG12" s="23"/>
      <c r="BH12" s="25"/>
      <c r="BI12" s="23"/>
      <c r="BJ12" s="25"/>
      <c r="BK12" s="50"/>
      <c r="BL12" s="23"/>
      <c r="BM12" s="24"/>
      <c r="BN12" s="50"/>
      <c r="BO12" s="23"/>
      <c r="BP12" s="25"/>
      <c r="BQ12" s="23"/>
      <c r="BR12" s="25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</row>
    <row r="13" spans="1:92" x14ac:dyDescent="0.25">
      <c r="B13" s="8" t="s">
        <v>113</v>
      </c>
      <c r="C13" s="24"/>
      <c r="D13" s="28"/>
      <c r="E13" s="28"/>
      <c r="F13" s="22"/>
      <c r="G13" s="24"/>
      <c r="H13" s="8"/>
      <c r="I13" s="24"/>
      <c r="J13" s="6" t="s">
        <v>196</v>
      </c>
      <c r="K13" s="22">
        <f>DATE(An,11,11)</f>
        <v>46337</v>
      </c>
      <c r="L13" s="24"/>
      <c r="M13" s="29">
        <v>2028</v>
      </c>
      <c r="N13" s="24"/>
      <c r="O13" s="22"/>
      <c r="P13" s="24"/>
      <c r="Q13" s="22" t="s">
        <v>100</v>
      </c>
      <c r="R13" s="24"/>
      <c r="S13" s="46">
        <f t="shared" si="1"/>
        <v>12</v>
      </c>
      <c r="T13" s="32">
        <f t="shared" si="2"/>
        <v>46097</v>
      </c>
      <c r="U13" s="32">
        <f t="shared" si="3"/>
        <v>46103</v>
      </c>
      <c r="V13" s="47" t="str">
        <f t="shared" si="0"/>
        <v>Du 16-mars au 22-mars</v>
      </c>
      <c r="W13" s="25"/>
      <c r="X13" s="9"/>
      <c r="Y13" s="25"/>
      <c r="Z13" s="23"/>
      <c r="AA13" s="25"/>
      <c r="AB13" s="23"/>
      <c r="AC13" s="23"/>
      <c r="AD13" s="24"/>
      <c r="AE13" s="50">
        <v>12</v>
      </c>
      <c r="AF13" s="23" t="s">
        <v>138</v>
      </c>
      <c r="AG13" s="24"/>
      <c r="AH13" s="50">
        <v>12</v>
      </c>
      <c r="AI13" s="23"/>
      <c r="AJ13" s="19" t="s">
        <v>30</v>
      </c>
      <c r="AK13" s="25"/>
      <c r="AL13" s="25"/>
      <c r="AM13" s="23">
        <v>12</v>
      </c>
      <c r="AN13" s="23" t="s">
        <v>57</v>
      </c>
      <c r="AO13" s="24"/>
      <c r="AP13" s="50"/>
      <c r="AQ13" s="23"/>
      <c r="AR13" s="25"/>
      <c r="AS13" s="19" t="s">
        <v>113</v>
      </c>
      <c r="AT13" s="25"/>
      <c r="AU13" s="50"/>
      <c r="AV13" s="23"/>
      <c r="AW13" s="24"/>
      <c r="AX13" s="50"/>
      <c r="AY13" s="23"/>
      <c r="AZ13" s="25"/>
      <c r="BA13" s="23"/>
      <c r="BB13" s="51"/>
      <c r="BC13" s="23"/>
      <c r="BD13" s="23"/>
      <c r="BE13" s="24"/>
      <c r="BF13" s="50"/>
      <c r="BG13" s="23"/>
      <c r="BH13" s="25"/>
      <c r="BI13" s="23"/>
      <c r="BJ13" s="25"/>
      <c r="BK13" s="50"/>
      <c r="BL13" s="23"/>
      <c r="BM13" s="24"/>
      <c r="BN13" s="50"/>
      <c r="BO13" s="23"/>
      <c r="BP13" s="25"/>
      <c r="BQ13" s="23"/>
      <c r="BR13" s="25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</row>
    <row r="14" spans="1:92" x14ac:dyDescent="0.25">
      <c r="B14" s="8" t="s">
        <v>114</v>
      </c>
      <c r="C14" s="24"/>
      <c r="D14" s="28"/>
      <c r="E14" s="28"/>
      <c r="F14" s="22"/>
      <c r="G14" s="24"/>
      <c r="H14" s="8"/>
      <c r="I14" s="24"/>
      <c r="J14" s="6" t="s">
        <v>184</v>
      </c>
      <c r="K14" s="22">
        <f>DATE(An,12,25)</f>
        <v>46381</v>
      </c>
      <c r="L14" s="24"/>
      <c r="M14" s="29">
        <v>2029</v>
      </c>
      <c r="N14" s="24"/>
      <c r="O14" s="22"/>
      <c r="P14" s="24"/>
      <c r="Q14" s="22"/>
      <c r="R14" s="24"/>
      <c r="S14" s="46">
        <f t="shared" si="1"/>
        <v>13</v>
      </c>
      <c r="T14" s="32">
        <f t="shared" si="2"/>
        <v>46104</v>
      </c>
      <c r="U14" s="32">
        <f t="shared" si="3"/>
        <v>46110</v>
      </c>
      <c r="V14" s="47" t="str">
        <f t="shared" si="0"/>
        <v>Du 23-mars au 29-mars</v>
      </c>
      <c r="W14" s="25"/>
      <c r="X14" s="9"/>
      <c r="Y14" s="25"/>
      <c r="Z14" s="23"/>
      <c r="AA14" s="25"/>
      <c r="AB14" s="23"/>
      <c r="AC14" s="23"/>
      <c r="AD14" s="24"/>
      <c r="AE14" s="50">
        <v>13</v>
      </c>
      <c r="AF14" s="23" t="s">
        <v>139</v>
      </c>
      <c r="AG14" s="24"/>
      <c r="AH14" s="50">
        <v>13</v>
      </c>
      <c r="AI14" s="23"/>
      <c r="AJ14" s="14" t="s">
        <v>32</v>
      </c>
      <c r="AK14" s="25"/>
      <c r="AL14" s="25"/>
      <c r="AM14" s="23">
        <v>13</v>
      </c>
      <c r="AN14" s="23" t="s">
        <v>67</v>
      </c>
      <c r="AO14" s="24"/>
      <c r="AP14" s="50"/>
      <c r="AQ14" s="23"/>
      <c r="AR14" s="25"/>
      <c r="AS14" s="14" t="s">
        <v>114</v>
      </c>
      <c r="AT14" s="25"/>
      <c r="AU14" s="50"/>
      <c r="AV14" s="23"/>
      <c r="AW14" s="24"/>
      <c r="AX14" s="50"/>
      <c r="AY14" s="23"/>
      <c r="AZ14" s="25"/>
      <c r="BA14" s="23"/>
      <c r="BB14" s="51"/>
      <c r="BC14" s="23"/>
      <c r="BD14" s="23"/>
      <c r="BE14" s="24"/>
      <c r="BF14" s="50"/>
      <c r="BG14" s="23"/>
      <c r="BH14" s="25"/>
      <c r="BI14" s="23"/>
      <c r="BJ14" s="25"/>
      <c r="BK14" s="50"/>
      <c r="BL14" s="23"/>
      <c r="BM14" s="24"/>
      <c r="BN14" s="50"/>
      <c r="BO14" s="23"/>
      <c r="BP14" s="25"/>
      <c r="BQ14" s="23"/>
      <c r="BR14" s="25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</row>
    <row r="15" spans="1:92" x14ac:dyDescent="0.25">
      <c r="B15" s="8" t="s">
        <v>115</v>
      </c>
      <c r="C15" s="25"/>
      <c r="F15" s="23"/>
      <c r="G15" s="25"/>
      <c r="H15" s="8"/>
      <c r="I15" s="25"/>
      <c r="J15" s="23"/>
      <c r="K15" s="23"/>
      <c r="L15" s="25"/>
      <c r="M15" s="29">
        <v>2030</v>
      </c>
      <c r="N15" s="25"/>
      <c r="O15" s="23"/>
      <c r="P15" s="25"/>
      <c r="Q15" s="23"/>
      <c r="R15" s="25"/>
      <c r="S15" s="46">
        <f t="shared" si="1"/>
        <v>14</v>
      </c>
      <c r="T15" s="32">
        <f t="shared" si="2"/>
        <v>46111</v>
      </c>
      <c r="U15" s="32">
        <f t="shared" si="3"/>
        <v>46117</v>
      </c>
      <c r="V15" s="47" t="str">
        <f t="shared" si="0"/>
        <v>Du 30-mars au 05-avr</v>
      </c>
      <c r="W15" s="25"/>
      <c r="X15" s="9"/>
      <c r="Y15" s="25"/>
      <c r="Z15" s="23"/>
      <c r="AA15" s="25"/>
      <c r="AB15" s="23"/>
      <c r="AC15" s="23"/>
      <c r="AD15" s="25"/>
      <c r="AE15" s="50">
        <v>14</v>
      </c>
      <c r="AF15" s="23" t="s">
        <v>38</v>
      </c>
      <c r="AG15" s="25"/>
      <c r="AH15" s="50">
        <v>14</v>
      </c>
      <c r="AI15" s="23"/>
      <c r="AJ15" s="19" t="s">
        <v>34</v>
      </c>
      <c r="AK15" s="25"/>
      <c r="AL15" s="25"/>
      <c r="AM15" s="23">
        <v>14</v>
      </c>
      <c r="AN15" s="23" t="s">
        <v>69</v>
      </c>
      <c r="AO15" s="25"/>
      <c r="AP15" s="50"/>
      <c r="AQ15" s="23"/>
      <c r="AR15" s="25"/>
      <c r="AS15" s="19" t="s">
        <v>115</v>
      </c>
      <c r="AT15" s="25"/>
      <c r="AU15" s="50"/>
      <c r="AV15" s="23"/>
      <c r="AW15" s="25"/>
      <c r="AX15" s="50"/>
      <c r="AY15" s="23"/>
      <c r="AZ15" s="25"/>
      <c r="BA15" s="23"/>
      <c r="BB15" s="51"/>
      <c r="BC15" s="23"/>
      <c r="BD15" s="23"/>
      <c r="BE15" s="25"/>
      <c r="BF15" s="50"/>
      <c r="BG15" s="23"/>
      <c r="BH15" s="25"/>
      <c r="BI15" s="23"/>
      <c r="BJ15" s="25"/>
      <c r="BK15" s="50"/>
      <c r="BL15" s="23"/>
      <c r="BM15" s="25"/>
      <c r="BN15" s="50"/>
      <c r="BO15" s="23"/>
      <c r="BP15" s="25"/>
      <c r="BQ15" s="23"/>
      <c r="BR15" s="25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</row>
    <row r="16" spans="1:92" x14ac:dyDescent="0.25">
      <c r="B16" s="8" t="s">
        <v>192</v>
      </c>
      <c r="F16" s="23"/>
      <c r="H16" s="8"/>
      <c r="J16" s="23"/>
      <c r="K16" s="23"/>
      <c r="M16" s="47"/>
      <c r="O16" s="23"/>
      <c r="Q16" s="23"/>
      <c r="S16" s="46">
        <f t="shared" si="1"/>
        <v>15</v>
      </c>
      <c r="T16" s="32">
        <f t="shared" si="2"/>
        <v>46118</v>
      </c>
      <c r="U16" s="32">
        <f t="shared" si="3"/>
        <v>46124</v>
      </c>
      <c r="V16" s="47" t="str">
        <f t="shared" si="0"/>
        <v>Du 06-avr au 12-avr</v>
      </c>
      <c r="W16" s="23"/>
      <c r="X16" s="23"/>
      <c r="Y16" s="23"/>
      <c r="Z16" s="23"/>
      <c r="AA16" s="23"/>
      <c r="AB16" s="23"/>
      <c r="AC16" s="23"/>
      <c r="AD16" s="23"/>
      <c r="AE16" s="50">
        <v>15</v>
      </c>
      <c r="AF16" s="23" t="s">
        <v>140</v>
      </c>
      <c r="AH16" s="50">
        <v>15</v>
      </c>
      <c r="AI16" s="23"/>
      <c r="AJ16" s="14" t="s">
        <v>36</v>
      </c>
      <c r="AK16" s="23"/>
      <c r="AL16" s="25"/>
      <c r="AM16" s="23">
        <v>15</v>
      </c>
      <c r="AN16" s="23" t="s">
        <v>68</v>
      </c>
      <c r="AP16" s="50"/>
      <c r="AQ16" s="23"/>
      <c r="AR16" s="23"/>
      <c r="AS16" s="23"/>
      <c r="AT16" s="23"/>
      <c r="AU16" s="23"/>
      <c r="AV16" s="23"/>
      <c r="AX16" s="50"/>
      <c r="AY16" s="23"/>
      <c r="AZ16" s="23"/>
      <c r="BA16" s="23"/>
      <c r="BB16" s="23"/>
      <c r="BC16" s="23"/>
      <c r="BD16" s="23"/>
      <c r="BF16" s="50"/>
      <c r="BG16" s="23"/>
      <c r="BH16" s="23"/>
      <c r="BI16" s="23"/>
      <c r="BJ16" s="23"/>
      <c r="BK16" s="23"/>
      <c r="BL16" s="23"/>
      <c r="BN16" s="50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</row>
    <row r="17" spans="2:92" x14ac:dyDescent="0.25">
      <c r="B17" s="8"/>
      <c r="F17" s="23"/>
      <c r="H17" s="8"/>
      <c r="J17" s="23"/>
      <c r="K17" s="23"/>
      <c r="M17" s="47"/>
      <c r="O17" s="23"/>
      <c r="Q17" s="23"/>
      <c r="S17" s="46">
        <f t="shared" si="1"/>
        <v>16</v>
      </c>
      <c r="T17" s="32">
        <f t="shared" si="2"/>
        <v>46125</v>
      </c>
      <c r="U17" s="32">
        <f t="shared" si="3"/>
        <v>46131</v>
      </c>
      <c r="V17" s="47" t="str">
        <f t="shared" si="0"/>
        <v>Du 13-avr au 19-avr</v>
      </c>
      <c r="W17" s="23"/>
      <c r="X17" s="23"/>
      <c r="Y17" s="23"/>
      <c r="Z17" s="23"/>
      <c r="AA17" s="23"/>
      <c r="AB17" s="23"/>
      <c r="AC17" s="23"/>
      <c r="AD17" s="23"/>
      <c r="AE17" s="50">
        <v>16</v>
      </c>
      <c r="AF17" s="23" t="s">
        <v>141</v>
      </c>
      <c r="AH17" s="50">
        <v>16</v>
      </c>
      <c r="AI17" s="23"/>
      <c r="AJ17" s="19" t="s">
        <v>11</v>
      </c>
      <c r="AK17" s="23"/>
      <c r="AL17" s="23"/>
      <c r="AM17" s="23">
        <v>16</v>
      </c>
      <c r="AN17" s="23"/>
      <c r="AP17" s="50"/>
      <c r="AQ17" s="23"/>
      <c r="AR17" s="23"/>
      <c r="AS17" s="23"/>
      <c r="AT17" s="23"/>
      <c r="AU17" s="23"/>
      <c r="AV17" s="23"/>
      <c r="AX17" s="50"/>
      <c r="AY17" s="23"/>
      <c r="AZ17" s="23"/>
      <c r="BA17" s="23"/>
      <c r="BB17" s="23"/>
      <c r="BC17" s="23"/>
      <c r="BD17" s="23"/>
      <c r="BF17" s="50"/>
      <c r="BG17" s="23"/>
      <c r="BH17" s="23"/>
      <c r="BI17" s="23"/>
      <c r="BJ17" s="23"/>
      <c r="BK17" s="23"/>
      <c r="BL17" s="23"/>
      <c r="BN17" s="50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</row>
    <row r="18" spans="2:92" x14ac:dyDescent="0.25">
      <c r="B18" s="8"/>
      <c r="F18" s="23"/>
      <c r="H18" s="8"/>
      <c r="J18" s="23"/>
      <c r="K18" s="23"/>
      <c r="M18" s="47"/>
      <c r="O18" s="23"/>
      <c r="Q18" s="23"/>
      <c r="S18" s="46">
        <f t="shared" si="1"/>
        <v>17</v>
      </c>
      <c r="T18" s="32">
        <f t="shared" si="2"/>
        <v>46132</v>
      </c>
      <c r="U18" s="32">
        <f t="shared" si="3"/>
        <v>46138</v>
      </c>
      <c r="V18" s="47" t="str">
        <f t="shared" si="0"/>
        <v>Du 20-avr au 26-avr</v>
      </c>
      <c r="W18" s="23"/>
      <c r="X18" s="23"/>
      <c r="Y18" s="23"/>
      <c r="Z18" s="23"/>
      <c r="AA18" s="23"/>
      <c r="AB18" s="23"/>
      <c r="AC18" s="23"/>
      <c r="AD18" s="23"/>
      <c r="AE18" s="50">
        <v>17</v>
      </c>
      <c r="AF18" s="23" t="s">
        <v>39</v>
      </c>
      <c r="AH18" s="50">
        <v>17</v>
      </c>
      <c r="AI18" s="23"/>
      <c r="AJ18" s="14" t="s">
        <v>15</v>
      </c>
      <c r="AK18" s="23"/>
      <c r="AL18" s="23"/>
      <c r="AM18" s="23">
        <v>17</v>
      </c>
      <c r="AN18" s="23"/>
      <c r="AP18" s="50"/>
      <c r="AQ18" s="23"/>
      <c r="AR18" s="23"/>
      <c r="AS18" s="23"/>
      <c r="AT18" s="23"/>
      <c r="AU18" s="23"/>
      <c r="AV18" s="23"/>
      <c r="AX18" s="50"/>
      <c r="AY18" s="23"/>
      <c r="AZ18" s="23"/>
      <c r="BA18" s="23"/>
      <c r="BB18" s="23"/>
      <c r="BC18" s="23"/>
      <c r="BD18" s="23"/>
      <c r="BF18" s="50"/>
      <c r="BG18" s="23"/>
      <c r="BH18" s="23"/>
      <c r="BI18" s="23"/>
      <c r="BJ18" s="23"/>
      <c r="BK18" s="23"/>
      <c r="BL18" s="23"/>
      <c r="BN18" s="50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</row>
    <row r="19" spans="2:92" x14ac:dyDescent="0.25">
      <c r="B19" s="8"/>
      <c r="F19" s="23"/>
      <c r="H19" s="8"/>
      <c r="J19" s="23"/>
      <c r="K19" s="23"/>
      <c r="M19" s="47"/>
      <c r="O19" s="23"/>
      <c r="Q19" s="23"/>
      <c r="S19" s="46">
        <f t="shared" si="1"/>
        <v>18</v>
      </c>
      <c r="T19" s="32">
        <f t="shared" si="2"/>
        <v>46139</v>
      </c>
      <c r="U19" s="32">
        <f t="shared" si="3"/>
        <v>46145</v>
      </c>
      <c r="V19" s="47" t="str">
        <f t="shared" si="0"/>
        <v>Du 27-avr au 03-mai</v>
      </c>
      <c r="W19" s="23"/>
      <c r="X19" s="23"/>
      <c r="Y19" s="23"/>
      <c r="Z19" s="23"/>
      <c r="AA19" s="23"/>
      <c r="AB19" s="23"/>
      <c r="AC19" s="23"/>
      <c r="AD19" s="23"/>
      <c r="AE19" s="50">
        <v>18</v>
      </c>
      <c r="AF19" s="23" t="s">
        <v>40</v>
      </c>
      <c r="AH19" s="50">
        <v>18</v>
      </c>
      <c r="AI19" s="23"/>
      <c r="AJ19" s="19" t="s">
        <v>18</v>
      </c>
      <c r="AK19" s="23"/>
      <c r="AL19" s="23"/>
      <c r="AM19" s="23">
        <v>18</v>
      </c>
      <c r="AN19" s="23"/>
      <c r="AP19" s="50"/>
      <c r="AQ19" s="23"/>
      <c r="AR19" s="23"/>
      <c r="AS19" s="23"/>
      <c r="AT19" s="23"/>
      <c r="AU19" s="23"/>
      <c r="AV19" s="23"/>
      <c r="AX19" s="50"/>
      <c r="AY19" s="23"/>
      <c r="AZ19" s="23"/>
      <c r="BA19" s="23"/>
      <c r="BB19" s="23"/>
      <c r="BC19" s="23"/>
      <c r="BD19" s="23"/>
      <c r="BF19" s="50"/>
      <c r="BG19" s="23"/>
      <c r="BH19" s="23"/>
      <c r="BI19" s="23"/>
      <c r="BJ19" s="23"/>
      <c r="BK19" s="23"/>
      <c r="BL19" s="23"/>
      <c r="BN19" s="50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</row>
    <row r="20" spans="2:92" x14ac:dyDescent="0.25">
      <c r="B20" s="8"/>
      <c r="F20" s="23"/>
      <c r="H20" s="8"/>
      <c r="J20" s="23"/>
      <c r="K20" s="23"/>
      <c r="M20" s="47"/>
      <c r="O20" s="23"/>
      <c r="Q20" s="23"/>
      <c r="S20" s="46">
        <f t="shared" si="1"/>
        <v>19</v>
      </c>
      <c r="T20" s="32">
        <f t="shared" si="2"/>
        <v>46146</v>
      </c>
      <c r="U20" s="32">
        <f t="shared" si="3"/>
        <v>46152</v>
      </c>
      <c r="V20" s="47" t="str">
        <f t="shared" si="0"/>
        <v>Du 04-mai au 10-mai</v>
      </c>
      <c r="W20" s="23"/>
      <c r="X20" s="23"/>
      <c r="Y20" s="23"/>
      <c r="Z20" s="23"/>
      <c r="AA20" s="23"/>
      <c r="AB20" s="23"/>
      <c r="AC20" s="23"/>
      <c r="AD20" s="23"/>
      <c r="AE20" s="50">
        <v>19</v>
      </c>
      <c r="AF20" s="23" t="s">
        <v>61</v>
      </c>
      <c r="AH20" s="50">
        <v>19</v>
      </c>
      <c r="AI20" s="23"/>
      <c r="AJ20" s="14" t="s">
        <v>21</v>
      </c>
      <c r="AK20" s="23"/>
      <c r="AL20" s="23"/>
      <c r="AM20" s="23">
        <v>19</v>
      </c>
      <c r="AN20" s="23"/>
      <c r="AP20" s="50"/>
      <c r="AQ20" s="23"/>
      <c r="AR20" s="23"/>
      <c r="AS20" s="23"/>
      <c r="AT20" s="23"/>
      <c r="AU20" s="23"/>
      <c r="AV20" s="23"/>
      <c r="AX20" s="50"/>
      <c r="AY20" s="23"/>
      <c r="AZ20" s="23"/>
      <c r="BA20" s="23"/>
      <c r="BB20" s="23"/>
      <c r="BC20" s="23"/>
      <c r="BD20" s="23"/>
      <c r="BF20" s="50"/>
      <c r="BG20" s="23"/>
      <c r="BH20" s="23"/>
      <c r="BI20" s="23"/>
      <c r="BJ20" s="23"/>
      <c r="BK20" s="23"/>
      <c r="BL20" s="23"/>
      <c r="BN20" s="50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</row>
    <row r="21" spans="2:92" x14ac:dyDescent="0.25">
      <c r="B21" s="8"/>
      <c r="F21" s="23"/>
      <c r="H21" s="8"/>
      <c r="J21" s="23"/>
      <c r="K21" s="23"/>
      <c r="M21" s="47"/>
      <c r="O21" s="23"/>
      <c r="Q21" s="23"/>
      <c r="S21" s="46">
        <f t="shared" si="1"/>
        <v>20</v>
      </c>
      <c r="T21" s="32">
        <f t="shared" ref="T21:T54" si="4">T20+7</f>
        <v>46153</v>
      </c>
      <c r="U21" s="32">
        <f t="shared" si="3"/>
        <v>46159</v>
      </c>
      <c r="V21" s="47" t="str">
        <f t="shared" si="0"/>
        <v>Du 11-mai au 17-mai</v>
      </c>
      <c r="W21" s="23"/>
      <c r="X21" s="23"/>
      <c r="Y21" s="23"/>
      <c r="Z21" s="23"/>
      <c r="AA21" s="23"/>
      <c r="AB21" s="23"/>
      <c r="AC21" s="23"/>
      <c r="AD21" s="23"/>
      <c r="AE21" s="50">
        <v>20</v>
      </c>
      <c r="AF21" s="23" t="s">
        <v>41</v>
      </c>
      <c r="AH21" s="50">
        <v>20</v>
      </c>
      <c r="AI21" s="23"/>
      <c r="AJ21" s="19" t="s">
        <v>9</v>
      </c>
      <c r="AK21" s="23"/>
      <c r="AL21" s="23"/>
      <c r="AM21" s="23">
        <v>20</v>
      </c>
      <c r="AN21" s="23"/>
      <c r="AP21" s="50"/>
      <c r="AQ21" s="23"/>
      <c r="AR21" s="23"/>
      <c r="AS21" s="23"/>
      <c r="AT21" s="23"/>
      <c r="AU21" s="23"/>
      <c r="AV21" s="23"/>
      <c r="AX21" s="50"/>
      <c r="AY21" s="23"/>
      <c r="AZ21" s="23"/>
      <c r="BA21" s="23"/>
      <c r="BB21" s="23"/>
      <c r="BC21" s="23"/>
      <c r="BD21" s="23"/>
      <c r="BF21" s="50"/>
      <c r="BG21" s="23"/>
      <c r="BH21" s="23"/>
      <c r="BI21" s="23"/>
      <c r="BJ21" s="23"/>
      <c r="BK21" s="23"/>
      <c r="BL21" s="23"/>
      <c r="BN21" s="50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</row>
    <row r="22" spans="2:92" x14ac:dyDescent="0.25">
      <c r="B22" s="8"/>
      <c r="F22" s="23"/>
      <c r="H22" s="8"/>
      <c r="J22" s="23"/>
      <c r="K22" s="23"/>
      <c r="M22" s="47"/>
      <c r="O22" s="23"/>
      <c r="Q22" s="23"/>
      <c r="S22" s="46">
        <f t="shared" si="1"/>
        <v>21</v>
      </c>
      <c r="T22" s="32">
        <f t="shared" si="4"/>
        <v>46160</v>
      </c>
      <c r="U22" s="32">
        <f t="shared" si="3"/>
        <v>46166</v>
      </c>
      <c r="V22" s="47" t="str">
        <f t="shared" si="0"/>
        <v>Du 18-mai au 24-mai</v>
      </c>
      <c r="W22" s="23"/>
      <c r="X22" s="23"/>
      <c r="Y22" s="23"/>
      <c r="Z22" s="23"/>
      <c r="AA22" s="23"/>
      <c r="AB22" s="23"/>
      <c r="AC22" s="23"/>
      <c r="AD22" s="23"/>
      <c r="AE22" s="50">
        <v>21</v>
      </c>
      <c r="AF22" s="23" t="s">
        <v>58</v>
      </c>
      <c r="AH22" s="50">
        <v>21</v>
      </c>
      <c r="AI22" s="23"/>
      <c r="AJ22" s="14" t="s">
        <v>13</v>
      </c>
      <c r="AK22" s="23"/>
      <c r="AL22" s="23"/>
      <c r="AM22" s="23">
        <v>21</v>
      </c>
      <c r="AN22" s="23"/>
      <c r="AP22" s="50"/>
      <c r="AQ22" s="23"/>
      <c r="AR22" s="23"/>
      <c r="AS22" s="23"/>
      <c r="AT22" s="23"/>
      <c r="AU22" s="23"/>
      <c r="AV22" s="23"/>
      <c r="AX22" s="50"/>
      <c r="AY22" s="23"/>
      <c r="AZ22" s="23"/>
      <c r="BA22" s="23"/>
      <c r="BB22" s="23"/>
      <c r="BC22" s="23"/>
      <c r="BD22" s="23"/>
      <c r="BF22" s="50"/>
      <c r="BG22" s="23"/>
      <c r="BH22" s="23"/>
      <c r="BI22" s="23"/>
      <c r="BJ22" s="23"/>
      <c r="BK22" s="23"/>
      <c r="BL22" s="23"/>
      <c r="BN22" s="50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</row>
    <row r="23" spans="2:92" x14ac:dyDescent="0.25">
      <c r="O23" s="33"/>
      <c r="Q23" s="33"/>
      <c r="S23" s="34">
        <f t="shared" si="1"/>
        <v>22</v>
      </c>
      <c r="T23" s="32">
        <f t="shared" si="4"/>
        <v>46167</v>
      </c>
      <c r="U23" s="32">
        <f t="shared" si="3"/>
        <v>46173</v>
      </c>
      <c r="V23" s="31" t="str">
        <f t="shared" si="0"/>
        <v>Du 25-mai au 31-mai</v>
      </c>
      <c r="AE23" s="11">
        <v>22</v>
      </c>
      <c r="AF23" t="s">
        <v>59</v>
      </c>
      <c r="AH23" s="11">
        <v>22</v>
      </c>
      <c r="AJ23" s="19" t="s">
        <v>10</v>
      </c>
      <c r="AM23">
        <v>22</v>
      </c>
    </row>
    <row r="24" spans="2:92" x14ac:dyDescent="0.25">
      <c r="Q24"/>
      <c r="S24" s="34">
        <f t="shared" si="1"/>
        <v>23</v>
      </c>
      <c r="T24" s="32">
        <f t="shared" si="4"/>
        <v>46174</v>
      </c>
      <c r="U24" s="32">
        <f t="shared" si="3"/>
        <v>46180</v>
      </c>
      <c r="V24" s="31" t="str">
        <f t="shared" si="0"/>
        <v>Du 01-juin au 07-juin</v>
      </c>
      <c r="AE24" s="11">
        <v>23</v>
      </c>
      <c r="AF24" t="s">
        <v>60</v>
      </c>
      <c r="AH24" s="11">
        <v>23</v>
      </c>
      <c r="AJ24" s="14" t="s">
        <v>14</v>
      </c>
      <c r="AM24">
        <v>23</v>
      </c>
    </row>
    <row r="25" spans="2:92" x14ac:dyDescent="0.25">
      <c r="O25" s="33"/>
      <c r="Q25" s="33"/>
      <c r="S25" s="34">
        <f t="shared" si="1"/>
        <v>24</v>
      </c>
      <c r="T25" s="32">
        <f t="shared" si="4"/>
        <v>46181</v>
      </c>
      <c r="U25" s="32">
        <f t="shared" si="3"/>
        <v>46187</v>
      </c>
      <c r="V25" s="31" t="str">
        <f t="shared" si="0"/>
        <v>Du 08-juin au 14-juin</v>
      </c>
      <c r="AH25" s="11">
        <v>24</v>
      </c>
      <c r="AJ25" s="19" t="s">
        <v>17</v>
      </c>
      <c r="AM25">
        <v>24</v>
      </c>
    </row>
    <row r="26" spans="2:92" x14ac:dyDescent="0.25">
      <c r="S26" s="34">
        <f t="shared" si="1"/>
        <v>25</v>
      </c>
      <c r="T26" s="32">
        <f t="shared" si="4"/>
        <v>46188</v>
      </c>
      <c r="U26" s="32">
        <f t="shared" si="3"/>
        <v>46194</v>
      </c>
      <c r="V26" s="31" t="str">
        <f t="shared" si="0"/>
        <v>Du 15-juin au 21-juin</v>
      </c>
      <c r="AH26" s="11">
        <v>25</v>
      </c>
      <c r="AJ26" s="14" t="s">
        <v>20</v>
      </c>
      <c r="AM26">
        <v>25</v>
      </c>
    </row>
    <row r="27" spans="2:92" x14ac:dyDescent="0.25">
      <c r="S27" s="34">
        <f t="shared" si="1"/>
        <v>26</v>
      </c>
      <c r="T27" s="32">
        <f t="shared" si="4"/>
        <v>46195</v>
      </c>
      <c r="U27" s="32">
        <f t="shared" si="3"/>
        <v>46201</v>
      </c>
      <c r="V27" s="31" t="str">
        <f t="shared" si="0"/>
        <v>Du 22-juin au 28-juin</v>
      </c>
      <c r="AH27" s="11">
        <v>26</v>
      </c>
      <c r="AJ27" s="14"/>
    </row>
    <row r="28" spans="2:92" x14ac:dyDescent="0.25">
      <c r="S28" s="34">
        <f t="shared" si="1"/>
        <v>27</v>
      </c>
      <c r="T28" s="32">
        <f t="shared" si="4"/>
        <v>46202</v>
      </c>
      <c r="U28" s="32">
        <f t="shared" si="3"/>
        <v>46208</v>
      </c>
      <c r="V28" s="31" t="str">
        <f t="shared" si="0"/>
        <v>Du 29-juin au 05-juil</v>
      </c>
      <c r="AH28" s="11">
        <v>27</v>
      </c>
    </row>
    <row r="29" spans="2:92" x14ac:dyDescent="0.25">
      <c r="S29" s="34">
        <f t="shared" si="1"/>
        <v>28</v>
      </c>
      <c r="T29" s="32">
        <f t="shared" si="4"/>
        <v>46209</v>
      </c>
      <c r="U29" s="32">
        <f t="shared" si="3"/>
        <v>46215</v>
      </c>
      <c r="V29" s="31" t="str">
        <f t="shared" si="0"/>
        <v>Du 06-juil au 12-juil</v>
      </c>
      <c r="AH29" s="11">
        <v>28</v>
      </c>
    </row>
    <row r="30" spans="2:92" x14ac:dyDescent="0.25">
      <c r="S30" s="34">
        <f t="shared" si="1"/>
        <v>29</v>
      </c>
      <c r="T30" s="32">
        <f t="shared" si="4"/>
        <v>46216</v>
      </c>
      <c r="U30" s="32">
        <f t="shared" si="3"/>
        <v>46222</v>
      </c>
      <c r="V30" s="31" t="str">
        <f t="shared" si="0"/>
        <v>Du 13-juil au 19-juil</v>
      </c>
      <c r="AH30" s="11">
        <v>29</v>
      </c>
    </row>
    <row r="31" spans="2:92" x14ac:dyDescent="0.25">
      <c r="S31" s="34">
        <f t="shared" si="1"/>
        <v>30</v>
      </c>
      <c r="T31" s="32">
        <f t="shared" si="4"/>
        <v>46223</v>
      </c>
      <c r="U31" s="32">
        <f t="shared" si="3"/>
        <v>46229</v>
      </c>
      <c r="V31" s="31" t="str">
        <f t="shared" si="0"/>
        <v>Du 20-juil au 26-juil</v>
      </c>
      <c r="AH31" s="11">
        <v>30</v>
      </c>
    </row>
    <row r="32" spans="2:92" x14ac:dyDescent="0.25">
      <c r="S32" s="34">
        <f t="shared" si="1"/>
        <v>31</v>
      </c>
      <c r="T32" s="32">
        <f t="shared" si="4"/>
        <v>46230</v>
      </c>
      <c r="U32" s="32">
        <f t="shared" si="3"/>
        <v>46236</v>
      </c>
      <c r="V32" s="31" t="str">
        <f t="shared" si="0"/>
        <v>Du 27-juil au 02-août</v>
      </c>
      <c r="AH32" s="11">
        <v>31</v>
      </c>
    </row>
    <row r="33" spans="19:34" x14ac:dyDescent="0.25">
      <c r="S33" s="34">
        <f t="shared" si="1"/>
        <v>32</v>
      </c>
      <c r="T33" s="32">
        <f t="shared" si="4"/>
        <v>46237</v>
      </c>
      <c r="U33" s="32">
        <f t="shared" si="3"/>
        <v>46243</v>
      </c>
      <c r="V33" s="31" t="str">
        <f t="shared" si="0"/>
        <v>Du 03-août au 09-août</v>
      </c>
      <c r="AH33" s="11">
        <v>32</v>
      </c>
    </row>
    <row r="34" spans="19:34" x14ac:dyDescent="0.25">
      <c r="S34" s="34">
        <f t="shared" si="1"/>
        <v>33</v>
      </c>
      <c r="T34" s="32">
        <f t="shared" si="4"/>
        <v>46244</v>
      </c>
      <c r="U34" s="32">
        <f t="shared" si="3"/>
        <v>46250</v>
      </c>
      <c r="V34" s="31" t="str">
        <f t="shared" si="0"/>
        <v>Du 10-août au 16-août</v>
      </c>
    </row>
    <row r="35" spans="19:34" x14ac:dyDescent="0.25">
      <c r="S35" s="34">
        <f t="shared" si="1"/>
        <v>34</v>
      </c>
      <c r="T35" s="32">
        <f t="shared" si="4"/>
        <v>46251</v>
      </c>
      <c r="U35" s="32">
        <f t="shared" si="3"/>
        <v>46257</v>
      </c>
      <c r="V35" s="31" t="str">
        <f t="shared" si="0"/>
        <v>Du 17-août au 23-août</v>
      </c>
    </row>
    <row r="36" spans="19:34" x14ac:dyDescent="0.25">
      <c r="S36" s="34">
        <f t="shared" si="1"/>
        <v>35</v>
      </c>
      <c r="T36" s="32">
        <f t="shared" si="4"/>
        <v>46258</v>
      </c>
      <c r="U36" s="32">
        <f t="shared" si="3"/>
        <v>46264</v>
      </c>
      <c r="V36" s="31" t="str">
        <f t="shared" si="0"/>
        <v>Du 24-août au 30-août</v>
      </c>
    </row>
    <row r="37" spans="19:34" x14ac:dyDescent="0.25">
      <c r="S37" s="34">
        <f t="shared" si="1"/>
        <v>36</v>
      </c>
      <c r="T37" s="32">
        <f t="shared" si="4"/>
        <v>46265</v>
      </c>
      <c r="U37" s="32">
        <f t="shared" si="3"/>
        <v>46271</v>
      </c>
      <c r="V37" s="31" t="str">
        <f t="shared" si="0"/>
        <v>Du 31-août au 06-sept</v>
      </c>
    </row>
    <row r="38" spans="19:34" x14ac:dyDescent="0.25">
      <c r="S38" s="34">
        <f t="shared" si="1"/>
        <v>37</v>
      </c>
      <c r="T38" s="32">
        <f t="shared" si="4"/>
        <v>46272</v>
      </c>
      <c r="U38" s="32">
        <f t="shared" si="3"/>
        <v>46278</v>
      </c>
      <c r="V38" s="31" t="str">
        <f t="shared" si="0"/>
        <v>Du 07-sept au 13-sept</v>
      </c>
    </row>
    <row r="39" spans="19:34" x14ac:dyDescent="0.25">
      <c r="S39" s="34">
        <f t="shared" si="1"/>
        <v>38</v>
      </c>
      <c r="T39" s="32">
        <f t="shared" si="4"/>
        <v>46279</v>
      </c>
      <c r="U39" s="32">
        <f t="shared" si="3"/>
        <v>46285</v>
      </c>
      <c r="V39" s="31" t="str">
        <f t="shared" si="0"/>
        <v>Du 14-sept au 20-sept</v>
      </c>
    </row>
    <row r="40" spans="19:34" x14ac:dyDescent="0.25">
      <c r="S40" s="34">
        <f t="shared" si="1"/>
        <v>39</v>
      </c>
      <c r="T40" s="32">
        <f t="shared" si="4"/>
        <v>46286</v>
      </c>
      <c r="U40" s="32">
        <f t="shared" si="3"/>
        <v>46292</v>
      </c>
      <c r="V40" s="31" t="str">
        <f t="shared" si="0"/>
        <v>Du 21-sept au 27-sept</v>
      </c>
    </row>
    <row r="41" spans="19:34" x14ac:dyDescent="0.25">
      <c r="S41" s="34">
        <f t="shared" si="1"/>
        <v>40</v>
      </c>
      <c r="T41" s="32">
        <f t="shared" si="4"/>
        <v>46293</v>
      </c>
      <c r="U41" s="32">
        <f t="shared" si="3"/>
        <v>46299</v>
      </c>
      <c r="V41" s="31" t="str">
        <f t="shared" si="0"/>
        <v>Du 28-sept au 04-oct</v>
      </c>
    </row>
    <row r="42" spans="19:34" x14ac:dyDescent="0.25">
      <c r="S42" s="34">
        <f t="shared" si="1"/>
        <v>41</v>
      </c>
      <c r="T42" s="32">
        <f t="shared" si="4"/>
        <v>46300</v>
      </c>
      <c r="U42" s="32">
        <f t="shared" si="3"/>
        <v>46306</v>
      </c>
      <c r="V42" s="31" t="str">
        <f t="shared" si="0"/>
        <v>Du 05-oct au 11-oct</v>
      </c>
    </row>
    <row r="43" spans="19:34" x14ac:dyDescent="0.25">
      <c r="S43" s="34">
        <f t="shared" si="1"/>
        <v>42</v>
      </c>
      <c r="T43" s="32">
        <f t="shared" si="4"/>
        <v>46307</v>
      </c>
      <c r="U43" s="32">
        <f t="shared" si="3"/>
        <v>46313</v>
      </c>
      <c r="V43" s="31" t="str">
        <f t="shared" si="0"/>
        <v>Du 12-oct au 18-oct</v>
      </c>
    </row>
    <row r="44" spans="19:34" x14ac:dyDescent="0.25">
      <c r="S44" s="34">
        <f t="shared" si="1"/>
        <v>43</v>
      </c>
      <c r="T44" s="32">
        <f t="shared" si="4"/>
        <v>46314</v>
      </c>
      <c r="U44" s="32">
        <f t="shared" si="3"/>
        <v>46320</v>
      </c>
      <c r="V44" s="31" t="str">
        <f t="shared" si="0"/>
        <v>Du 19-oct au 25-oct</v>
      </c>
    </row>
    <row r="45" spans="19:34" x14ac:dyDescent="0.25">
      <c r="S45" s="34">
        <f t="shared" si="1"/>
        <v>44</v>
      </c>
      <c r="T45" s="32">
        <f t="shared" si="4"/>
        <v>46321</v>
      </c>
      <c r="U45" s="32">
        <f t="shared" si="3"/>
        <v>46327</v>
      </c>
      <c r="V45" s="31" t="str">
        <f t="shared" si="0"/>
        <v>Du 26-oct au 01-nov</v>
      </c>
    </row>
    <row r="46" spans="19:34" x14ac:dyDescent="0.25">
      <c r="S46" s="34">
        <f t="shared" si="1"/>
        <v>45</v>
      </c>
      <c r="T46" s="32">
        <f t="shared" si="4"/>
        <v>46328</v>
      </c>
      <c r="U46" s="32">
        <f t="shared" si="3"/>
        <v>46334</v>
      </c>
      <c r="V46" s="31" t="str">
        <f t="shared" si="0"/>
        <v>Du 02-nov au 08-nov</v>
      </c>
    </row>
    <row r="47" spans="19:34" x14ac:dyDescent="0.25">
      <c r="S47" s="34">
        <f t="shared" si="1"/>
        <v>46</v>
      </c>
      <c r="T47" s="32">
        <f t="shared" si="4"/>
        <v>46335</v>
      </c>
      <c r="U47" s="32">
        <f t="shared" si="3"/>
        <v>46341</v>
      </c>
      <c r="V47" s="31" t="str">
        <f t="shared" si="0"/>
        <v>Du 09-nov au 15-nov</v>
      </c>
    </row>
    <row r="48" spans="19:34" x14ac:dyDescent="0.25">
      <c r="S48" s="34">
        <f t="shared" si="1"/>
        <v>47</v>
      </c>
      <c r="T48" s="32">
        <f t="shared" si="4"/>
        <v>46342</v>
      </c>
      <c r="U48" s="32">
        <f t="shared" si="3"/>
        <v>46348</v>
      </c>
      <c r="V48" s="31" t="str">
        <f t="shared" si="0"/>
        <v>Du 16-nov au 22-nov</v>
      </c>
    </row>
    <row r="49" spans="19:22" x14ac:dyDescent="0.25">
      <c r="S49" s="34">
        <f t="shared" si="1"/>
        <v>48</v>
      </c>
      <c r="T49" s="32">
        <f t="shared" si="4"/>
        <v>46349</v>
      </c>
      <c r="U49" s="32">
        <f t="shared" si="3"/>
        <v>46355</v>
      </c>
      <c r="V49" s="31" t="str">
        <f t="shared" si="0"/>
        <v>Du 23-nov au 29-nov</v>
      </c>
    </row>
    <row r="50" spans="19:22" x14ac:dyDescent="0.25">
      <c r="S50" s="34">
        <f t="shared" si="1"/>
        <v>49</v>
      </c>
      <c r="T50" s="32">
        <f t="shared" si="4"/>
        <v>46356</v>
      </c>
      <c r="U50" s="32">
        <f t="shared" si="3"/>
        <v>46362</v>
      </c>
      <c r="V50" s="31" t="str">
        <f t="shared" si="0"/>
        <v>Du 30-nov au 06-déc</v>
      </c>
    </row>
    <row r="51" spans="19:22" x14ac:dyDescent="0.25">
      <c r="S51" s="34">
        <f t="shared" si="1"/>
        <v>50</v>
      </c>
      <c r="T51" s="32">
        <f t="shared" si="4"/>
        <v>46363</v>
      </c>
      <c r="U51" s="32">
        <f t="shared" si="3"/>
        <v>46369</v>
      </c>
      <c r="V51" s="31" t="str">
        <f t="shared" si="0"/>
        <v>Du 07-déc au 13-déc</v>
      </c>
    </row>
    <row r="52" spans="19:22" x14ac:dyDescent="0.25">
      <c r="S52" s="34">
        <f t="shared" si="1"/>
        <v>51</v>
      </c>
      <c r="T52" s="32">
        <f t="shared" si="4"/>
        <v>46370</v>
      </c>
      <c r="U52" s="32">
        <f t="shared" si="3"/>
        <v>46376</v>
      </c>
      <c r="V52" s="31" t="str">
        <f t="shared" si="0"/>
        <v>Du 14-déc au 20-déc</v>
      </c>
    </row>
    <row r="53" spans="19:22" x14ac:dyDescent="0.25">
      <c r="S53" s="34">
        <f t="shared" si="1"/>
        <v>52</v>
      </c>
      <c r="T53" s="32">
        <f t="shared" si="4"/>
        <v>46377</v>
      </c>
      <c r="U53" s="32">
        <f t="shared" si="3"/>
        <v>46383</v>
      </c>
      <c r="V53" s="31" t="str">
        <f t="shared" si="0"/>
        <v>Du 21-déc au 27-déc</v>
      </c>
    </row>
    <row r="54" spans="19:22" x14ac:dyDescent="0.25">
      <c r="S54" s="34">
        <f t="shared" si="1"/>
        <v>53</v>
      </c>
      <c r="T54" s="32">
        <f t="shared" si="4"/>
        <v>46384</v>
      </c>
      <c r="U54" s="32">
        <f>DATE(An,12,31)</f>
        <v>46387</v>
      </c>
      <c r="V54" s="31" t="str">
        <f t="shared" si="0"/>
        <v>Du 28-déc au 31-déc</v>
      </c>
    </row>
    <row r="55" spans="19:22" x14ac:dyDescent="0.25">
      <c r="S55" s="29"/>
      <c r="T55" s="32"/>
      <c r="U55" s="32"/>
    </row>
    <row r="56" spans="19:22" x14ac:dyDescent="0.25">
      <c r="S56" s="29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L121"/>
  <sheetViews>
    <sheetView workbookViewId="0">
      <selection activeCell="F25" sqref="F25"/>
    </sheetView>
  </sheetViews>
  <sheetFormatPr baseColWidth="10" defaultRowHeight="15" x14ac:dyDescent="0.25"/>
  <cols>
    <col min="1" max="1" width="27.140625" style="15" customWidth="1"/>
    <col min="2" max="2" width="3" style="31" bestFit="1" customWidth="1"/>
    <col min="3" max="3" width="3" style="15" bestFit="1" customWidth="1"/>
    <col min="4" max="4" width="16.28515625" customWidth="1"/>
    <col min="5" max="5" width="23.42578125" style="31" bestFit="1" customWidth="1"/>
    <col min="6" max="6" width="25.7109375" style="16" bestFit="1" customWidth="1"/>
    <col min="7" max="9" width="10.7109375" customWidth="1"/>
    <col min="10" max="10" width="18.7109375" customWidth="1"/>
    <col min="11" max="11" width="11.42578125" customWidth="1"/>
    <col min="12" max="12" width="18.140625" customWidth="1"/>
    <col min="13" max="26" width="11.42578125" customWidth="1"/>
  </cols>
  <sheetData>
    <row r="1" spans="1:12" x14ac:dyDescent="0.25">
      <c r="A1" s="15">
        <v>46026</v>
      </c>
      <c r="B1" s="31">
        <f>IF(A1&lt;&gt;"",MONTH(A1),"")</f>
        <v>1</v>
      </c>
      <c r="C1" s="31">
        <f>IF(A1&lt;&gt;"",INT((A1-DATE(YEAR(A1),1,3)+WEEKDAY(DATE(YEAR(A1),1,3))+5)/7),"")</f>
        <v>1</v>
      </c>
      <c r="D1" s="76"/>
      <c r="E1" s="17" t="s">
        <v>193</v>
      </c>
      <c r="I1" s="17" t="s">
        <v>72</v>
      </c>
    </row>
    <row r="2" spans="1:12" x14ac:dyDescent="0.25">
      <c r="A2" s="15">
        <v>46032</v>
      </c>
      <c r="B2" s="31">
        <f t="shared" ref="B2:B65" si="0">IF(A2&lt;&gt;"",MONTH(A2),"")</f>
        <v>1</v>
      </c>
      <c r="C2" s="31">
        <f t="shared" ref="C2:C65" si="1">IF(A2&lt;&gt;"",INT((A2-DATE(YEAR(A2),1,3)+WEEKDAY(DATE(YEAR(A2),1,3))+5)/7),"")</f>
        <v>2</v>
      </c>
      <c r="D2" s="76"/>
      <c r="E2" s="77" t="s">
        <v>199</v>
      </c>
      <c r="F2" s="77"/>
      <c r="G2" s="16"/>
      <c r="H2" t="s">
        <v>94</v>
      </c>
      <c r="K2" s="17"/>
      <c r="L2" s="17"/>
    </row>
    <row r="3" spans="1:12" x14ac:dyDescent="0.25">
      <c r="A3" s="15">
        <v>46033</v>
      </c>
      <c r="B3" s="31">
        <f t="shared" si="0"/>
        <v>1</v>
      </c>
      <c r="C3" s="31">
        <f t="shared" si="1"/>
        <v>2</v>
      </c>
      <c r="D3" s="76"/>
      <c r="E3" s="80">
        <f>A1</f>
        <v>46026</v>
      </c>
      <c r="F3" s="47"/>
      <c r="G3" s="78"/>
      <c r="H3" s="23" t="s">
        <v>202</v>
      </c>
      <c r="I3" s="23"/>
      <c r="J3" s="79"/>
      <c r="K3" s="17"/>
      <c r="L3" s="17"/>
    </row>
    <row r="4" spans="1:12" x14ac:dyDescent="0.25">
      <c r="A4" s="15">
        <v>46039</v>
      </c>
      <c r="B4" s="31">
        <f t="shared" si="0"/>
        <v>1</v>
      </c>
      <c r="C4" s="31">
        <f t="shared" si="1"/>
        <v>3</v>
      </c>
      <c r="D4" s="76"/>
      <c r="E4" s="80">
        <f t="shared" ref="E4:E10" si="2">A2</f>
        <v>46032</v>
      </c>
      <c r="F4" s="47"/>
      <c r="G4" s="78"/>
      <c r="H4" s="23" t="s">
        <v>202</v>
      </c>
      <c r="I4" s="23"/>
      <c r="J4" s="79"/>
      <c r="K4" s="17"/>
      <c r="L4" s="17"/>
    </row>
    <row r="5" spans="1:12" x14ac:dyDescent="0.25">
      <c r="A5" s="15">
        <v>46040</v>
      </c>
      <c r="B5" s="31">
        <f t="shared" si="0"/>
        <v>1</v>
      </c>
      <c r="C5" s="31">
        <f t="shared" si="1"/>
        <v>3</v>
      </c>
      <c r="D5" s="76"/>
      <c r="E5" s="80">
        <f t="shared" si="2"/>
        <v>46033</v>
      </c>
      <c r="F5" s="47"/>
      <c r="G5" s="78"/>
      <c r="H5" s="23" t="s">
        <v>202</v>
      </c>
      <c r="I5" s="23"/>
      <c r="J5" s="23"/>
      <c r="K5" s="17"/>
      <c r="L5" s="17"/>
    </row>
    <row r="6" spans="1:12" x14ac:dyDescent="0.25">
      <c r="A6" s="15">
        <v>46046</v>
      </c>
      <c r="B6" s="31">
        <f t="shared" si="0"/>
        <v>1</v>
      </c>
      <c r="C6" s="31">
        <f t="shared" si="1"/>
        <v>4</v>
      </c>
      <c r="D6" s="76"/>
      <c r="E6" s="80">
        <f t="shared" si="2"/>
        <v>46039</v>
      </c>
      <c r="F6" s="47"/>
      <c r="G6" s="78"/>
      <c r="H6" s="23" t="s">
        <v>202</v>
      </c>
      <c r="I6" s="23"/>
      <c r="J6" s="23"/>
    </row>
    <row r="7" spans="1:12" x14ac:dyDescent="0.25">
      <c r="A7" s="15">
        <v>46047</v>
      </c>
      <c r="B7" s="31">
        <f t="shared" si="0"/>
        <v>1</v>
      </c>
      <c r="C7" s="31">
        <f t="shared" si="1"/>
        <v>4</v>
      </c>
      <c r="D7" s="76"/>
      <c r="E7" s="80">
        <f t="shared" si="2"/>
        <v>46040</v>
      </c>
      <c r="F7" s="47"/>
      <c r="G7" s="78"/>
      <c r="H7" s="23"/>
      <c r="I7" s="23"/>
      <c r="J7" s="23"/>
    </row>
    <row r="8" spans="1:12" x14ac:dyDescent="0.25">
      <c r="A8" s="15">
        <v>46053</v>
      </c>
      <c r="B8" s="31">
        <f t="shared" si="0"/>
        <v>1</v>
      </c>
      <c r="C8" s="31">
        <f t="shared" si="1"/>
        <v>5</v>
      </c>
      <c r="D8" s="76"/>
      <c r="E8" s="80">
        <f t="shared" si="2"/>
        <v>46046</v>
      </c>
      <c r="F8" s="47"/>
      <c r="G8" s="78"/>
      <c r="H8" s="23"/>
      <c r="I8" s="23"/>
      <c r="J8" s="23"/>
    </row>
    <row r="9" spans="1:12" x14ac:dyDescent="0.25">
      <c r="A9" s="15">
        <v>46054</v>
      </c>
      <c r="B9" s="31">
        <f t="shared" si="0"/>
        <v>2</v>
      </c>
      <c r="C9" s="31">
        <f t="shared" si="1"/>
        <v>5</v>
      </c>
      <c r="D9" s="76"/>
      <c r="E9" s="80">
        <f t="shared" si="2"/>
        <v>46047</v>
      </c>
      <c r="F9" s="47"/>
      <c r="G9" s="78"/>
      <c r="H9" s="23"/>
      <c r="I9" s="23"/>
      <c r="J9" s="23"/>
    </row>
    <row r="10" spans="1:12" x14ac:dyDescent="0.25">
      <c r="A10" s="15">
        <v>46060</v>
      </c>
      <c r="B10" s="31">
        <f t="shared" si="0"/>
        <v>2</v>
      </c>
      <c r="C10" s="31">
        <f t="shared" si="1"/>
        <v>6</v>
      </c>
      <c r="D10" s="76"/>
      <c r="E10" s="80">
        <f t="shared" si="2"/>
        <v>46053</v>
      </c>
      <c r="F10" s="47"/>
      <c r="G10" s="78"/>
      <c r="H10" s="23"/>
      <c r="I10" s="23"/>
      <c r="J10" s="23"/>
    </row>
    <row r="11" spans="1:12" x14ac:dyDescent="0.25">
      <c r="A11" s="15">
        <v>46061</v>
      </c>
      <c r="B11" s="31">
        <f t="shared" si="0"/>
        <v>2</v>
      </c>
      <c r="C11" s="31">
        <f t="shared" si="1"/>
        <v>6</v>
      </c>
      <c r="D11" s="76"/>
      <c r="F11" s="78"/>
      <c r="G11" s="23"/>
      <c r="H11" s="23"/>
      <c r="I11" s="23"/>
      <c r="J11" s="23"/>
    </row>
    <row r="12" spans="1:12" x14ac:dyDescent="0.25">
      <c r="A12" s="15">
        <v>46067</v>
      </c>
      <c r="B12" s="31">
        <f t="shared" si="0"/>
        <v>2</v>
      </c>
      <c r="C12" s="31">
        <f t="shared" si="1"/>
        <v>7</v>
      </c>
      <c r="E12" t="s">
        <v>200</v>
      </c>
      <c r="F12" s="78"/>
      <c r="G12" s="23"/>
      <c r="H12" s="23"/>
      <c r="I12" s="23"/>
      <c r="J12" s="23"/>
    </row>
    <row r="13" spans="1:12" x14ac:dyDescent="0.25">
      <c r="A13" s="15">
        <v>46068</v>
      </c>
      <c r="B13" s="31">
        <f t="shared" si="0"/>
        <v>2</v>
      </c>
      <c r="C13" s="31">
        <f t="shared" si="1"/>
        <v>7</v>
      </c>
      <c r="E13" s="15">
        <v>46054</v>
      </c>
      <c r="F13" s="78"/>
      <c r="G13" s="23"/>
      <c r="H13" s="23"/>
      <c r="I13" s="23"/>
      <c r="J13" s="23"/>
    </row>
    <row r="14" spans="1:12" x14ac:dyDescent="0.25">
      <c r="A14" s="15">
        <v>46074</v>
      </c>
      <c r="B14" s="31">
        <f t="shared" si="0"/>
        <v>2</v>
      </c>
      <c r="C14" s="31">
        <f t="shared" si="1"/>
        <v>8</v>
      </c>
      <c r="E14" s="15">
        <v>46060</v>
      </c>
      <c r="F14" s="78"/>
      <c r="G14" s="23"/>
      <c r="H14" s="23"/>
      <c r="I14" s="23"/>
      <c r="J14" s="23"/>
    </row>
    <row r="15" spans="1:12" x14ac:dyDescent="0.25">
      <c r="A15" s="15">
        <v>46075</v>
      </c>
      <c r="B15" s="31">
        <f t="shared" si="0"/>
        <v>2</v>
      </c>
      <c r="C15" s="31">
        <f t="shared" si="1"/>
        <v>8</v>
      </c>
      <c r="E15" s="15">
        <v>46061</v>
      </c>
      <c r="F15" s="78"/>
      <c r="G15" s="23"/>
      <c r="H15" s="23"/>
      <c r="I15" s="23"/>
      <c r="J15" s="23"/>
    </row>
    <row r="16" spans="1:12" x14ac:dyDescent="0.25">
      <c r="A16" s="15">
        <v>46081</v>
      </c>
      <c r="B16" s="31">
        <f t="shared" si="0"/>
        <v>2</v>
      </c>
      <c r="C16" s="31">
        <f t="shared" si="1"/>
        <v>9</v>
      </c>
      <c r="E16" s="15">
        <v>46067</v>
      </c>
      <c r="F16" s="78"/>
      <c r="G16" s="23"/>
      <c r="H16" s="23"/>
      <c r="I16" s="23"/>
      <c r="J16" s="23"/>
    </row>
    <row r="17" spans="1:10" x14ac:dyDescent="0.25">
      <c r="A17" s="15">
        <v>46082</v>
      </c>
      <c r="B17" s="31">
        <f t="shared" si="0"/>
        <v>3</v>
      </c>
      <c r="C17" s="31">
        <f t="shared" si="1"/>
        <v>9</v>
      </c>
      <c r="E17" s="15">
        <v>46068</v>
      </c>
      <c r="F17" s="78"/>
      <c r="G17" s="23"/>
      <c r="H17" s="23"/>
      <c r="I17" s="23"/>
      <c r="J17" s="23"/>
    </row>
    <row r="18" spans="1:10" x14ac:dyDescent="0.25">
      <c r="A18" s="15">
        <v>46088</v>
      </c>
      <c r="B18" s="31">
        <f t="shared" si="0"/>
        <v>3</v>
      </c>
      <c r="C18" s="31">
        <f t="shared" si="1"/>
        <v>10</v>
      </c>
      <c r="E18" s="15">
        <v>46074</v>
      </c>
      <c r="F18" s="78"/>
      <c r="G18" s="23"/>
      <c r="H18" s="23"/>
      <c r="I18" s="23"/>
      <c r="J18" s="23"/>
    </row>
    <row r="19" spans="1:10" x14ac:dyDescent="0.25">
      <c r="A19" s="15">
        <v>46089</v>
      </c>
      <c r="B19" s="31">
        <f t="shared" si="0"/>
        <v>3</v>
      </c>
      <c r="C19" s="31">
        <f t="shared" si="1"/>
        <v>10</v>
      </c>
      <c r="E19" s="15">
        <v>46075</v>
      </c>
      <c r="F19" s="78"/>
      <c r="G19" s="23"/>
      <c r="H19" s="23"/>
      <c r="I19" s="23"/>
      <c r="J19" s="23"/>
    </row>
    <row r="20" spans="1:10" x14ac:dyDescent="0.25">
      <c r="A20" s="15">
        <v>46095</v>
      </c>
      <c r="B20" s="31">
        <f t="shared" si="0"/>
        <v>3</v>
      </c>
      <c r="C20" s="31">
        <f t="shared" si="1"/>
        <v>11</v>
      </c>
      <c r="E20" s="15">
        <v>46081</v>
      </c>
      <c r="F20" s="78"/>
      <c r="G20" s="23"/>
      <c r="H20" s="23"/>
      <c r="I20" s="23"/>
      <c r="J20" s="23"/>
    </row>
    <row r="21" spans="1:10" x14ac:dyDescent="0.25">
      <c r="A21" s="15">
        <v>46096</v>
      </c>
      <c r="B21" s="31">
        <f t="shared" si="0"/>
        <v>3</v>
      </c>
      <c r="C21" s="31">
        <f t="shared" si="1"/>
        <v>11</v>
      </c>
      <c r="F21" s="78"/>
      <c r="G21" s="23"/>
      <c r="H21" s="23"/>
      <c r="I21" s="23"/>
      <c r="J21" s="23"/>
    </row>
    <row r="22" spans="1:10" x14ac:dyDescent="0.25">
      <c r="A22" s="15">
        <v>46102</v>
      </c>
      <c r="B22" s="31">
        <f t="shared" si="0"/>
        <v>3</v>
      </c>
      <c r="C22" s="31">
        <f t="shared" si="1"/>
        <v>12</v>
      </c>
      <c r="F22" s="78"/>
      <c r="G22" s="23"/>
      <c r="H22" s="23"/>
      <c r="I22" s="23"/>
      <c r="J22" s="23"/>
    </row>
    <row r="23" spans="1:10" x14ac:dyDescent="0.25">
      <c r="A23" s="15">
        <v>46103</v>
      </c>
      <c r="B23" s="31">
        <f t="shared" si="0"/>
        <v>3</v>
      </c>
      <c r="C23" s="31">
        <f t="shared" si="1"/>
        <v>12</v>
      </c>
    </row>
    <row r="24" spans="1:10" x14ac:dyDescent="0.25">
      <c r="A24" s="15">
        <v>46109</v>
      </c>
      <c r="B24" s="31">
        <f t="shared" si="0"/>
        <v>3</v>
      </c>
      <c r="C24" s="31">
        <f t="shared" si="1"/>
        <v>13</v>
      </c>
    </row>
    <row r="25" spans="1:10" x14ac:dyDescent="0.25">
      <c r="A25" s="15">
        <v>46110</v>
      </c>
      <c r="B25" s="31">
        <f t="shared" si="0"/>
        <v>3</v>
      </c>
      <c r="C25" s="31">
        <f t="shared" si="1"/>
        <v>13</v>
      </c>
    </row>
    <row r="26" spans="1:10" x14ac:dyDescent="0.25">
      <c r="A26" s="15">
        <v>46116</v>
      </c>
      <c r="B26" s="31">
        <f t="shared" si="0"/>
        <v>4</v>
      </c>
      <c r="C26" s="31">
        <f t="shared" si="1"/>
        <v>14</v>
      </c>
      <c r="E26" s="40" t="s">
        <v>91</v>
      </c>
    </row>
    <row r="27" spans="1:10" x14ac:dyDescent="0.25">
      <c r="A27" s="15">
        <v>46117</v>
      </c>
      <c r="B27" s="31">
        <f t="shared" si="0"/>
        <v>4</v>
      </c>
      <c r="C27" s="31">
        <f t="shared" si="1"/>
        <v>14</v>
      </c>
      <c r="E27" s="40" t="s">
        <v>201</v>
      </c>
    </row>
    <row r="28" spans="1:10" x14ac:dyDescent="0.25">
      <c r="A28" s="15">
        <v>46123</v>
      </c>
      <c r="B28" s="31">
        <f t="shared" si="0"/>
        <v>4</v>
      </c>
      <c r="C28" s="31">
        <f t="shared" si="1"/>
        <v>15</v>
      </c>
      <c r="E28" s="40" t="s">
        <v>201</v>
      </c>
    </row>
    <row r="29" spans="1:10" x14ac:dyDescent="0.25">
      <c r="A29" s="15">
        <v>46124</v>
      </c>
      <c r="B29" s="31">
        <f t="shared" si="0"/>
        <v>4</v>
      </c>
      <c r="C29" s="31">
        <f t="shared" si="1"/>
        <v>15</v>
      </c>
      <c r="E29" s="40" t="s">
        <v>201</v>
      </c>
    </row>
    <row r="30" spans="1:10" x14ac:dyDescent="0.25">
      <c r="A30" s="15">
        <v>46130</v>
      </c>
      <c r="B30" s="31">
        <f t="shared" si="0"/>
        <v>4</v>
      </c>
      <c r="C30" s="31">
        <f t="shared" si="1"/>
        <v>16</v>
      </c>
    </row>
    <row r="31" spans="1:10" x14ac:dyDescent="0.25">
      <c r="A31" s="15">
        <v>46131</v>
      </c>
      <c r="B31" s="31">
        <f t="shared" si="0"/>
        <v>4</v>
      </c>
      <c r="C31" s="31">
        <f t="shared" si="1"/>
        <v>16</v>
      </c>
    </row>
    <row r="32" spans="1:10" x14ac:dyDescent="0.25">
      <c r="A32" s="15">
        <v>46137</v>
      </c>
      <c r="B32" s="31">
        <f t="shared" si="0"/>
        <v>4</v>
      </c>
      <c r="C32" s="31">
        <f t="shared" si="1"/>
        <v>17</v>
      </c>
    </row>
    <row r="33" spans="1:3" x14ac:dyDescent="0.25">
      <c r="A33" s="15">
        <v>46138</v>
      </c>
      <c r="B33" s="31">
        <f t="shared" si="0"/>
        <v>4</v>
      </c>
      <c r="C33" s="31">
        <f t="shared" si="1"/>
        <v>17</v>
      </c>
    </row>
    <row r="34" spans="1:3" x14ac:dyDescent="0.25">
      <c r="A34" s="15">
        <v>46144</v>
      </c>
      <c r="B34" s="31">
        <f t="shared" si="0"/>
        <v>5</v>
      </c>
      <c r="C34" s="31">
        <f t="shared" si="1"/>
        <v>18</v>
      </c>
    </row>
    <row r="35" spans="1:3" x14ac:dyDescent="0.25">
      <c r="A35" s="15">
        <v>46145</v>
      </c>
      <c r="B35" s="31">
        <f t="shared" si="0"/>
        <v>5</v>
      </c>
      <c r="C35" s="31">
        <f t="shared" si="1"/>
        <v>18</v>
      </c>
    </row>
    <row r="36" spans="1:3" x14ac:dyDescent="0.25">
      <c r="A36" s="15">
        <v>46151</v>
      </c>
      <c r="B36" s="31">
        <f t="shared" si="0"/>
        <v>5</v>
      </c>
      <c r="C36" s="31">
        <f t="shared" si="1"/>
        <v>19</v>
      </c>
    </row>
    <row r="37" spans="1:3" x14ac:dyDescent="0.25">
      <c r="A37" s="15">
        <v>46152</v>
      </c>
      <c r="B37" s="31">
        <f t="shared" si="0"/>
        <v>5</v>
      </c>
      <c r="C37" s="31">
        <f t="shared" si="1"/>
        <v>19</v>
      </c>
    </row>
    <row r="38" spans="1:3" x14ac:dyDescent="0.25">
      <c r="A38" s="15">
        <v>46158</v>
      </c>
      <c r="B38" s="31">
        <f t="shared" si="0"/>
        <v>5</v>
      </c>
      <c r="C38" s="31">
        <f t="shared" si="1"/>
        <v>20</v>
      </c>
    </row>
    <row r="39" spans="1:3" x14ac:dyDescent="0.25">
      <c r="A39" s="15">
        <v>46159</v>
      </c>
      <c r="B39" s="31">
        <f t="shared" si="0"/>
        <v>5</v>
      </c>
      <c r="C39" s="31">
        <f t="shared" si="1"/>
        <v>20</v>
      </c>
    </row>
    <row r="40" spans="1:3" x14ac:dyDescent="0.25">
      <c r="A40" s="15">
        <v>46165</v>
      </c>
      <c r="B40" s="31">
        <f t="shared" si="0"/>
        <v>5</v>
      </c>
      <c r="C40" s="31">
        <f t="shared" si="1"/>
        <v>21</v>
      </c>
    </row>
    <row r="41" spans="1:3" x14ac:dyDescent="0.25">
      <c r="A41" s="15">
        <v>46166</v>
      </c>
      <c r="B41" s="31">
        <f t="shared" si="0"/>
        <v>5</v>
      </c>
      <c r="C41" s="31">
        <f t="shared" si="1"/>
        <v>21</v>
      </c>
    </row>
    <row r="42" spans="1:3" x14ac:dyDescent="0.25">
      <c r="A42" s="15">
        <v>46172</v>
      </c>
      <c r="B42" s="31">
        <f t="shared" si="0"/>
        <v>5</v>
      </c>
      <c r="C42" s="31">
        <f t="shared" si="1"/>
        <v>22</v>
      </c>
    </row>
    <row r="43" spans="1:3" x14ac:dyDescent="0.25">
      <c r="A43" s="15">
        <v>46173</v>
      </c>
      <c r="B43" s="31">
        <f t="shared" si="0"/>
        <v>5</v>
      </c>
      <c r="C43" s="31">
        <f t="shared" si="1"/>
        <v>22</v>
      </c>
    </row>
    <row r="44" spans="1:3" x14ac:dyDescent="0.25">
      <c r="A44" s="15">
        <v>46179</v>
      </c>
      <c r="B44" s="31">
        <f t="shared" si="0"/>
        <v>6</v>
      </c>
      <c r="C44" s="31">
        <f t="shared" si="1"/>
        <v>23</v>
      </c>
    </row>
    <row r="45" spans="1:3" x14ac:dyDescent="0.25">
      <c r="A45" s="15">
        <v>46180</v>
      </c>
      <c r="B45" s="31">
        <f t="shared" si="0"/>
        <v>6</v>
      </c>
      <c r="C45" s="31">
        <f t="shared" si="1"/>
        <v>23</v>
      </c>
    </row>
    <row r="46" spans="1:3" x14ac:dyDescent="0.25">
      <c r="A46" s="15">
        <v>46186</v>
      </c>
      <c r="B46" s="31">
        <f t="shared" si="0"/>
        <v>6</v>
      </c>
      <c r="C46" s="31">
        <f t="shared" si="1"/>
        <v>24</v>
      </c>
    </row>
    <row r="47" spans="1:3" x14ac:dyDescent="0.25">
      <c r="A47" s="15">
        <v>46187</v>
      </c>
      <c r="B47" s="31">
        <f t="shared" si="0"/>
        <v>6</v>
      </c>
      <c r="C47" s="31">
        <f t="shared" si="1"/>
        <v>24</v>
      </c>
    </row>
    <row r="48" spans="1:3" x14ac:dyDescent="0.25">
      <c r="A48" s="15">
        <v>46193</v>
      </c>
      <c r="B48" s="31">
        <f t="shared" si="0"/>
        <v>6</v>
      </c>
      <c r="C48" s="31">
        <f t="shared" si="1"/>
        <v>25</v>
      </c>
    </row>
    <row r="49" spans="1:3" x14ac:dyDescent="0.25">
      <c r="A49" s="15">
        <v>46194</v>
      </c>
      <c r="B49" s="31">
        <f t="shared" si="0"/>
        <v>6</v>
      </c>
      <c r="C49" s="31">
        <f t="shared" si="1"/>
        <v>25</v>
      </c>
    </row>
    <row r="50" spans="1:3" x14ac:dyDescent="0.25">
      <c r="A50" s="15">
        <v>46200</v>
      </c>
      <c r="B50" s="31">
        <f t="shared" si="0"/>
        <v>6</v>
      </c>
      <c r="C50" s="31">
        <f t="shared" si="1"/>
        <v>26</v>
      </c>
    </row>
    <row r="51" spans="1:3" x14ac:dyDescent="0.25">
      <c r="A51" s="15">
        <v>46201</v>
      </c>
      <c r="B51" s="31">
        <f t="shared" si="0"/>
        <v>6</v>
      </c>
      <c r="C51" s="31">
        <f t="shared" si="1"/>
        <v>26</v>
      </c>
    </row>
    <row r="52" spans="1:3" x14ac:dyDescent="0.25">
      <c r="A52" s="15">
        <v>46207</v>
      </c>
      <c r="B52" s="31">
        <f t="shared" si="0"/>
        <v>7</v>
      </c>
      <c r="C52" s="31">
        <f t="shared" si="1"/>
        <v>27</v>
      </c>
    </row>
    <row r="53" spans="1:3" x14ac:dyDescent="0.25">
      <c r="A53" s="15">
        <v>46208</v>
      </c>
      <c r="B53" s="31">
        <f t="shared" si="0"/>
        <v>7</v>
      </c>
      <c r="C53" s="31">
        <f t="shared" si="1"/>
        <v>27</v>
      </c>
    </row>
    <row r="54" spans="1:3" x14ac:dyDescent="0.25">
      <c r="A54" s="15">
        <v>46214</v>
      </c>
      <c r="B54" s="31">
        <f t="shared" si="0"/>
        <v>7</v>
      </c>
      <c r="C54" s="31">
        <f t="shared" si="1"/>
        <v>28</v>
      </c>
    </row>
    <row r="55" spans="1:3" x14ac:dyDescent="0.25">
      <c r="A55" s="15">
        <v>46215</v>
      </c>
      <c r="B55" s="31">
        <f t="shared" si="0"/>
        <v>7</v>
      </c>
      <c r="C55" s="31">
        <f t="shared" si="1"/>
        <v>28</v>
      </c>
    </row>
    <row r="56" spans="1:3" x14ac:dyDescent="0.25">
      <c r="A56" s="15">
        <v>46221</v>
      </c>
      <c r="B56" s="31">
        <f t="shared" si="0"/>
        <v>7</v>
      </c>
      <c r="C56" s="31">
        <f t="shared" si="1"/>
        <v>29</v>
      </c>
    </row>
    <row r="57" spans="1:3" x14ac:dyDescent="0.25">
      <c r="A57" s="15">
        <v>46222</v>
      </c>
      <c r="B57" s="31">
        <f t="shared" si="0"/>
        <v>7</v>
      </c>
      <c r="C57" s="31">
        <f t="shared" si="1"/>
        <v>29</v>
      </c>
    </row>
    <row r="58" spans="1:3" x14ac:dyDescent="0.25">
      <c r="A58" s="15">
        <v>46228</v>
      </c>
      <c r="B58" s="31">
        <f t="shared" si="0"/>
        <v>7</v>
      </c>
      <c r="C58" s="31">
        <f t="shared" si="1"/>
        <v>30</v>
      </c>
    </row>
    <row r="59" spans="1:3" x14ac:dyDescent="0.25">
      <c r="A59" s="15">
        <v>46229</v>
      </c>
      <c r="B59" s="31">
        <f t="shared" si="0"/>
        <v>7</v>
      </c>
      <c r="C59" s="31">
        <f t="shared" si="1"/>
        <v>30</v>
      </c>
    </row>
    <row r="60" spans="1:3" x14ac:dyDescent="0.25">
      <c r="A60" s="15">
        <v>46235</v>
      </c>
      <c r="B60" s="31">
        <f t="shared" si="0"/>
        <v>8</v>
      </c>
      <c r="C60" s="31">
        <f t="shared" si="1"/>
        <v>31</v>
      </c>
    </row>
    <row r="61" spans="1:3" x14ac:dyDescent="0.25">
      <c r="A61" s="15">
        <v>46236</v>
      </c>
      <c r="B61" s="31">
        <f t="shared" si="0"/>
        <v>8</v>
      </c>
      <c r="C61" s="31">
        <f t="shared" si="1"/>
        <v>31</v>
      </c>
    </row>
    <row r="62" spans="1:3" x14ac:dyDescent="0.25">
      <c r="A62" s="15">
        <v>46242</v>
      </c>
      <c r="B62" s="31">
        <f t="shared" si="0"/>
        <v>8</v>
      </c>
      <c r="C62" s="31">
        <f t="shared" si="1"/>
        <v>32</v>
      </c>
    </row>
    <row r="63" spans="1:3" x14ac:dyDescent="0.25">
      <c r="A63" s="15">
        <v>46243</v>
      </c>
      <c r="B63" s="31">
        <f t="shared" si="0"/>
        <v>8</v>
      </c>
      <c r="C63" s="31">
        <f t="shared" si="1"/>
        <v>32</v>
      </c>
    </row>
    <row r="64" spans="1:3" x14ac:dyDescent="0.25">
      <c r="A64" s="15">
        <v>46250</v>
      </c>
      <c r="B64" s="31">
        <f t="shared" si="0"/>
        <v>8</v>
      </c>
      <c r="C64" s="31">
        <f t="shared" si="1"/>
        <v>33</v>
      </c>
    </row>
    <row r="65" spans="1:3" x14ac:dyDescent="0.25">
      <c r="A65" s="15">
        <v>46256</v>
      </c>
      <c r="B65" s="31">
        <f t="shared" si="0"/>
        <v>8</v>
      </c>
      <c r="C65" s="31">
        <f t="shared" si="1"/>
        <v>34</v>
      </c>
    </row>
    <row r="66" spans="1:3" x14ac:dyDescent="0.25">
      <c r="A66" s="15">
        <v>46257</v>
      </c>
      <c r="B66" s="31">
        <f t="shared" ref="B66:B119" si="3">IF(A66&lt;&gt;"",MONTH(A66),"")</f>
        <v>8</v>
      </c>
      <c r="C66" s="31">
        <f>IF(A66&lt;&gt;"",INT((A66-DATE(YEAR(A66),1,3)+WEEKDAY(DATE(YEAR(A66),1,3))+5)/7),"")</f>
        <v>34</v>
      </c>
    </row>
    <row r="67" spans="1:3" x14ac:dyDescent="0.25">
      <c r="A67" s="15">
        <v>46263</v>
      </c>
      <c r="B67" s="31">
        <f t="shared" si="3"/>
        <v>8</v>
      </c>
      <c r="C67" s="31">
        <f>IF(A67&lt;&gt;"",INT((A67-DATE(YEAR(A67),1,3)+WEEKDAY(DATE(YEAR(A67),1,3))+5)/7),"")</f>
        <v>35</v>
      </c>
    </row>
    <row r="68" spans="1:3" x14ac:dyDescent="0.25">
      <c r="A68" s="15">
        <v>46264</v>
      </c>
      <c r="B68" s="31">
        <f t="shared" si="3"/>
        <v>8</v>
      </c>
      <c r="C68" s="31">
        <f>IF(A68&lt;&gt;"",INT((A68-DATE(YEAR(A68),1,3)+WEEKDAY(DATE(YEAR(A68),1,3))+5)/7),"")</f>
        <v>35</v>
      </c>
    </row>
    <row r="69" spans="1:3" x14ac:dyDescent="0.25">
      <c r="A69" s="15">
        <v>46270</v>
      </c>
      <c r="B69" s="31">
        <f t="shared" si="3"/>
        <v>9</v>
      </c>
      <c r="C69" s="31">
        <f>IF(A69&lt;&gt;"",INT((A69-DATE(YEAR(A69),1,3)+WEEKDAY(DATE(YEAR(A69),1,3))+5)/7),"")</f>
        <v>36</v>
      </c>
    </row>
    <row r="70" spans="1:3" x14ac:dyDescent="0.25">
      <c r="A70" s="15">
        <v>46271</v>
      </c>
      <c r="B70" s="31">
        <f t="shared" si="3"/>
        <v>9</v>
      </c>
      <c r="C70" s="31">
        <f>IF(A70&lt;&gt;"",INT((A70-DATE(YEAR(A70),1,3)+WEEKDAY(DATE(YEAR(A70),1,3))+5)/7),"")</f>
        <v>36</v>
      </c>
    </row>
    <row r="71" spans="1:3" x14ac:dyDescent="0.25">
      <c r="A71" s="15">
        <v>46277</v>
      </c>
      <c r="B71" s="31">
        <f t="shared" si="3"/>
        <v>9</v>
      </c>
      <c r="C71" s="31">
        <f>IF(A71&lt;&gt;"",INT((A71-DATE(YEAR(A71),1,3)+WEEKDAY(DATE(YEAR(A71),1,3))+5)/7),"")</f>
        <v>37</v>
      </c>
    </row>
    <row r="72" spans="1:3" x14ac:dyDescent="0.25">
      <c r="A72" s="15">
        <v>46278</v>
      </c>
      <c r="B72" s="31">
        <f t="shared" si="3"/>
        <v>9</v>
      </c>
      <c r="C72" s="31">
        <f>IF(A72&lt;&gt;"",INT((A72-DATE(YEAR(A72),1,3)+WEEKDAY(DATE(YEAR(A72),1,3))+5)/7),"")</f>
        <v>37</v>
      </c>
    </row>
    <row r="73" spans="1:3" x14ac:dyDescent="0.25">
      <c r="A73" s="15">
        <v>46284</v>
      </c>
      <c r="B73" s="31">
        <f t="shared" si="3"/>
        <v>9</v>
      </c>
      <c r="C73" s="31">
        <f>IF(A73&lt;&gt;"",INT((A73-DATE(YEAR(A73),1,3)+WEEKDAY(DATE(YEAR(A73),1,3))+5)/7),"")</f>
        <v>38</v>
      </c>
    </row>
    <row r="74" spans="1:3" x14ac:dyDescent="0.25">
      <c r="A74" s="15">
        <v>46285</v>
      </c>
      <c r="B74" s="31">
        <f t="shared" si="3"/>
        <v>9</v>
      </c>
      <c r="C74" s="31">
        <f>IF(A74&lt;&gt;"",INT((A74-DATE(YEAR(A74),1,3)+WEEKDAY(DATE(YEAR(A74),1,3))+5)/7),"")</f>
        <v>38</v>
      </c>
    </row>
    <row r="75" spans="1:3" x14ac:dyDescent="0.25">
      <c r="A75" s="15">
        <v>46291</v>
      </c>
      <c r="B75" s="31">
        <f t="shared" si="3"/>
        <v>9</v>
      </c>
      <c r="C75" s="31">
        <f>IF(A75&lt;&gt;"",INT((A75-DATE(YEAR(A75),1,3)+WEEKDAY(DATE(YEAR(A75),1,3))+5)/7),"")</f>
        <v>39</v>
      </c>
    </row>
    <row r="76" spans="1:3" x14ac:dyDescent="0.25">
      <c r="A76" s="15">
        <v>46292</v>
      </c>
      <c r="B76" s="31">
        <f t="shared" si="3"/>
        <v>9</v>
      </c>
      <c r="C76" s="31">
        <f>IF(A76&lt;&gt;"",INT((A76-DATE(YEAR(A76),1,3)+WEEKDAY(DATE(YEAR(A76),1,3))+5)/7),"")</f>
        <v>39</v>
      </c>
    </row>
    <row r="77" spans="1:3" x14ac:dyDescent="0.25">
      <c r="A77" s="15">
        <v>46298</v>
      </c>
      <c r="B77" s="31">
        <f t="shared" si="3"/>
        <v>10</v>
      </c>
      <c r="C77" s="31">
        <f>IF(A77&lt;&gt;"",INT((A77-DATE(YEAR(A77),1,3)+WEEKDAY(DATE(YEAR(A77),1,3))+5)/7),"")</f>
        <v>40</v>
      </c>
    </row>
    <row r="78" spans="1:3" x14ac:dyDescent="0.25">
      <c r="A78" s="15">
        <v>46299</v>
      </c>
      <c r="B78" s="31">
        <f t="shared" si="3"/>
        <v>10</v>
      </c>
      <c r="C78" s="31">
        <f>IF(A78&lt;&gt;"",INT((A78-DATE(YEAR(A78),1,3)+WEEKDAY(DATE(YEAR(A78),1,3))+5)/7),"")</f>
        <v>40</v>
      </c>
    </row>
    <row r="79" spans="1:3" x14ac:dyDescent="0.25">
      <c r="A79" s="15">
        <v>46305</v>
      </c>
      <c r="B79" s="31">
        <f t="shared" si="3"/>
        <v>10</v>
      </c>
      <c r="C79" s="31">
        <f>IF(A79&lt;&gt;"",INT((A79-DATE(YEAR(A79),1,3)+WEEKDAY(DATE(YEAR(A79),1,3))+5)/7),"")</f>
        <v>41</v>
      </c>
    </row>
    <row r="80" spans="1:3" x14ac:dyDescent="0.25">
      <c r="A80" s="15">
        <v>46306</v>
      </c>
      <c r="B80" s="31">
        <f t="shared" si="3"/>
        <v>10</v>
      </c>
      <c r="C80" s="31">
        <f>IF(A80&lt;&gt;"",INT((A80-DATE(YEAR(A80),1,3)+WEEKDAY(DATE(YEAR(A80),1,3))+5)/7),"")</f>
        <v>41</v>
      </c>
    </row>
    <row r="81" spans="1:3" x14ac:dyDescent="0.25">
      <c r="A81" s="15">
        <v>46312</v>
      </c>
      <c r="B81" s="31">
        <f t="shared" si="3"/>
        <v>10</v>
      </c>
      <c r="C81" s="31">
        <f>IF(A81&lt;&gt;"",INT((A81-DATE(YEAR(A81),1,3)+WEEKDAY(DATE(YEAR(A81),1,3))+5)/7),"")</f>
        <v>42</v>
      </c>
    </row>
    <row r="82" spans="1:3" x14ac:dyDescent="0.25">
      <c r="A82" s="15">
        <v>46313</v>
      </c>
      <c r="B82" s="31">
        <f t="shared" si="3"/>
        <v>10</v>
      </c>
      <c r="C82" s="31">
        <f>IF(A82&lt;&gt;"",INT((A82-DATE(YEAR(A82),1,3)+WEEKDAY(DATE(YEAR(A82),1,3))+5)/7),"")</f>
        <v>42</v>
      </c>
    </row>
    <row r="83" spans="1:3" x14ac:dyDescent="0.25">
      <c r="A83" s="15">
        <v>46319</v>
      </c>
      <c r="B83" s="31">
        <f t="shared" si="3"/>
        <v>10</v>
      </c>
      <c r="C83" s="31">
        <f>IF(A83&lt;&gt;"",INT((A83-DATE(YEAR(A83),1,3)+WEEKDAY(DATE(YEAR(A83),1,3))+5)/7),"")</f>
        <v>43</v>
      </c>
    </row>
    <row r="84" spans="1:3" x14ac:dyDescent="0.25">
      <c r="A84" s="15">
        <v>46320</v>
      </c>
      <c r="B84" s="31">
        <f t="shared" si="3"/>
        <v>10</v>
      </c>
      <c r="C84" s="31">
        <f>IF(A84&lt;&gt;"",INT((A84-DATE(YEAR(A84),1,3)+WEEKDAY(DATE(YEAR(A84),1,3))+5)/7),"")</f>
        <v>43</v>
      </c>
    </row>
    <row r="85" spans="1:3" x14ac:dyDescent="0.25">
      <c r="A85" s="15">
        <v>46326</v>
      </c>
      <c r="B85" s="31">
        <f t="shared" si="3"/>
        <v>10</v>
      </c>
      <c r="C85" s="31">
        <f>IF(A85&lt;&gt;"",INT((A85-DATE(YEAR(A85),1,3)+WEEKDAY(DATE(YEAR(A85),1,3))+5)/7),"")</f>
        <v>44</v>
      </c>
    </row>
    <row r="86" spans="1:3" x14ac:dyDescent="0.25">
      <c r="A86" s="15">
        <v>46333</v>
      </c>
      <c r="B86" s="31">
        <f t="shared" si="3"/>
        <v>11</v>
      </c>
      <c r="C86" s="31">
        <f>IF(A86&lt;&gt;"",INT((A86-DATE(YEAR(A86),1,3)+WEEKDAY(DATE(YEAR(A86),1,3))+5)/7),"")</f>
        <v>45</v>
      </c>
    </row>
    <row r="87" spans="1:3" x14ac:dyDescent="0.25">
      <c r="A87" s="15">
        <v>46334</v>
      </c>
      <c r="B87" s="31">
        <f t="shared" si="3"/>
        <v>11</v>
      </c>
      <c r="C87" s="31">
        <f>IF(A87&lt;&gt;"",INT((A87-DATE(YEAR(A87),1,3)+WEEKDAY(DATE(YEAR(A87),1,3))+5)/7),"")</f>
        <v>45</v>
      </c>
    </row>
    <row r="88" spans="1:3" x14ac:dyDescent="0.25">
      <c r="A88" s="15">
        <v>46340</v>
      </c>
      <c r="B88" s="31">
        <f t="shared" si="3"/>
        <v>11</v>
      </c>
      <c r="C88" s="31">
        <f>IF(A88&lt;&gt;"",INT((A88-DATE(YEAR(A88),1,3)+WEEKDAY(DATE(YEAR(A88),1,3))+5)/7),"")</f>
        <v>46</v>
      </c>
    </row>
    <row r="89" spans="1:3" x14ac:dyDescent="0.25">
      <c r="A89" s="15">
        <v>46341</v>
      </c>
      <c r="B89" s="31">
        <f t="shared" si="3"/>
        <v>11</v>
      </c>
      <c r="C89" s="31">
        <f>IF(A89&lt;&gt;"",INT((A89-DATE(YEAR(A89),1,3)+WEEKDAY(DATE(YEAR(A89),1,3))+5)/7),"")</f>
        <v>46</v>
      </c>
    </row>
    <row r="90" spans="1:3" x14ac:dyDescent="0.25">
      <c r="A90" s="15">
        <v>46347</v>
      </c>
      <c r="B90" s="31">
        <f t="shared" si="3"/>
        <v>11</v>
      </c>
      <c r="C90" s="31">
        <f>IF(A90&lt;&gt;"",INT((A90-DATE(YEAR(A90),1,3)+WEEKDAY(DATE(YEAR(A90),1,3))+5)/7),"")</f>
        <v>47</v>
      </c>
    </row>
    <row r="91" spans="1:3" x14ac:dyDescent="0.25">
      <c r="A91" s="15">
        <v>46348</v>
      </c>
      <c r="B91" s="31">
        <f t="shared" si="3"/>
        <v>11</v>
      </c>
      <c r="C91" s="31">
        <f>IF(A91&lt;&gt;"",INT((A91-DATE(YEAR(A91),1,3)+WEEKDAY(DATE(YEAR(A91),1,3))+5)/7),"")</f>
        <v>47</v>
      </c>
    </row>
    <row r="92" spans="1:3" x14ac:dyDescent="0.25">
      <c r="A92" s="15">
        <v>46354</v>
      </c>
      <c r="B92" s="31">
        <f t="shared" si="3"/>
        <v>11</v>
      </c>
      <c r="C92" s="31">
        <f>IF(A92&lt;&gt;"",INT((A92-DATE(YEAR(A92),1,3)+WEEKDAY(DATE(YEAR(A92),1,3))+5)/7),"")</f>
        <v>48</v>
      </c>
    </row>
    <row r="93" spans="1:3" x14ac:dyDescent="0.25">
      <c r="A93" s="15">
        <v>46355</v>
      </c>
      <c r="B93" s="31">
        <f t="shared" si="3"/>
        <v>11</v>
      </c>
      <c r="C93" s="31">
        <f>IF(A93&lt;&gt;"",INT((A93-DATE(YEAR(A93),1,3)+WEEKDAY(DATE(YEAR(A93),1,3))+5)/7),"")</f>
        <v>48</v>
      </c>
    </row>
    <row r="94" spans="1:3" x14ac:dyDescent="0.25">
      <c r="A94" s="15">
        <v>46361</v>
      </c>
      <c r="B94" s="31">
        <f t="shared" si="3"/>
        <v>12</v>
      </c>
      <c r="C94" s="31">
        <f>IF(A94&lt;&gt;"",INT((A94-DATE(YEAR(A94),1,3)+WEEKDAY(DATE(YEAR(A94),1,3))+5)/7),"")</f>
        <v>49</v>
      </c>
    </row>
    <row r="95" spans="1:3" x14ac:dyDescent="0.25">
      <c r="A95" s="15">
        <v>46362</v>
      </c>
      <c r="B95" s="31">
        <f t="shared" si="3"/>
        <v>12</v>
      </c>
      <c r="C95" s="31">
        <f>IF(A95&lt;&gt;"",INT((A95-DATE(YEAR(A95),1,3)+WEEKDAY(DATE(YEAR(A95),1,3))+5)/7),"")</f>
        <v>49</v>
      </c>
    </row>
    <row r="96" spans="1:3" x14ac:dyDescent="0.25">
      <c r="A96" s="15">
        <v>46368</v>
      </c>
      <c r="B96" s="31">
        <f t="shared" si="3"/>
        <v>12</v>
      </c>
      <c r="C96" s="31">
        <f>IF(A96&lt;&gt;"",INT((A96-DATE(YEAR(A96),1,3)+WEEKDAY(DATE(YEAR(A96),1,3))+5)/7),"")</f>
        <v>50</v>
      </c>
    </row>
    <row r="97" spans="1:3" x14ac:dyDescent="0.25">
      <c r="A97" s="15">
        <v>46369</v>
      </c>
      <c r="B97" s="31">
        <f t="shared" si="3"/>
        <v>12</v>
      </c>
      <c r="C97" s="31">
        <f>IF(A97&lt;&gt;"",INT((A97-DATE(YEAR(A97),1,3)+WEEKDAY(DATE(YEAR(A97),1,3))+5)/7),"")</f>
        <v>50</v>
      </c>
    </row>
    <row r="98" spans="1:3" x14ac:dyDescent="0.25">
      <c r="A98" s="15">
        <v>46375</v>
      </c>
      <c r="B98" s="31">
        <f t="shared" si="3"/>
        <v>12</v>
      </c>
      <c r="C98" s="31">
        <f>IF(A98&lt;&gt;"",INT((A98-DATE(YEAR(A98),1,3)+WEEKDAY(DATE(YEAR(A98),1,3))+5)/7),"")</f>
        <v>51</v>
      </c>
    </row>
    <row r="99" spans="1:3" x14ac:dyDescent="0.25">
      <c r="A99" s="15">
        <v>46376</v>
      </c>
      <c r="B99" s="31">
        <f t="shared" si="3"/>
        <v>12</v>
      </c>
      <c r="C99" s="31">
        <f>IF(A99&lt;&gt;"",INT((A99-DATE(YEAR(A99),1,3)+WEEKDAY(DATE(YEAR(A99),1,3))+5)/7),"")</f>
        <v>51</v>
      </c>
    </row>
    <row r="100" spans="1:3" x14ac:dyDescent="0.25">
      <c r="A100" s="15">
        <v>46382</v>
      </c>
      <c r="B100" s="31">
        <f t="shared" si="3"/>
        <v>12</v>
      </c>
      <c r="C100" s="31">
        <f>IF(A100&lt;&gt;"",INT((A100-DATE(YEAR(A100),1,3)+WEEKDAY(DATE(YEAR(A100),1,3))+5)/7),"")</f>
        <v>52</v>
      </c>
    </row>
    <row r="101" spans="1:3" x14ac:dyDescent="0.25">
      <c r="A101" s="15">
        <v>46383</v>
      </c>
      <c r="B101" s="31">
        <f t="shared" si="3"/>
        <v>12</v>
      </c>
      <c r="C101" s="31">
        <f>IF(A101&lt;&gt;"",INT((A101-DATE(YEAR(A101),1,3)+WEEKDAY(DATE(YEAR(A101),1,3))+5)/7),"")</f>
        <v>52</v>
      </c>
    </row>
    <row r="102" spans="1:3" x14ac:dyDescent="0.25">
      <c r="A102" s="15">
        <v>46355</v>
      </c>
      <c r="B102" s="31">
        <f t="shared" si="3"/>
        <v>11</v>
      </c>
      <c r="C102" s="31">
        <f>IF(A102&lt;&gt;"",INT((A102-DATE(YEAR(A102),1,3)+WEEKDAY(DATE(YEAR(A102),1,3))+5)/7),"")</f>
        <v>48</v>
      </c>
    </row>
    <row r="103" spans="1:3" x14ac:dyDescent="0.25">
      <c r="A103" s="15">
        <v>46361</v>
      </c>
      <c r="B103" s="31">
        <f t="shared" si="3"/>
        <v>12</v>
      </c>
      <c r="C103" s="31">
        <f>IF(A103&lt;&gt;"",INT((A103-DATE(YEAR(A103),1,3)+WEEKDAY(DATE(YEAR(A103),1,3))+5)/7),"")</f>
        <v>49</v>
      </c>
    </row>
    <row r="104" spans="1:3" x14ac:dyDescent="0.25">
      <c r="A104" s="15">
        <v>46362</v>
      </c>
      <c r="B104" s="31">
        <f t="shared" si="3"/>
        <v>12</v>
      </c>
      <c r="C104" s="31">
        <f>IF(A104&lt;&gt;"",INT((A104-DATE(YEAR(A104),1,3)+WEEKDAY(DATE(YEAR(A104),1,3))+5)/7),"")</f>
        <v>49</v>
      </c>
    </row>
    <row r="105" spans="1:3" x14ac:dyDescent="0.25">
      <c r="A105" s="15">
        <v>46368</v>
      </c>
      <c r="B105" s="31">
        <f t="shared" si="3"/>
        <v>12</v>
      </c>
      <c r="C105" s="31">
        <f>IF(A105&lt;&gt;"",INT((A105-DATE(YEAR(A105),1,3)+WEEKDAY(DATE(YEAR(A105),1,3))+5)/7),"")</f>
        <v>50</v>
      </c>
    </row>
    <row r="106" spans="1:3" x14ac:dyDescent="0.25">
      <c r="A106" s="15">
        <v>46369</v>
      </c>
      <c r="B106" s="31">
        <f t="shared" si="3"/>
        <v>12</v>
      </c>
      <c r="C106" s="31">
        <f>IF(A106&lt;&gt;"",INT((A106-DATE(YEAR(A106),1,3)+WEEKDAY(DATE(YEAR(A106),1,3))+5)/7),"")</f>
        <v>50</v>
      </c>
    </row>
    <row r="107" spans="1:3" x14ac:dyDescent="0.25">
      <c r="A107" s="15">
        <v>46375</v>
      </c>
      <c r="B107" s="31">
        <f t="shared" si="3"/>
        <v>12</v>
      </c>
      <c r="C107" s="31">
        <f>IF(A107&lt;&gt;"",INT((A107-DATE(YEAR(A107),1,3)+WEEKDAY(DATE(YEAR(A107),1,3))+5)/7),"")</f>
        <v>51</v>
      </c>
    </row>
    <row r="108" spans="1:3" x14ac:dyDescent="0.25">
      <c r="A108" s="15">
        <v>46376</v>
      </c>
      <c r="B108" s="31">
        <f t="shared" si="3"/>
        <v>12</v>
      </c>
      <c r="C108" s="31">
        <f>IF(A108&lt;&gt;"",INT((A108-DATE(YEAR(A108),1,3)+WEEKDAY(DATE(YEAR(A108),1,3))+5)/7),"")</f>
        <v>51</v>
      </c>
    </row>
    <row r="109" spans="1:3" x14ac:dyDescent="0.25">
      <c r="A109" s="15">
        <v>46381</v>
      </c>
      <c r="B109" s="31">
        <f t="shared" si="3"/>
        <v>12</v>
      </c>
      <c r="C109" s="31">
        <f>IF(A109&lt;&gt;"",INT((A109-DATE(YEAR(A109),1,3)+WEEKDAY(DATE(YEAR(A109),1,3))+5)/7),"")</f>
        <v>52</v>
      </c>
    </row>
    <row r="110" spans="1:3" x14ac:dyDescent="0.25">
      <c r="A110" s="15">
        <v>46382</v>
      </c>
      <c r="B110" s="31">
        <f t="shared" si="3"/>
        <v>12</v>
      </c>
      <c r="C110" s="31">
        <f>IF(A110&lt;&gt;"",INT((A110-DATE(YEAR(A110),1,3)+WEEKDAY(DATE(YEAR(A110),1,3))+5)/7),"")</f>
        <v>52</v>
      </c>
    </row>
    <row r="111" spans="1:3" x14ac:dyDescent="0.25">
      <c r="A111" s="15">
        <v>46383</v>
      </c>
      <c r="B111" s="31">
        <f t="shared" si="3"/>
        <v>12</v>
      </c>
      <c r="C111" s="31">
        <f>IF(A111&lt;&gt;"",INT((A111-DATE(YEAR(A111),1,3)+WEEKDAY(DATE(YEAR(A111),1,3))+5)/7),"")</f>
        <v>52</v>
      </c>
    </row>
    <row r="112" spans="1:3" x14ac:dyDescent="0.25">
      <c r="B112" s="31" t="str">
        <f t="shared" si="3"/>
        <v/>
      </c>
      <c r="C112" s="31" t="str">
        <f>IF(A112&lt;&gt;"",INT((A112-DATE(YEAR(A112),1,3)+WEEKDAY(DATE(YEAR(A112),1,3))+5)/7),"")</f>
        <v/>
      </c>
    </row>
    <row r="113" spans="2:3" x14ac:dyDescent="0.25">
      <c r="B113" s="31" t="str">
        <f t="shared" si="3"/>
        <v/>
      </c>
      <c r="C113" s="31" t="str">
        <f>IF(A113&lt;&gt;"",INT((A113-DATE(YEAR(A113),1,3)+WEEKDAY(DATE(YEAR(A113),1,3))+5)/7),"")</f>
        <v/>
      </c>
    </row>
    <row r="114" spans="2:3" x14ac:dyDescent="0.25">
      <c r="B114" s="31" t="str">
        <f t="shared" si="3"/>
        <v/>
      </c>
      <c r="C114" s="31" t="str">
        <f>IF(A114&lt;&gt;"",INT((A114-DATE(YEAR(A114),1,3)+WEEKDAY(DATE(YEAR(A114),1,3))+5)/7),"")</f>
        <v/>
      </c>
    </row>
    <row r="115" spans="2:3" x14ac:dyDescent="0.25">
      <c r="B115" s="31" t="str">
        <f t="shared" si="3"/>
        <v/>
      </c>
      <c r="C115" s="31" t="str">
        <f>IF(A115&lt;&gt;"",INT((A115-DATE(YEAR(A115),1,3)+WEEKDAY(DATE(YEAR(A115),1,3))+5)/7),"")</f>
        <v/>
      </c>
    </row>
    <row r="116" spans="2:3" x14ac:dyDescent="0.25">
      <c r="B116" s="31" t="str">
        <f t="shared" si="3"/>
        <v/>
      </c>
      <c r="C116" s="31" t="str">
        <f>IF(A116&lt;&gt;"",INT((A116-DATE(YEAR(A116),1,3)+WEEKDAY(DATE(YEAR(A116),1,3))+5)/7),"")</f>
        <v/>
      </c>
    </row>
    <row r="117" spans="2:3" x14ac:dyDescent="0.25">
      <c r="B117" s="31" t="str">
        <f t="shared" si="3"/>
        <v/>
      </c>
      <c r="C117" s="31" t="str">
        <f>IF(A117&lt;&gt;"",INT((A117-DATE(YEAR(A117),1,3)+WEEKDAY(DATE(YEAR(A117),1,3))+5)/7),"")</f>
        <v/>
      </c>
    </row>
    <row r="118" spans="2:3" x14ac:dyDescent="0.25">
      <c r="B118" s="31" t="str">
        <f t="shared" si="3"/>
        <v/>
      </c>
      <c r="C118" s="31" t="str">
        <f>IF(A118&lt;&gt;"",INT((A118-DATE(YEAR(A118),1,3)+WEEKDAY(DATE(YEAR(A118),1,3))+5)/7),"")</f>
        <v/>
      </c>
    </row>
    <row r="119" spans="2:3" x14ac:dyDescent="0.25">
      <c r="B119" s="31" t="str">
        <f t="shared" si="3"/>
        <v/>
      </c>
      <c r="C119" s="31" t="str">
        <f>IF(A119&lt;&gt;"",INT((A119-DATE(YEAR(A119),1,3)+WEEKDAY(DATE(YEAR(A119),1,3))+5)/7),"")</f>
        <v/>
      </c>
    </row>
    <row r="120" spans="2:3" x14ac:dyDescent="0.25">
      <c r="C120" s="31" t="str">
        <f>IF(A120&lt;&gt;"",INT((A120-DATE(YEAR(A120),1,3)+WEEKDAY(DATE(YEAR(A120),1,3))+5)/7),"")</f>
        <v/>
      </c>
    </row>
    <row r="121" spans="2:3" x14ac:dyDescent="0.25">
      <c r="C121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 xml:space="preserve">&amp;C&amp;"-,Gras"&amp;14&amp;G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27</vt:i4>
      </vt:variant>
    </vt:vector>
  </HeadingPairs>
  <TitlesOfParts>
    <vt:vector size="32" baseType="lpstr">
      <vt:lpstr>Cal</vt:lpstr>
      <vt:lpstr>Hebdo</vt:lpstr>
      <vt:lpstr>Param</vt:lpstr>
      <vt:lpstr>FWE</vt:lpstr>
      <vt:lpstr>Print</vt:lpstr>
      <vt:lpstr>Abs</vt:lpstr>
      <vt:lpstr>Agmodif</vt:lpstr>
      <vt:lpstr>An</vt:lpstr>
      <vt:lpstr>Aut</vt:lpstr>
      <vt:lpstr>Choix</vt:lpstr>
      <vt:lpstr>Hebdo!d.absents</vt:lpstr>
      <vt:lpstr>Param!d.absents</vt:lpstr>
      <vt:lpstr>Hebdo!d.dates</vt:lpstr>
      <vt:lpstr>Param!d.dates</vt:lpstr>
      <vt:lpstr>Hebdo!d.données</vt:lpstr>
      <vt:lpstr>Param!d.données</vt:lpstr>
      <vt:lpstr>DatHeb</vt:lpstr>
      <vt:lpstr>DVac</vt:lpstr>
      <vt:lpstr>Etedeb</vt:lpstr>
      <vt:lpstr>Etefin</vt:lpstr>
      <vt:lpstr>FVac</vt:lpstr>
      <vt:lpstr>FW</vt:lpstr>
      <vt:lpstr>Hiv</vt:lpstr>
      <vt:lpstr>MOIS</vt:lpstr>
      <vt:lpstr>Noel</vt:lpstr>
      <vt:lpstr>NomPost</vt:lpstr>
      <vt:lpstr>Pri</vt:lpstr>
      <vt:lpstr>Hebdo!s.début</vt:lpstr>
      <vt:lpstr>Sect</vt:lpstr>
      <vt:lpstr>Trim</vt:lpstr>
      <vt:lpstr>Version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Edouard</cp:lastModifiedBy>
  <cp:lastPrinted>2016-11-22T08:45:39Z</cp:lastPrinted>
  <dcterms:created xsi:type="dcterms:W3CDTF">2016-09-12T08:37:33Z</dcterms:created>
  <dcterms:modified xsi:type="dcterms:W3CDTF">2016-12-04T21:04:06Z</dcterms:modified>
</cp:coreProperties>
</file>