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5fd1e9831a842a6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0" yWindow="450" windowWidth="19440" windowHeight="8265"/>
  </bookViews>
  <sheets>
    <sheet name="Plan" sheetId="15" r:id="rId1"/>
    <sheet name="Paramètres" sheetId="2" r:id="rId2"/>
  </sheets>
  <functionGroups builtInGroupCount="17"/>
  <definedNames>
    <definedName name="_xlnm._FilterDatabase" localSheetId="1" hidden="1">Paramètres!$A$1:$CP$1</definedName>
    <definedName name="_xlnm._FilterDatabase" localSheetId="0" hidden="1">Plan!$E$1:$E$376</definedName>
    <definedName name="AbList1">OFFSET(Paramètres!$AF$1,1,,COUNTA(Paramètres!$AF:$AF)-1)</definedName>
    <definedName name="AbList2">OFFSET(Paramètres!$AO$1,1,,COUNTA(Paramètres!$AO:$AO)-1)</definedName>
    <definedName name="AbList3">OFFSET(Paramètres!$AX$1,1,,COUNTA(Paramètres!$AX:$AX)-1)</definedName>
    <definedName name="AbList4">OFFSET(Paramètres!$BG$1,1,,COUNTA(Paramètres!$BG:$BG)-1)</definedName>
    <definedName name="AbList5">OFFSET(Paramètres!$BP$1,1,,COUNTA(Paramètres!$BP:$BP)-1)</definedName>
    <definedName name="Abs">Paramètres!$A$8</definedName>
    <definedName name="AList1">OFFSET(Paramètres!$AI$1,1,,COUNTA(Paramètres!$AI:$AI)-1)</definedName>
    <definedName name="Alist2">OFFSET(Paramètres!$AR$1,1,,COUNTA(Paramètres!$AR:$AR)-1)</definedName>
    <definedName name="Alist3">OFFSET(Paramètres!$BA$1,1,,COUNTA(Paramètres!$BA:$BA)-1)</definedName>
    <definedName name="Alist4">OFFSET(Paramètres!$BJ$1,1,,COUNTA(Paramètres!$BJ:$BJ)-1)</definedName>
    <definedName name="Alist5">OFFSET(Paramètres!$BS$1,1,,COUNTA(Paramètres!$BS:$BS)-1)</definedName>
    <definedName name="An">Paramètres!$A$2</definedName>
    <definedName name="Année">OFFSET(Paramètres!$F$2,,,COUNTA(Paramètres!$F:$F)-1)</definedName>
    <definedName name="Aut">Paramètres!$V$7</definedName>
    <definedName name="Calend" localSheetId="0">OFFSET(Plan!$A$1,,,COUNTA(Plan!$A:$A),COUNTA(Plan!$1:$1))</definedName>
    <definedName name="Calend">OFFSET(#REF!,,,COUNTA(#REF!),COUNTA(#REF!))</definedName>
    <definedName name="Calendw">[0]!s.début:INDEX(#REF!,[0]!d.fin)</definedName>
    <definedName name="CalRps">OFFSET(#REF!,,,COUNTA(#REF!),COUNTA(#REF!))</definedName>
    <definedName name="d.absents" localSheetId="1">#REF!</definedName>
    <definedName name="d.absents" localSheetId="0">Plan!$C$2:$AB$367</definedName>
    <definedName name="d.dates" localSheetId="1">#REF!</definedName>
    <definedName name="d.dates" localSheetId="0">Plan!$A$2:$A$367</definedName>
    <definedName name="d.données" localSheetId="1">#REF!</definedName>
    <definedName name="d.données" localSheetId="0">Plan!$C$2:$AN$367</definedName>
    <definedName name="d.fin" localSheetId="0">MATCH(9.99E+307,Plan!$A:$A,1)</definedName>
    <definedName name="d.fin">MATCH(9.99E+307,#REF!,1)</definedName>
    <definedName name="DVac">Paramètres!$V$3:$V$8</definedName>
    <definedName name="Etedeb">Paramètres!$V$6</definedName>
    <definedName name="Etefin">Paramètres!$W$6</definedName>
    <definedName name="Feries">OFFSET(Paramètres!$D$1,,,COUNTA(Paramètres!$D:$D)-1)</definedName>
    <definedName name="Fndeb">Paramètres!$V$3</definedName>
    <definedName name="FnFin">Paramètres!$W$3</definedName>
    <definedName name="FVac">Paramètres!$W$3:$W$8</definedName>
    <definedName name="FW">Paramètres!$L$2</definedName>
    <definedName name="FWD">Paramètres!$Q$2:$Q$5</definedName>
    <definedName name="FWE">OFFSET(#REF!,1,,COUNTA(Paramètres!$A:$A)-1)</definedName>
    <definedName name="Hiv">Paramètres!$V$4</definedName>
    <definedName name="Index">Paramètres!$A$12</definedName>
    <definedName name="MOIS">Paramètres!$J$2:$J$13</definedName>
    <definedName name="Noel">Paramètres!$V$8</definedName>
    <definedName name="NomAg">Paramètres!$A$10</definedName>
    <definedName name="NomPost">Paramètres!$A$6</definedName>
    <definedName name="Nweek">Paramètres!$L$2:$L$54</definedName>
    <definedName name="PeriodeS">Paramètres!$U$2:$U$8</definedName>
    <definedName name="Post1">OFFSET(Paramètres!$AC$1,1,,COUNTA(Paramètres!$AC:$AC)-1)</definedName>
    <definedName name="Post2">OFFSET(Paramètres!$AL$1,1,,COUNTA(Paramètres!$AL:$AL)-1)</definedName>
    <definedName name="Post3">OFFSET(Paramètres!$AU$1,1,,COUNTA(Paramètres!$AU:$AU)-1)</definedName>
    <definedName name="Post4">OFFSET(Paramètres!$BG$1,1,,COUNTA(Paramètres!$BG:$BG)-1)</definedName>
    <definedName name="Post5">OFFSET(Paramètres!$BP$1,1,,COUNTA(Paramètres!$BP:$BP)-1)</definedName>
    <definedName name="Pri">Paramètres!$V$5</definedName>
    <definedName name="s.début" localSheetId="0">Plan!$A$1</definedName>
    <definedName name="s.début">#REF!</definedName>
    <definedName name="Sect">Paramètres!$A$4</definedName>
    <definedName name="Secteur">OFFSET(Paramètres!$Z$2,,,COUNTA(Paramètres!$Z:$Z)-1)</definedName>
    <definedName name="Trim">Paramètres!$H$2:$H$5</definedName>
    <definedName name="Version">Paramètres!$A$12</definedName>
    <definedName name="Week">Paramètres!$O$2:$O$54</definedName>
  </definedNames>
  <calcPr calcId="145621"/>
</workbook>
</file>

<file path=xl/calcChain.xml><?xml version="1.0" encoding="utf-8"?>
<calcChain xmlns="http://schemas.openxmlformats.org/spreadsheetml/2006/main">
  <c r="E2" i="15" l="1"/>
  <c r="H376" i="15" l="1"/>
  <c r="H375" i="15"/>
  <c r="H374" i="15"/>
  <c r="H373" i="15"/>
  <c r="H372" i="15"/>
  <c r="H371" i="15"/>
  <c r="H370" i="15"/>
  <c r="A2" i="15"/>
  <c r="D2" i="15" s="1"/>
  <c r="A1" i="15"/>
  <c r="B2" i="15" l="1"/>
  <c r="C2" i="15"/>
  <c r="A3" i="15"/>
  <c r="E3" i="15" s="1"/>
  <c r="D3" i="15" l="1"/>
  <c r="C3" i="15"/>
  <c r="B3" i="15"/>
  <c r="A4" i="15"/>
  <c r="E4" i="15" s="1"/>
  <c r="D15" i="2"/>
  <c r="D4" i="15" l="1"/>
  <c r="C4" i="15"/>
  <c r="B4" i="15"/>
  <c r="A5" i="15"/>
  <c r="E5" i="15" s="1"/>
  <c r="D5" i="15" l="1"/>
  <c r="B5" i="15"/>
  <c r="C5" i="15"/>
  <c r="A6" i="15"/>
  <c r="E6" i="15" s="1"/>
  <c r="D6" i="15" l="1"/>
  <c r="C6" i="15"/>
  <c r="B6" i="15"/>
  <c r="A7" i="15"/>
  <c r="E7" i="15" s="1"/>
  <c r="D7" i="15" l="1"/>
  <c r="C7" i="15"/>
  <c r="B7" i="15"/>
  <c r="A8" i="15"/>
  <c r="E8" i="15" s="1"/>
  <c r="D3" i="2"/>
  <c r="D8" i="15" l="1"/>
  <c r="C8" i="15"/>
  <c r="B8" i="15"/>
  <c r="A9" i="15"/>
  <c r="E9" i="15" s="1"/>
  <c r="W8" i="2"/>
  <c r="W7" i="2"/>
  <c r="W5" i="2"/>
  <c r="W4" i="2"/>
  <c r="D9" i="15" l="1"/>
  <c r="C9" i="15"/>
  <c r="B9" i="15"/>
  <c r="A10" i="15"/>
  <c r="E10" i="15" s="1"/>
  <c r="D10" i="15" l="1"/>
  <c r="C10" i="15"/>
  <c r="B10" i="15"/>
  <c r="A11" i="15"/>
  <c r="E11" i="15" s="1"/>
  <c r="BP1" i="2"/>
  <c r="BG1" i="2"/>
  <c r="AX1" i="2"/>
  <c r="AO1" i="2"/>
  <c r="AF1" i="2"/>
  <c r="D11" i="15" l="1"/>
  <c r="C11" i="15"/>
  <c r="B11" i="15"/>
  <c r="A12" i="15"/>
  <c r="E12" i="15" s="1"/>
  <c r="BS1" i="2"/>
  <c r="BJ1" i="2"/>
  <c r="BM1" i="2"/>
  <c r="BD1" i="2"/>
  <c r="AU1" i="2"/>
  <c r="D12" i="15" l="1"/>
  <c r="C12" i="15"/>
  <c r="B12" i="15"/>
  <c r="A13" i="15"/>
  <c r="E13" i="15" s="1"/>
  <c r="BA1" i="2"/>
  <c r="AR1" i="2"/>
  <c r="AI1" i="2"/>
  <c r="AL1" i="2"/>
  <c r="AC1" i="2"/>
  <c r="D13" i="15" l="1"/>
  <c r="C13" i="15"/>
  <c r="B13" i="15"/>
  <c r="A14" i="15"/>
  <c r="E14" i="15" s="1"/>
  <c r="N54" i="2"/>
  <c r="D14" i="15" l="1"/>
  <c r="C14" i="15"/>
  <c r="B14" i="15"/>
  <c r="A15" i="15"/>
  <c r="E15" i="15" s="1"/>
  <c r="D14" i="2"/>
  <c r="D13" i="2"/>
  <c r="D12" i="2"/>
  <c r="D11" i="2"/>
  <c r="D10" i="2"/>
  <c r="D6" i="2"/>
  <c r="D5" i="2"/>
  <c r="D8" i="2"/>
  <c r="M2" i="2"/>
  <c r="D2" i="2"/>
  <c r="D15" i="15" l="1"/>
  <c r="C15" i="15"/>
  <c r="B15" i="15"/>
  <c r="A16" i="15"/>
  <c r="E16" i="15" s="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D16" i="15" l="1"/>
  <c r="C16" i="15"/>
  <c r="B16" i="15"/>
  <c r="A17" i="15"/>
  <c r="E17" i="15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D17" i="15" l="1"/>
  <c r="B17" i="15"/>
  <c r="C17" i="15"/>
  <c r="A18" i="15"/>
  <c r="E18" i="15" s="1"/>
  <c r="M4" i="2"/>
  <c r="O3" i="2"/>
  <c r="D18" i="15" l="1"/>
  <c r="C18" i="15"/>
  <c r="B18" i="15"/>
  <c r="A19" i="15"/>
  <c r="E19" i="15" s="1"/>
  <c r="M5" i="2"/>
  <c r="O4" i="2"/>
  <c r="D19" i="15" l="1"/>
  <c r="C19" i="15"/>
  <c r="B19" i="15"/>
  <c r="A20" i="15"/>
  <c r="E20" i="15" s="1"/>
  <c r="M6" i="2"/>
  <c r="O5" i="2"/>
  <c r="D20" i="15" l="1"/>
  <c r="C20" i="15"/>
  <c r="B20" i="15"/>
  <c r="A21" i="15"/>
  <c r="E21" i="15" s="1"/>
  <c r="M7" i="2"/>
  <c r="O6" i="2"/>
  <c r="D21" i="15" l="1"/>
  <c r="B21" i="15"/>
  <c r="C21" i="15"/>
  <c r="A22" i="15"/>
  <c r="E22" i="15" s="1"/>
  <c r="M8" i="2"/>
  <c r="O7" i="2"/>
  <c r="D22" i="15" l="1"/>
  <c r="C22" i="15"/>
  <c r="B22" i="15"/>
  <c r="A23" i="15"/>
  <c r="E23" i="15" s="1"/>
  <c r="M9" i="2"/>
  <c r="O8" i="2"/>
  <c r="D23" i="15" l="1"/>
  <c r="C23" i="15"/>
  <c r="B23" i="15"/>
  <c r="A24" i="15"/>
  <c r="E24" i="15" s="1"/>
  <c r="M10" i="2"/>
  <c r="O9" i="2"/>
  <c r="D24" i="15" l="1"/>
  <c r="C24" i="15"/>
  <c r="B24" i="15"/>
  <c r="A25" i="15"/>
  <c r="E25" i="15" s="1"/>
  <c r="M11" i="2"/>
  <c r="O10" i="2"/>
  <c r="D25" i="15" l="1"/>
  <c r="C25" i="15"/>
  <c r="B25" i="15"/>
  <c r="A26" i="15"/>
  <c r="E26" i="15" s="1"/>
  <c r="M12" i="2"/>
  <c r="O11" i="2"/>
  <c r="D26" i="15" l="1"/>
  <c r="C26" i="15"/>
  <c r="B26" i="15"/>
  <c r="A27" i="15"/>
  <c r="E27" i="15" s="1"/>
  <c r="M13" i="2"/>
  <c r="O12" i="2"/>
  <c r="D27" i="15" l="1"/>
  <c r="C27" i="15"/>
  <c r="B27" i="15"/>
  <c r="A28" i="15"/>
  <c r="E28" i="15" s="1"/>
  <c r="M14" i="2"/>
  <c r="O13" i="2"/>
  <c r="D28" i="15" l="1"/>
  <c r="B28" i="15"/>
  <c r="C28" i="15"/>
  <c r="A29" i="15"/>
  <c r="E29" i="15" s="1"/>
  <c r="M15" i="2"/>
  <c r="O14" i="2"/>
  <c r="D29" i="15" l="1"/>
  <c r="C29" i="15"/>
  <c r="B29" i="15"/>
  <c r="A30" i="15"/>
  <c r="E30" i="15" s="1"/>
  <c r="M16" i="2"/>
  <c r="O15" i="2"/>
  <c r="D30" i="15" l="1"/>
  <c r="C30" i="15"/>
  <c r="B30" i="15"/>
  <c r="A31" i="15"/>
  <c r="E31" i="15" s="1"/>
  <c r="M17" i="2"/>
  <c r="O16" i="2"/>
  <c r="D31" i="15" l="1"/>
  <c r="C31" i="15"/>
  <c r="B31" i="15"/>
  <c r="A32" i="15"/>
  <c r="E32" i="15" s="1"/>
  <c r="M18" i="2"/>
  <c r="O17" i="2"/>
  <c r="D32" i="15" l="1"/>
  <c r="C32" i="15"/>
  <c r="B32" i="15"/>
  <c r="A33" i="15"/>
  <c r="E33" i="15" s="1"/>
  <c r="M19" i="2"/>
  <c r="O18" i="2"/>
  <c r="D33" i="15" l="1"/>
  <c r="C33" i="15"/>
  <c r="B33" i="15"/>
  <c r="A34" i="15"/>
  <c r="E34" i="15" s="1"/>
  <c r="M20" i="2"/>
  <c r="O19" i="2"/>
  <c r="D34" i="15" l="1"/>
  <c r="C34" i="15"/>
  <c r="B34" i="15"/>
  <c r="A35" i="15"/>
  <c r="E35" i="15" s="1"/>
  <c r="M21" i="2"/>
  <c r="O20" i="2"/>
  <c r="D35" i="15" l="1"/>
  <c r="C35" i="15"/>
  <c r="B35" i="15"/>
  <c r="A36" i="15"/>
  <c r="E36" i="15" s="1"/>
  <c r="M22" i="2"/>
  <c r="O21" i="2"/>
  <c r="D36" i="15" l="1"/>
  <c r="C36" i="15"/>
  <c r="B36" i="15"/>
  <c r="A37" i="15"/>
  <c r="E37" i="15" s="1"/>
  <c r="M23" i="2"/>
  <c r="O22" i="2"/>
  <c r="D37" i="15" l="1"/>
  <c r="B37" i="15"/>
  <c r="C37" i="15"/>
  <c r="A38" i="15"/>
  <c r="E38" i="15" s="1"/>
  <c r="M24" i="2"/>
  <c r="O23" i="2"/>
  <c r="D38" i="15" l="1"/>
  <c r="C38" i="15"/>
  <c r="B38" i="15"/>
  <c r="A39" i="15"/>
  <c r="E39" i="15" s="1"/>
  <c r="M25" i="2"/>
  <c r="O24" i="2"/>
  <c r="D39" i="15" l="1"/>
  <c r="C39" i="15"/>
  <c r="B39" i="15"/>
  <c r="A40" i="15"/>
  <c r="E40" i="15" s="1"/>
  <c r="M26" i="2"/>
  <c r="O25" i="2"/>
  <c r="D40" i="15" l="1"/>
  <c r="C40" i="15"/>
  <c r="B40" i="15"/>
  <c r="A41" i="15"/>
  <c r="E41" i="15" s="1"/>
  <c r="M27" i="2"/>
  <c r="O26" i="2"/>
  <c r="D41" i="15" l="1"/>
  <c r="C41" i="15"/>
  <c r="B41" i="15"/>
  <c r="A42" i="15"/>
  <c r="E42" i="15" s="1"/>
  <c r="M28" i="2"/>
  <c r="O27" i="2"/>
  <c r="D42" i="15" l="1"/>
  <c r="C42" i="15"/>
  <c r="B42" i="15"/>
  <c r="A43" i="15"/>
  <c r="E43" i="15" s="1"/>
  <c r="M29" i="2"/>
  <c r="O28" i="2"/>
  <c r="D43" i="15" l="1"/>
  <c r="C43" i="15"/>
  <c r="B43" i="15"/>
  <c r="A44" i="15"/>
  <c r="E44" i="15" s="1"/>
  <c r="M30" i="2"/>
  <c r="O29" i="2"/>
  <c r="D44" i="15" l="1"/>
  <c r="C44" i="15"/>
  <c r="B44" i="15"/>
  <c r="A45" i="15"/>
  <c r="E45" i="15" s="1"/>
  <c r="M31" i="2"/>
  <c r="O30" i="2"/>
  <c r="D45" i="15" l="1"/>
  <c r="B45" i="15"/>
  <c r="C45" i="15"/>
  <c r="A46" i="15"/>
  <c r="E46" i="15" s="1"/>
  <c r="M32" i="2"/>
  <c r="O31" i="2"/>
  <c r="D46" i="15" l="1"/>
  <c r="C46" i="15"/>
  <c r="B46" i="15"/>
  <c r="A47" i="15"/>
  <c r="E47" i="15" s="1"/>
  <c r="M33" i="2"/>
  <c r="O32" i="2"/>
  <c r="D47" i="15" l="1"/>
  <c r="C47" i="15"/>
  <c r="B47" i="15"/>
  <c r="A48" i="15"/>
  <c r="E48" i="15" s="1"/>
  <c r="M34" i="2"/>
  <c r="O33" i="2"/>
  <c r="D48" i="15" l="1"/>
  <c r="C48" i="15"/>
  <c r="B48" i="15"/>
  <c r="A49" i="15"/>
  <c r="E49" i="15" s="1"/>
  <c r="M35" i="2"/>
  <c r="O34" i="2"/>
  <c r="D49" i="15" l="1"/>
  <c r="B49" i="15"/>
  <c r="C49" i="15"/>
  <c r="A50" i="15"/>
  <c r="E50" i="15" s="1"/>
  <c r="M36" i="2"/>
  <c r="O35" i="2"/>
  <c r="D50" i="15" l="1"/>
  <c r="C50" i="15"/>
  <c r="B50" i="15"/>
  <c r="A51" i="15"/>
  <c r="E51" i="15" s="1"/>
  <c r="M37" i="2"/>
  <c r="O36" i="2"/>
  <c r="D51" i="15" l="1"/>
  <c r="C51" i="15"/>
  <c r="B51" i="15"/>
  <c r="A52" i="15"/>
  <c r="E52" i="15" s="1"/>
  <c r="M38" i="2"/>
  <c r="O37" i="2"/>
  <c r="D52" i="15" l="1"/>
  <c r="C52" i="15"/>
  <c r="B52" i="15"/>
  <c r="A53" i="15"/>
  <c r="E53" i="15" s="1"/>
  <c r="M39" i="2"/>
  <c r="O38" i="2"/>
  <c r="D53" i="15" l="1"/>
  <c r="B53" i="15"/>
  <c r="C53" i="15"/>
  <c r="A54" i="15"/>
  <c r="E54" i="15" s="1"/>
  <c r="M40" i="2"/>
  <c r="O39" i="2"/>
  <c r="D54" i="15" l="1"/>
  <c r="C54" i="15"/>
  <c r="B54" i="15"/>
  <c r="A55" i="15"/>
  <c r="E55" i="15" s="1"/>
  <c r="M41" i="2"/>
  <c r="O40" i="2"/>
  <c r="D55" i="15" l="1"/>
  <c r="C55" i="15"/>
  <c r="B55" i="15"/>
  <c r="A56" i="15"/>
  <c r="E56" i="15" s="1"/>
  <c r="M42" i="2"/>
  <c r="O41" i="2"/>
  <c r="D56" i="15" l="1"/>
  <c r="C56" i="15"/>
  <c r="B56" i="15"/>
  <c r="A57" i="15"/>
  <c r="E57" i="15" s="1"/>
  <c r="M43" i="2"/>
  <c r="O42" i="2"/>
  <c r="D57" i="15" l="1"/>
  <c r="C57" i="15"/>
  <c r="B57" i="15"/>
  <c r="A58" i="15"/>
  <c r="E58" i="15" s="1"/>
  <c r="M44" i="2"/>
  <c r="O43" i="2"/>
  <c r="D58" i="15" l="1"/>
  <c r="C58" i="15"/>
  <c r="B58" i="15"/>
  <c r="A59" i="15"/>
  <c r="E59" i="15" s="1"/>
  <c r="M45" i="2"/>
  <c r="O44" i="2"/>
  <c r="D59" i="15" l="1"/>
  <c r="C59" i="15"/>
  <c r="B59" i="15"/>
  <c r="A60" i="15"/>
  <c r="E60" i="15" s="1"/>
  <c r="M46" i="2"/>
  <c r="O45" i="2"/>
  <c r="D60" i="15" l="1"/>
  <c r="B60" i="15"/>
  <c r="C60" i="15"/>
  <c r="A61" i="15"/>
  <c r="E61" i="15" s="1"/>
  <c r="M47" i="2"/>
  <c r="O46" i="2"/>
  <c r="D61" i="15" l="1"/>
  <c r="C61" i="15"/>
  <c r="B61" i="15"/>
  <c r="A62" i="15"/>
  <c r="E62" i="15" s="1"/>
  <c r="M48" i="2"/>
  <c r="O47" i="2"/>
  <c r="D62" i="15" l="1"/>
  <c r="C62" i="15"/>
  <c r="B62" i="15"/>
  <c r="A63" i="15"/>
  <c r="E63" i="15" s="1"/>
  <c r="M49" i="2"/>
  <c r="O48" i="2"/>
  <c r="D63" i="15" l="1"/>
  <c r="C63" i="15"/>
  <c r="B63" i="15"/>
  <c r="A64" i="15"/>
  <c r="E64" i="15" s="1"/>
  <c r="M50" i="2"/>
  <c r="O49" i="2"/>
  <c r="D64" i="15" l="1"/>
  <c r="C64" i="15"/>
  <c r="B64" i="15"/>
  <c r="A65" i="15"/>
  <c r="E65" i="15" s="1"/>
  <c r="M51" i="2"/>
  <c r="O50" i="2"/>
  <c r="D65" i="15" l="1"/>
  <c r="C65" i="15"/>
  <c r="B65" i="15"/>
  <c r="A66" i="15"/>
  <c r="E66" i="15" s="1"/>
  <c r="M52" i="2"/>
  <c r="O51" i="2"/>
  <c r="D66" i="15" l="1"/>
  <c r="C66" i="15"/>
  <c r="B66" i="15"/>
  <c r="A67" i="15"/>
  <c r="E67" i="15" s="1"/>
  <c r="M53" i="2"/>
  <c r="O52" i="2"/>
  <c r="D67" i="15" l="1"/>
  <c r="C67" i="15"/>
  <c r="B67" i="15"/>
  <c r="A68" i="15"/>
  <c r="E68" i="15" s="1"/>
  <c r="M54" i="2"/>
  <c r="O54" i="2" s="1"/>
  <c r="O53" i="2"/>
  <c r="D68" i="15" l="1"/>
  <c r="C68" i="15"/>
  <c r="B68" i="15"/>
  <c r="A69" i="15"/>
  <c r="E69" i="15" s="1"/>
  <c r="D69" i="15" l="1"/>
  <c r="B69" i="15"/>
  <c r="C69" i="15"/>
  <c r="A70" i="15"/>
  <c r="E70" i="15" s="1"/>
  <c r="D70" i="15" l="1"/>
  <c r="C70" i="15"/>
  <c r="B70" i="15"/>
  <c r="A71" i="15"/>
  <c r="E71" i="15" s="1"/>
  <c r="D71" i="15" l="1"/>
  <c r="C71" i="15"/>
  <c r="B71" i="15"/>
  <c r="A72" i="15"/>
  <c r="E72" i="15" s="1"/>
  <c r="D72" i="15" l="1"/>
  <c r="C72" i="15"/>
  <c r="B72" i="15"/>
  <c r="A73" i="15"/>
  <c r="E73" i="15" s="1"/>
  <c r="D73" i="15" l="1"/>
  <c r="C73" i="15"/>
  <c r="B73" i="15"/>
  <c r="A74" i="15"/>
  <c r="E74" i="15" s="1"/>
  <c r="D74" i="15" l="1"/>
  <c r="C74" i="15"/>
  <c r="B74" i="15"/>
  <c r="A75" i="15"/>
  <c r="E75" i="15" s="1"/>
  <c r="D75" i="15" l="1"/>
  <c r="C75" i="15"/>
  <c r="B75" i="15"/>
  <c r="A76" i="15"/>
  <c r="E76" i="15" s="1"/>
  <c r="D76" i="15" l="1"/>
  <c r="C76" i="15"/>
  <c r="B76" i="15"/>
  <c r="A77" i="15"/>
  <c r="E77" i="15" s="1"/>
  <c r="D77" i="15" l="1"/>
  <c r="C77" i="15"/>
  <c r="B77" i="15"/>
  <c r="A78" i="15"/>
  <c r="E78" i="15" s="1"/>
  <c r="D78" i="15" l="1"/>
  <c r="C78" i="15"/>
  <c r="B78" i="15"/>
  <c r="A79" i="15"/>
  <c r="E79" i="15" s="1"/>
  <c r="D79" i="15" l="1"/>
  <c r="C79" i="15"/>
  <c r="B79" i="15"/>
  <c r="A80" i="15"/>
  <c r="E80" i="15" s="1"/>
  <c r="D80" i="15" l="1"/>
  <c r="C80" i="15"/>
  <c r="B80" i="15"/>
  <c r="A81" i="15"/>
  <c r="E81" i="15" s="1"/>
  <c r="D81" i="15" l="1"/>
  <c r="B81" i="15"/>
  <c r="C81" i="15"/>
  <c r="A82" i="15"/>
  <c r="E82" i="15" s="1"/>
  <c r="D82" i="15" l="1"/>
  <c r="C82" i="15"/>
  <c r="B82" i="15"/>
  <c r="A83" i="15"/>
  <c r="E83" i="15" s="1"/>
  <c r="D83" i="15" l="1"/>
  <c r="C83" i="15"/>
  <c r="B83" i="15"/>
  <c r="A84" i="15"/>
  <c r="E84" i="15" s="1"/>
  <c r="D84" i="15" l="1"/>
  <c r="C84" i="15"/>
  <c r="B84" i="15"/>
  <c r="A85" i="15"/>
  <c r="E85" i="15" s="1"/>
  <c r="D85" i="15" l="1"/>
  <c r="B85" i="15"/>
  <c r="C85" i="15"/>
  <c r="A86" i="15"/>
  <c r="E86" i="15" s="1"/>
  <c r="D86" i="15" l="1"/>
  <c r="C86" i="15"/>
  <c r="B86" i="15"/>
  <c r="A87" i="15"/>
  <c r="E87" i="15" s="1"/>
  <c r="D87" i="15" l="1"/>
  <c r="C87" i="15"/>
  <c r="B87" i="15"/>
  <c r="A88" i="15"/>
  <c r="E88" i="15" s="1"/>
  <c r="D88" i="15" l="1"/>
  <c r="C88" i="15"/>
  <c r="B88" i="15"/>
  <c r="A89" i="15"/>
  <c r="E89" i="15" s="1"/>
  <c r="D89" i="15" l="1"/>
  <c r="C89" i="15"/>
  <c r="B89" i="15"/>
  <c r="A90" i="15"/>
  <c r="E90" i="15" s="1"/>
  <c r="D90" i="15" l="1"/>
  <c r="C90" i="15"/>
  <c r="B90" i="15"/>
  <c r="A91" i="15"/>
  <c r="E91" i="15" s="1"/>
  <c r="D91" i="15" l="1"/>
  <c r="C91" i="15"/>
  <c r="B91" i="15"/>
  <c r="A92" i="15"/>
  <c r="E92" i="15" s="1"/>
  <c r="B92" i="15" l="1"/>
  <c r="C92" i="15"/>
  <c r="A93" i="15"/>
  <c r="E93" i="15" s="1"/>
  <c r="D92" i="15"/>
  <c r="C93" i="15" l="1"/>
  <c r="B93" i="15"/>
  <c r="A94" i="15"/>
  <c r="E94" i="15" s="1"/>
  <c r="D93" i="15"/>
  <c r="C94" i="15" l="1"/>
  <c r="B94" i="15"/>
  <c r="A95" i="15"/>
  <c r="E95" i="15" s="1"/>
  <c r="D94" i="15"/>
  <c r="C95" i="15" l="1"/>
  <c r="B95" i="15"/>
  <c r="A96" i="15"/>
  <c r="E96" i="15" s="1"/>
  <c r="D95" i="15"/>
  <c r="C96" i="15" l="1"/>
  <c r="B96" i="15"/>
  <c r="A97" i="15"/>
  <c r="E97" i="15" s="1"/>
  <c r="D96" i="15"/>
  <c r="C97" i="15" l="1"/>
  <c r="B97" i="15"/>
  <c r="A98" i="15"/>
  <c r="E98" i="15" s="1"/>
  <c r="D97" i="15"/>
  <c r="C98" i="15" l="1"/>
  <c r="B98" i="15"/>
  <c r="A99" i="15"/>
  <c r="E99" i="15" s="1"/>
  <c r="D98" i="15"/>
  <c r="C99" i="15" l="1"/>
  <c r="B99" i="15"/>
  <c r="A100" i="15"/>
  <c r="E100" i="15" s="1"/>
  <c r="D99" i="15"/>
  <c r="C100" i="15" l="1"/>
  <c r="B100" i="15"/>
  <c r="A101" i="15"/>
  <c r="E101" i="15" s="1"/>
  <c r="D100" i="15"/>
  <c r="B101" i="15" l="1"/>
  <c r="C101" i="15"/>
  <c r="A102" i="15"/>
  <c r="E102" i="15" s="1"/>
  <c r="D101" i="15"/>
  <c r="C102" i="15" l="1"/>
  <c r="B102" i="15"/>
  <c r="A103" i="15"/>
  <c r="E103" i="15" s="1"/>
  <c r="D102" i="15"/>
  <c r="C103" i="15" l="1"/>
  <c r="B103" i="15"/>
  <c r="A104" i="15"/>
  <c r="E104" i="15" s="1"/>
  <c r="D103" i="15"/>
  <c r="C104" i="15" l="1"/>
  <c r="B104" i="15"/>
  <c r="A105" i="15"/>
  <c r="E105" i="15" s="1"/>
  <c r="D104" i="15"/>
  <c r="C105" i="15" l="1"/>
  <c r="B105" i="15"/>
  <c r="A106" i="15"/>
  <c r="E106" i="15" s="1"/>
  <c r="D105" i="15"/>
  <c r="C106" i="15" l="1"/>
  <c r="B106" i="15"/>
  <c r="A107" i="15"/>
  <c r="E107" i="15" s="1"/>
  <c r="D106" i="15"/>
  <c r="C107" i="15" l="1"/>
  <c r="B107" i="15"/>
  <c r="A108" i="15"/>
  <c r="E108" i="15" s="1"/>
  <c r="D107" i="15"/>
  <c r="C108" i="15" l="1"/>
  <c r="B108" i="15"/>
  <c r="A109" i="15"/>
  <c r="E109" i="15" s="1"/>
  <c r="D108" i="15"/>
  <c r="C109" i="15" l="1"/>
  <c r="B109" i="15"/>
  <c r="A110" i="15"/>
  <c r="E110" i="15" s="1"/>
  <c r="D109" i="15"/>
  <c r="C110" i="15" l="1"/>
  <c r="B110" i="15"/>
  <c r="A111" i="15"/>
  <c r="E111" i="15" s="1"/>
  <c r="D110" i="15"/>
  <c r="C111" i="15" l="1"/>
  <c r="B111" i="15"/>
  <c r="A112" i="15"/>
  <c r="E112" i="15" s="1"/>
  <c r="D111" i="15"/>
  <c r="C112" i="15" l="1"/>
  <c r="B112" i="15"/>
  <c r="A113" i="15"/>
  <c r="E113" i="15" s="1"/>
  <c r="D112" i="15"/>
  <c r="C113" i="15" l="1"/>
  <c r="B113" i="15"/>
  <c r="A114" i="15"/>
  <c r="E114" i="15" s="1"/>
  <c r="D113" i="15"/>
  <c r="C114" i="15" l="1"/>
  <c r="B114" i="15"/>
  <c r="A115" i="15"/>
  <c r="E115" i="15" s="1"/>
  <c r="D114" i="15"/>
  <c r="C115" i="15" l="1"/>
  <c r="B115" i="15"/>
  <c r="A116" i="15"/>
  <c r="E116" i="15" s="1"/>
  <c r="D115" i="15"/>
  <c r="C116" i="15" l="1"/>
  <c r="B116" i="15"/>
  <c r="A117" i="15"/>
  <c r="E117" i="15" s="1"/>
  <c r="D116" i="15"/>
  <c r="B117" i="15" l="1"/>
  <c r="C117" i="15"/>
  <c r="A118" i="15"/>
  <c r="E118" i="15" s="1"/>
  <c r="D117" i="15"/>
  <c r="C118" i="15" l="1"/>
  <c r="B118" i="15"/>
  <c r="A119" i="15"/>
  <c r="E119" i="15" s="1"/>
  <c r="D118" i="15"/>
  <c r="C119" i="15" l="1"/>
  <c r="B119" i="15"/>
  <c r="A120" i="15"/>
  <c r="E120" i="15" s="1"/>
  <c r="D119" i="15"/>
  <c r="C120" i="15" l="1"/>
  <c r="B120" i="15"/>
  <c r="A121" i="15"/>
  <c r="E121" i="15" s="1"/>
  <c r="D120" i="15"/>
  <c r="C121" i="15" l="1"/>
  <c r="B121" i="15"/>
  <c r="A122" i="15"/>
  <c r="E122" i="15" s="1"/>
  <c r="D121" i="15"/>
  <c r="C122" i="15" l="1"/>
  <c r="B122" i="15"/>
  <c r="A123" i="15"/>
  <c r="E123" i="15" s="1"/>
  <c r="D122" i="15"/>
  <c r="C123" i="15" l="1"/>
  <c r="B123" i="15"/>
  <c r="A124" i="15"/>
  <c r="E124" i="15" s="1"/>
  <c r="D123" i="15"/>
  <c r="C124" i="15" l="1"/>
  <c r="B124" i="15"/>
  <c r="A125" i="15"/>
  <c r="E125" i="15" s="1"/>
  <c r="D124" i="15"/>
  <c r="C125" i="15" l="1"/>
  <c r="B125" i="15"/>
  <c r="A126" i="15"/>
  <c r="E126" i="15" s="1"/>
  <c r="D125" i="15"/>
  <c r="C126" i="15" l="1"/>
  <c r="B126" i="15"/>
  <c r="A127" i="15"/>
  <c r="E127" i="15" s="1"/>
  <c r="D126" i="15"/>
  <c r="C127" i="15" l="1"/>
  <c r="B127" i="15"/>
  <c r="A128" i="15"/>
  <c r="E128" i="15" s="1"/>
  <c r="D127" i="15"/>
  <c r="C128" i="15" l="1"/>
  <c r="B128" i="15"/>
  <c r="A129" i="15"/>
  <c r="E129" i="15" s="1"/>
  <c r="D128" i="15"/>
  <c r="C129" i="15" l="1"/>
  <c r="B129" i="15"/>
  <c r="A130" i="15"/>
  <c r="E130" i="15" s="1"/>
  <c r="D129" i="15"/>
  <c r="C130" i="15" l="1"/>
  <c r="B130" i="15"/>
  <c r="A131" i="15"/>
  <c r="E131" i="15" s="1"/>
  <c r="D130" i="15"/>
  <c r="C131" i="15" l="1"/>
  <c r="B131" i="15"/>
  <c r="A132" i="15"/>
  <c r="E132" i="15" s="1"/>
  <c r="D131" i="15"/>
  <c r="C132" i="15" l="1"/>
  <c r="B132" i="15"/>
  <c r="A133" i="15"/>
  <c r="E133" i="15" s="1"/>
  <c r="D132" i="15"/>
  <c r="B133" i="15" l="1"/>
  <c r="C133" i="15"/>
  <c r="A134" i="15"/>
  <c r="E134" i="15" s="1"/>
  <c r="D133" i="15"/>
  <c r="C134" i="15" l="1"/>
  <c r="B134" i="15"/>
  <c r="A135" i="15"/>
  <c r="E135" i="15" s="1"/>
  <c r="D134" i="15"/>
  <c r="C135" i="15" l="1"/>
  <c r="B135" i="15"/>
  <c r="A136" i="15"/>
  <c r="E136" i="15" s="1"/>
  <c r="D135" i="15"/>
  <c r="C136" i="15" l="1"/>
  <c r="B136" i="15"/>
  <c r="A137" i="15"/>
  <c r="E137" i="15" s="1"/>
  <c r="D136" i="15"/>
  <c r="C137" i="15" l="1"/>
  <c r="B137" i="15"/>
  <c r="A138" i="15"/>
  <c r="E138" i="15" s="1"/>
  <c r="D137" i="15"/>
  <c r="C138" i="15" l="1"/>
  <c r="B138" i="15"/>
  <c r="A139" i="15"/>
  <c r="E139" i="15" s="1"/>
  <c r="D138" i="15"/>
  <c r="C139" i="15" l="1"/>
  <c r="B139" i="15"/>
  <c r="A140" i="15"/>
  <c r="E140" i="15" s="1"/>
  <c r="D139" i="15"/>
  <c r="C140" i="15" l="1"/>
  <c r="B140" i="15"/>
  <c r="A141" i="15"/>
  <c r="E141" i="15" s="1"/>
  <c r="D140" i="15"/>
  <c r="C141" i="15" l="1"/>
  <c r="B141" i="15"/>
  <c r="A142" i="15"/>
  <c r="E142" i="15" s="1"/>
  <c r="D141" i="15"/>
  <c r="C142" i="15" l="1"/>
  <c r="B142" i="15"/>
  <c r="A143" i="15"/>
  <c r="E143" i="15" s="1"/>
  <c r="D142" i="15"/>
  <c r="C143" i="15" l="1"/>
  <c r="B143" i="15"/>
  <c r="A144" i="15"/>
  <c r="E144" i="15" s="1"/>
  <c r="D143" i="15"/>
  <c r="C144" i="15" l="1"/>
  <c r="B144" i="15"/>
  <c r="A145" i="15"/>
  <c r="E145" i="15" s="1"/>
  <c r="D144" i="15"/>
  <c r="C145" i="15" l="1"/>
  <c r="B145" i="15"/>
  <c r="A146" i="15"/>
  <c r="E146" i="15" s="1"/>
  <c r="D145" i="15"/>
  <c r="C146" i="15" l="1"/>
  <c r="B146" i="15"/>
  <c r="A147" i="15"/>
  <c r="E147" i="15" s="1"/>
  <c r="D146" i="15"/>
  <c r="C147" i="15" l="1"/>
  <c r="B147" i="15"/>
  <c r="A148" i="15"/>
  <c r="E148" i="15" s="1"/>
  <c r="D147" i="15"/>
  <c r="C148" i="15" l="1"/>
  <c r="B148" i="15"/>
  <c r="A149" i="15"/>
  <c r="E149" i="15" s="1"/>
  <c r="D148" i="15"/>
  <c r="C149" i="15" l="1"/>
  <c r="B149" i="15"/>
  <c r="A150" i="15"/>
  <c r="E150" i="15" s="1"/>
  <c r="D149" i="15"/>
  <c r="C150" i="15" l="1"/>
  <c r="B150" i="15"/>
  <c r="A151" i="15"/>
  <c r="E151" i="15" s="1"/>
  <c r="D150" i="15"/>
  <c r="C151" i="15" l="1"/>
  <c r="B151" i="15"/>
  <c r="A152" i="15"/>
  <c r="E152" i="15" s="1"/>
  <c r="D151" i="15"/>
  <c r="C152" i="15" l="1"/>
  <c r="B152" i="15"/>
  <c r="A153" i="15"/>
  <c r="E153" i="15" s="1"/>
  <c r="D152" i="15"/>
  <c r="C153" i="15" l="1"/>
  <c r="B153" i="15"/>
  <c r="A154" i="15"/>
  <c r="E154" i="15" s="1"/>
  <c r="D153" i="15"/>
  <c r="C154" i="15" l="1"/>
  <c r="B154" i="15"/>
  <c r="A155" i="15"/>
  <c r="E155" i="15" s="1"/>
  <c r="D154" i="15"/>
  <c r="C155" i="15" l="1"/>
  <c r="B155" i="15"/>
  <c r="A156" i="15"/>
  <c r="E156" i="15" s="1"/>
  <c r="D155" i="15"/>
  <c r="B156" i="15" l="1"/>
  <c r="C156" i="15"/>
  <c r="A157" i="15"/>
  <c r="E157" i="15" s="1"/>
  <c r="D156" i="15"/>
  <c r="C157" i="15" l="1"/>
  <c r="B157" i="15"/>
  <c r="A158" i="15"/>
  <c r="E158" i="15" s="1"/>
  <c r="D157" i="15"/>
  <c r="C158" i="15" l="1"/>
  <c r="B158" i="15"/>
  <c r="A159" i="15"/>
  <c r="E159" i="15" s="1"/>
  <c r="D158" i="15"/>
  <c r="C159" i="15" l="1"/>
  <c r="B159" i="15"/>
  <c r="A160" i="15"/>
  <c r="E160" i="15" s="1"/>
  <c r="D159" i="15"/>
  <c r="C160" i="15" l="1"/>
  <c r="B160" i="15"/>
  <c r="A161" i="15"/>
  <c r="E161" i="15" s="1"/>
  <c r="D160" i="15"/>
  <c r="C161" i="15" l="1"/>
  <c r="B161" i="15"/>
  <c r="A162" i="15"/>
  <c r="E162" i="15" s="1"/>
  <c r="D161" i="15"/>
  <c r="C162" i="15" l="1"/>
  <c r="B162" i="15"/>
  <c r="A163" i="15"/>
  <c r="E163" i="15" s="1"/>
  <c r="D162" i="15"/>
  <c r="C163" i="15" l="1"/>
  <c r="B163" i="15"/>
  <c r="A164" i="15"/>
  <c r="E164" i="15" s="1"/>
  <c r="D163" i="15"/>
  <c r="B164" i="15" l="1"/>
  <c r="C164" i="15"/>
  <c r="A165" i="15"/>
  <c r="E165" i="15" s="1"/>
  <c r="D164" i="15"/>
  <c r="C165" i="15" l="1"/>
  <c r="B165" i="15"/>
  <c r="A166" i="15"/>
  <c r="E166" i="15" s="1"/>
  <c r="D165" i="15"/>
  <c r="C166" i="15" l="1"/>
  <c r="B166" i="15"/>
  <c r="A167" i="15"/>
  <c r="E167" i="15" s="1"/>
  <c r="D166" i="15"/>
  <c r="C167" i="15" l="1"/>
  <c r="B167" i="15"/>
  <c r="A168" i="15"/>
  <c r="E168" i="15" s="1"/>
  <c r="D167" i="15"/>
  <c r="C168" i="15" l="1"/>
  <c r="B168" i="15"/>
  <c r="A169" i="15"/>
  <c r="E169" i="15" s="1"/>
  <c r="D168" i="15"/>
  <c r="C169" i="15" l="1"/>
  <c r="B169" i="15"/>
  <c r="A170" i="15"/>
  <c r="E170" i="15" s="1"/>
  <c r="D169" i="15"/>
  <c r="C170" i="15" l="1"/>
  <c r="B170" i="15"/>
  <c r="A171" i="15"/>
  <c r="E171" i="15" s="1"/>
  <c r="D170" i="15"/>
  <c r="C171" i="15" l="1"/>
  <c r="B171" i="15"/>
  <c r="A172" i="15"/>
  <c r="E172" i="15" s="1"/>
  <c r="D171" i="15"/>
  <c r="B172" i="15" l="1"/>
  <c r="C172" i="15"/>
  <c r="A173" i="15"/>
  <c r="E173" i="15" s="1"/>
  <c r="D172" i="15"/>
  <c r="C173" i="15" l="1"/>
  <c r="B173" i="15"/>
  <c r="A174" i="15"/>
  <c r="E174" i="15" s="1"/>
  <c r="D173" i="15"/>
  <c r="C174" i="15" l="1"/>
  <c r="B174" i="15"/>
  <c r="A175" i="15"/>
  <c r="E175" i="15" s="1"/>
  <c r="D174" i="15"/>
  <c r="C175" i="15" l="1"/>
  <c r="B175" i="15"/>
  <c r="A176" i="15"/>
  <c r="E176" i="15" s="1"/>
  <c r="D175" i="15"/>
  <c r="C176" i="15" l="1"/>
  <c r="B176" i="15"/>
  <c r="A177" i="15"/>
  <c r="E177" i="15" s="1"/>
  <c r="D176" i="15"/>
  <c r="B177" i="15" l="1"/>
  <c r="C177" i="15"/>
  <c r="A178" i="15"/>
  <c r="E178" i="15" s="1"/>
  <c r="D177" i="15"/>
  <c r="C178" i="15" l="1"/>
  <c r="B178" i="15"/>
  <c r="A179" i="15"/>
  <c r="E179" i="15" s="1"/>
  <c r="D178" i="15"/>
  <c r="C179" i="15" l="1"/>
  <c r="B179" i="15"/>
  <c r="A180" i="15"/>
  <c r="E180" i="15" s="1"/>
  <c r="D179" i="15"/>
  <c r="C180" i="15" l="1"/>
  <c r="B180" i="15"/>
  <c r="A181" i="15"/>
  <c r="E181" i="15" s="1"/>
  <c r="D180" i="15"/>
  <c r="C181" i="15" l="1"/>
  <c r="B181" i="15"/>
  <c r="A182" i="15"/>
  <c r="E182" i="15" s="1"/>
  <c r="D181" i="15"/>
  <c r="C182" i="15" l="1"/>
  <c r="B182" i="15"/>
  <c r="A183" i="15"/>
  <c r="E183" i="15" s="1"/>
  <c r="D182" i="15"/>
  <c r="C183" i="15" l="1"/>
  <c r="B183" i="15"/>
  <c r="A184" i="15"/>
  <c r="E184" i="15" s="1"/>
  <c r="D183" i="15"/>
  <c r="C184" i="15" l="1"/>
  <c r="B184" i="15"/>
  <c r="A185" i="15"/>
  <c r="E185" i="15" s="1"/>
  <c r="D184" i="15"/>
  <c r="B185" i="15" l="1"/>
  <c r="C185" i="15"/>
  <c r="A186" i="15"/>
  <c r="E186" i="15" s="1"/>
  <c r="D185" i="15"/>
  <c r="C186" i="15" l="1"/>
  <c r="B186" i="15"/>
  <c r="A187" i="15"/>
  <c r="E187" i="15" s="1"/>
  <c r="D186" i="15"/>
  <c r="C187" i="15" l="1"/>
  <c r="B187" i="15"/>
  <c r="A188" i="15"/>
  <c r="E188" i="15" s="1"/>
  <c r="D187" i="15"/>
  <c r="B188" i="15" l="1"/>
  <c r="C188" i="15"/>
  <c r="A189" i="15"/>
  <c r="E189" i="15" s="1"/>
  <c r="D188" i="15"/>
  <c r="C189" i="15" l="1"/>
  <c r="B189" i="15"/>
  <c r="A190" i="15"/>
  <c r="E190" i="15" s="1"/>
  <c r="D189" i="15"/>
  <c r="C190" i="15" l="1"/>
  <c r="B190" i="15"/>
  <c r="A191" i="15"/>
  <c r="E191" i="15" s="1"/>
  <c r="D190" i="15"/>
  <c r="C191" i="15" l="1"/>
  <c r="B191" i="15"/>
  <c r="A192" i="15"/>
  <c r="E192" i="15" s="1"/>
  <c r="D191" i="15"/>
  <c r="C192" i="15" l="1"/>
  <c r="B192" i="15"/>
  <c r="A193" i="15"/>
  <c r="E193" i="15" s="1"/>
  <c r="D192" i="15"/>
  <c r="C193" i="15" l="1"/>
  <c r="B193" i="15"/>
  <c r="A194" i="15"/>
  <c r="E194" i="15" s="1"/>
  <c r="D193" i="15"/>
  <c r="C194" i="15" l="1"/>
  <c r="B194" i="15"/>
  <c r="A195" i="15"/>
  <c r="E195" i="15" s="1"/>
  <c r="D194" i="15"/>
  <c r="C195" i="15" l="1"/>
  <c r="B195" i="15"/>
  <c r="A196" i="15"/>
  <c r="E196" i="15" s="1"/>
  <c r="D195" i="15"/>
  <c r="B196" i="15" l="1"/>
  <c r="C196" i="15"/>
  <c r="A197" i="15"/>
  <c r="E197" i="15" s="1"/>
  <c r="D196" i="15"/>
  <c r="B197" i="15" l="1"/>
  <c r="C197" i="15"/>
  <c r="A198" i="15"/>
  <c r="E198" i="15" s="1"/>
  <c r="D197" i="15"/>
  <c r="C198" i="15" l="1"/>
  <c r="B198" i="15"/>
  <c r="A199" i="15"/>
  <c r="E199" i="15" s="1"/>
  <c r="D198" i="15"/>
  <c r="C199" i="15" l="1"/>
  <c r="B199" i="15"/>
  <c r="A200" i="15"/>
  <c r="E200" i="15" s="1"/>
  <c r="D199" i="15"/>
  <c r="C200" i="15" l="1"/>
  <c r="B200" i="15"/>
  <c r="A201" i="15"/>
  <c r="E201" i="15" s="1"/>
  <c r="D200" i="15"/>
  <c r="C201" i="15" l="1"/>
  <c r="B201" i="15"/>
  <c r="A202" i="15"/>
  <c r="E202" i="15" s="1"/>
  <c r="D201" i="15"/>
  <c r="C202" i="15" l="1"/>
  <c r="B202" i="15"/>
  <c r="A203" i="15"/>
  <c r="E203" i="15" s="1"/>
  <c r="D202" i="15"/>
  <c r="C203" i="15" l="1"/>
  <c r="B203" i="15"/>
  <c r="A204" i="15"/>
  <c r="E204" i="15" s="1"/>
  <c r="D203" i="15"/>
  <c r="B204" i="15" l="1"/>
  <c r="C204" i="15"/>
  <c r="A205" i="15"/>
  <c r="E205" i="15" s="1"/>
  <c r="D204" i="15"/>
  <c r="C205" i="15" l="1"/>
  <c r="B205" i="15"/>
  <c r="A206" i="15"/>
  <c r="E206" i="15" s="1"/>
  <c r="D205" i="15"/>
  <c r="C206" i="15" l="1"/>
  <c r="B206" i="15"/>
  <c r="A207" i="15"/>
  <c r="E207" i="15" s="1"/>
  <c r="D206" i="15"/>
  <c r="C207" i="15" l="1"/>
  <c r="B207" i="15"/>
  <c r="A208" i="15"/>
  <c r="E208" i="15" s="1"/>
  <c r="D207" i="15"/>
  <c r="C208" i="15" l="1"/>
  <c r="B208" i="15"/>
  <c r="A209" i="15"/>
  <c r="E209" i="15" s="1"/>
  <c r="D208" i="15"/>
  <c r="C209" i="15" l="1"/>
  <c r="B209" i="15"/>
  <c r="A210" i="15"/>
  <c r="E210" i="15" s="1"/>
  <c r="D209" i="15"/>
  <c r="C210" i="15" l="1"/>
  <c r="B210" i="15"/>
  <c r="A211" i="15"/>
  <c r="E211" i="15" s="1"/>
  <c r="D210" i="15"/>
  <c r="C211" i="15" l="1"/>
  <c r="B211" i="15"/>
  <c r="A212" i="15"/>
  <c r="E212" i="15" s="1"/>
  <c r="D211" i="15"/>
  <c r="C212" i="15" l="1"/>
  <c r="B212" i="15"/>
  <c r="A213" i="15"/>
  <c r="E213" i="15" s="1"/>
  <c r="D212" i="15"/>
  <c r="C213" i="15" l="1"/>
  <c r="B213" i="15"/>
  <c r="A214" i="15"/>
  <c r="E214" i="15" s="1"/>
  <c r="D213" i="15"/>
  <c r="C214" i="15" l="1"/>
  <c r="B214" i="15"/>
  <c r="A215" i="15"/>
  <c r="E215" i="15" s="1"/>
  <c r="D214" i="15"/>
  <c r="C215" i="15" l="1"/>
  <c r="B215" i="15"/>
  <c r="A216" i="15"/>
  <c r="E216" i="15" s="1"/>
  <c r="D215" i="15"/>
  <c r="C216" i="15" l="1"/>
  <c r="B216" i="15"/>
  <c r="A217" i="15"/>
  <c r="E217" i="15" s="1"/>
  <c r="D216" i="15"/>
  <c r="B217" i="15" l="1"/>
  <c r="C217" i="15"/>
  <c r="A218" i="15"/>
  <c r="E218" i="15" s="1"/>
  <c r="D217" i="15"/>
  <c r="C218" i="15" l="1"/>
  <c r="B218" i="15"/>
  <c r="A219" i="15"/>
  <c r="E219" i="15" s="1"/>
  <c r="D218" i="15"/>
  <c r="C219" i="15" l="1"/>
  <c r="B219" i="15"/>
  <c r="A220" i="15"/>
  <c r="E220" i="15" s="1"/>
  <c r="D219" i="15"/>
  <c r="B220" i="15" l="1"/>
  <c r="C220" i="15"/>
  <c r="A221" i="15"/>
  <c r="E221" i="15" s="1"/>
  <c r="D220" i="15"/>
  <c r="C221" i="15" l="1"/>
  <c r="B221" i="15"/>
  <c r="A222" i="15"/>
  <c r="E222" i="15" s="1"/>
  <c r="D221" i="15"/>
  <c r="C222" i="15" l="1"/>
  <c r="B222" i="15"/>
  <c r="A223" i="15"/>
  <c r="E223" i="15" s="1"/>
  <c r="D222" i="15"/>
  <c r="C223" i="15" l="1"/>
  <c r="B223" i="15"/>
  <c r="A224" i="15"/>
  <c r="E224" i="15" s="1"/>
  <c r="D223" i="15"/>
  <c r="C224" i="15" l="1"/>
  <c r="B224" i="15"/>
  <c r="A225" i="15"/>
  <c r="E225" i="15" s="1"/>
  <c r="D224" i="15"/>
  <c r="C225" i="15" l="1"/>
  <c r="B225" i="15"/>
  <c r="A226" i="15"/>
  <c r="E226" i="15" s="1"/>
  <c r="D225" i="15"/>
  <c r="C226" i="15" l="1"/>
  <c r="B226" i="15"/>
  <c r="A227" i="15"/>
  <c r="E227" i="15" s="1"/>
  <c r="D226" i="15"/>
  <c r="C227" i="15" l="1"/>
  <c r="B227" i="15"/>
  <c r="A228" i="15"/>
  <c r="E228" i="15" s="1"/>
  <c r="D227" i="15"/>
  <c r="B228" i="15" l="1"/>
  <c r="C228" i="15"/>
  <c r="A229" i="15"/>
  <c r="E229" i="15" s="1"/>
  <c r="D228" i="15"/>
  <c r="C229" i="15" l="1"/>
  <c r="B229" i="15"/>
  <c r="A230" i="15"/>
  <c r="E230" i="15" s="1"/>
  <c r="D229" i="15"/>
  <c r="C230" i="15" l="1"/>
  <c r="B230" i="15"/>
  <c r="A231" i="15"/>
  <c r="E231" i="15" s="1"/>
  <c r="D230" i="15"/>
  <c r="C231" i="15" l="1"/>
  <c r="B231" i="15"/>
  <c r="A232" i="15"/>
  <c r="E232" i="15" s="1"/>
  <c r="D231" i="15"/>
  <c r="C232" i="15" l="1"/>
  <c r="B232" i="15"/>
  <c r="A233" i="15"/>
  <c r="E233" i="15" s="1"/>
  <c r="D232" i="15"/>
  <c r="C233" i="15" l="1"/>
  <c r="B233" i="15"/>
  <c r="A234" i="15"/>
  <c r="E234" i="15" s="1"/>
  <c r="D233" i="15"/>
  <c r="C234" i="15" l="1"/>
  <c r="B234" i="15"/>
  <c r="A235" i="15"/>
  <c r="E235" i="15" s="1"/>
  <c r="D234" i="15"/>
  <c r="C235" i="15" l="1"/>
  <c r="B235" i="15"/>
  <c r="A236" i="15"/>
  <c r="E236" i="15" s="1"/>
  <c r="D235" i="15"/>
  <c r="B236" i="15" l="1"/>
  <c r="C236" i="15"/>
  <c r="A237" i="15"/>
  <c r="E237" i="15" s="1"/>
  <c r="D236" i="15"/>
  <c r="C237" i="15" l="1"/>
  <c r="B237" i="15"/>
  <c r="A238" i="15"/>
  <c r="E238" i="15" s="1"/>
  <c r="D237" i="15"/>
  <c r="C238" i="15" l="1"/>
  <c r="B238" i="15"/>
  <c r="A239" i="15"/>
  <c r="E239" i="15" s="1"/>
  <c r="D238" i="15"/>
  <c r="C239" i="15" l="1"/>
  <c r="B239" i="15"/>
  <c r="A240" i="15"/>
  <c r="E240" i="15" s="1"/>
  <c r="D239" i="15"/>
  <c r="C240" i="15" l="1"/>
  <c r="B240" i="15"/>
  <c r="A241" i="15"/>
  <c r="E241" i="15" s="1"/>
  <c r="D240" i="15"/>
  <c r="B241" i="15" l="1"/>
  <c r="C241" i="15"/>
  <c r="A242" i="15"/>
  <c r="E242" i="15" s="1"/>
  <c r="D241" i="15"/>
  <c r="C242" i="15" l="1"/>
  <c r="B242" i="15"/>
  <c r="A243" i="15"/>
  <c r="E243" i="15" s="1"/>
  <c r="D242" i="15"/>
  <c r="C243" i="15" l="1"/>
  <c r="B243" i="15"/>
  <c r="A244" i="15"/>
  <c r="E244" i="15" s="1"/>
  <c r="D243" i="15"/>
  <c r="C244" i="15" l="1"/>
  <c r="B244" i="15"/>
  <c r="A245" i="15"/>
  <c r="E245" i="15" s="1"/>
  <c r="D244" i="15"/>
  <c r="C245" i="15" l="1"/>
  <c r="B245" i="15"/>
  <c r="A246" i="15"/>
  <c r="E246" i="15" s="1"/>
  <c r="D245" i="15"/>
  <c r="C246" i="15" l="1"/>
  <c r="B246" i="15"/>
  <c r="A247" i="15"/>
  <c r="E247" i="15" s="1"/>
  <c r="D246" i="15"/>
  <c r="C247" i="15" l="1"/>
  <c r="B247" i="15"/>
  <c r="A248" i="15"/>
  <c r="E248" i="15" s="1"/>
  <c r="D247" i="15"/>
  <c r="C248" i="15" l="1"/>
  <c r="B248" i="15"/>
  <c r="A249" i="15"/>
  <c r="E249" i="15" s="1"/>
  <c r="D248" i="15"/>
  <c r="C249" i="15" l="1"/>
  <c r="B249" i="15"/>
  <c r="A250" i="15"/>
  <c r="E250" i="15" s="1"/>
  <c r="D249" i="15"/>
  <c r="C250" i="15" l="1"/>
  <c r="B250" i="15"/>
  <c r="A251" i="15"/>
  <c r="E251" i="15" s="1"/>
  <c r="D250" i="15"/>
  <c r="C251" i="15" l="1"/>
  <c r="B251" i="15"/>
  <c r="A252" i="15"/>
  <c r="E252" i="15" s="1"/>
  <c r="D251" i="15"/>
  <c r="B252" i="15" l="1"/>
  <c r="C252" i="15"/>
  <c r="A253" i="15"/>
  <c r="E253" i="15" s="1"/>
  <c r="D252" i="15"/>
  <c r="C253" i="15" l="1"/>
  <c r="B253" i="15"/>
  <c r="A254" i="15"/>
  <c r="E254" i="15" s="1"/>
  <c r="D253" i="15"/>
  <c r="C254" i="15" l="1"/>
  <c r="B254" i="15"/>
  <c r="A255" i="15"/>
  <c r="E255" i="15" s="1"/>
  <c r="D254" i="15"/>
  <c r="C255" i="15" l="1"/>
  <c r="B255" i="15"/>
  <c r="A256" i="15"/>
  <c r="E256" i="15" s="1"/>
  <c r="D255" i="15"/>
  <c r="C256" i="15" l="1"/>
  <c r="B256" i="15"/>
  <c r="A257" i="15"/>
  <c r="E257" i="15" s="1"/>
  <c r="D256" i="15"/>
  <c r="C257" i="15" l="1"/>
  <c r="B257" i="15"/>
  <c r="A258" i="15"/>
  <c r="E258" i="15" s="1"/>
  <c r="D257" i="15"/>
  <c r="C258" i="15" l="1"/>
  <c r="B258" i="15"/>
  <c r="A259" i="15"/>
  <c r="E259" i="15" s="1"/>
  <c r="D258" i="15"/>
  <c r="C259" i="15" l="1"/>
  <c r="B259" i="15"/>
  <c r="A260" i="15"/>
  <c r="E260" i="15" s="1"/>
  <c r="D259" i="15"/>
  <c r="B260" i="15" l="1"/>
  <c r="C260" i="15"/>
  <c r="A261" i="15"/>
  <c r="E261" i="15" s="1"/>
  <c r="D260" i="15"/>
  <c r="B261" i="15" l="1"/>
  <c r="C261" i="15"/>
  <c r="A262" i="15"/>
  <c r="E262" i="15" s="1"/>
  <c r="D261" i="15"/>
  <c r="C262" i="15" l="1"/>
  <c r="B262" i="15"/>
  <c r="A263" i="15"/>
  <c r="E263" i="15" s="1"/>
  <c r="D262" i="15"/>
  <c r="C263" i="15" l="1"/>
  <c r="B263" i="15"/>
  <c r="A264" i="15"/>
  <c r="E264" i="15" s="1"/>
  <c r="D263" i="15"/>
  <c r="C264" i="15" l="1"/>
  <c r="B264" i="15"/>
  <c r="A265" i="15"/>
  <c r="E265" i="15" s="1"/>
  <c r="D264" i="15"/>
  <c r="C265" i="15" l="1"/>
  <c r="B265" i="15"/>
  <c r="A266" i="15"/>
  <c r="E266" i="15" s="1"/>
  <c r="D265" i="15"/>
  <c r="C266" i="15" l="1"/>
  <c r="B266" i="15"/>
  <c r="A267" i="15"/>
  <c r="E267" i="15" s="1"/>
  <c r="D266" i="15"/>
  <c r="C267" i="15" l="1"/>
  <c r="B267" i="15"/>
  <c r="A268" i="15"/>
  <c r="E268" i="15" s="1"/>
  <c r="D267" i="15"/>
  <c r="B268" i="15" l="1"/>
  <c r="C268" i="15"/>
  <c r="A269" i="15"/>
  <c r="E269" i="15" s="1"/>
  <c r="D268" i="15"/>
  <c r="C269" i="15" l="1"/>
  <c r="B269" i="15"/>
  <c r="A270" i="15"/>
  <c r="E270" i="15" s="1"/>
  <c r="D269" i="15"/>
  <c r="C270" i="15" l="1"/>
  <c r="B270" i="15"/>
  <c r="A271" i="15"/>
  <c r="E271" i="15" s="1"/>
  <c r="D270" i="15"/>
  <c r="C271" i="15" l="1"/>
  <c r="B271" i="15"/>
  <c r="A272" i="15"/>
  <c r="E272" i="15" s="1"/>
  <c r="D271" i="15"/>
  <c r="C272" i="15" l="1"/>
  <c r="B272" i="15"/>
  <c r="A273" i="15"/>
  <c r="E273" i="15" s="1"/>
  <c r="D272" i="15"/>
  <c r="C273" i="15" l="1"/>
  <c r="B273" i="15"/>
  <c r="A274" i="15"/>
  <c r="E274" i="15" s="1"/>
  <c r="D273" i="15"/>
  <c r="C274" i="15" l="1"/>
  <c r="B274" i="15"/>
  <c r="A275" i="15"/>
  <c r="E275" i="15" s="1"/>
  <c r="D274" i="15"/>
  <c r="C275" i="15" l="1"/>
  <c r="B275" i="15"/>
  <c r="A276" i="15"/>
  <c r="E276" i="15" s="1"/>
  <c r="D275" i="15"/>
  <c r="C276" i="15" l="1"/>
  <c r="B276" i="15"/>
  <c r="A277" i="15"/>
  <c r="E277" i="15" s="1"/>
  <c r="D276" i="15"/>
  <c r="C277" i="15" l="1"/>
  <c r="B277" i="15"/>
  <c r="A278" i="15"/>
  <c r="E278" i="15" s="1"/>
  <c r="D277" i="15"/>
  <c r="C278" i="15" l="1"/>
  <c r="B278" i="15"/>
  <c r="A279" i="15"/>
  <c r="E279" i="15" s="1"/>
  <c r="D278" i="15"/>
  <c r="C279" i="15" l="1"/>
  <c r="B279" i="15"/>
  <c r="A280" i="15"/>
  <c r="E280" i="15" s="1"/>
  <c r="D279" i="15"/>
  <c r="C280" i="15" l="1"/>
  <c r="B280" i="15"/>
  <c r="A281" i="15"/>
  <c r="E281" i="15" s="1"/>
  <c r="D280" i="15"/>
  <c r="B281" i="15" l="1"/>
  <c r="C281" i="15"/>
  <c r="A282" i="15"/>
  <c r="E282" i="15" s="1"/>
  <c r="D281" i="15"/>
  <c r="C282" i="15" l="1"/>
  <c r="B282" i="15"/>
  <c r="A283" i="15"/>
  <c r="E283" i="15" s="1"/>
  <c r="D282" i="15"/>
  <c r="C283" i="15" l="1"/>
  <c r="B283" i="15"/>
  <c r="A284" i="15"/>
  <c r="E284" i="15" s="1"/>
  <c r="D283" i="15"/>
  <c r="B284" i="15" l="1"/>
  <c r="C284" i="15"/>
  <c r="A285" i="15"/>
  <c r="E285" i="15" s="1"/>
  <c r="D284" i="15"/>
  <c r="C285" i="15" l="1"/>
  <c r="B285" i="15"/>
  <c r="A286" i="15"/>
  <c r="E286" i="15" s="1"/>
  <c r="D285" i="15"/>
  <c r="C286" i="15" l="1"/>
  <c r="B286" i="15"/>
  <c r="A287" i="15"/>
  <c r="E287" i="15" s="1"/>
  <c r="D286" i="15"/>
  <c r="C287" i="15" l="1"/>
  <c r="B287" i="15"/>
  <c r="A288" i="15"/>
  <c r="E288" i="15" s="1"/>
  <c r="D287" i="15"/>
  <c r="C288" i="15" l="1"/>
  <c r="B288" i="15"/>
  <c r="A289" i="15"/>
  <c r="E289" i="15" s="1"/>
  <c r="D288" i="15"/>
  <c r="C289" i="15" l="1"/>
  <c r="B289" i="15"/>
  <c r="A290" i="15"/>
  <c r="E290" i="15" s="1"/>
  <c r="D289" i="15"/>
  <c r="C290" i="15" l="1"/>
  <c r="B290" i="15"/>
  <c r="A291" i="15"/>
  <c r="E291" i="15" s="1"/>
  <c r="D290" i="15"/>
  <c r="C291" i="15" l="1"/>
  <c r="B291" i="15"/>
  <c r="A292" i="15"/>
  <c r="E292" i="15" s="1"/>
  <c r="D291" i="15"/>
  <c r="B292" i="15" l="1"/>
  <c r="C292" i="15"/>
  <c r="A293" i="15"/>
  <c r="E293" i="15" s="1"/>
  <c r="D292" i="15"/>
  <c r="C293" i="15" l="1"/>
  <c r="B293" i="15"/>
  <c r="A294" i="15"/>
  <c r="E294" i="15" s="1"/>
  <c r="D293" i="15"/>
  <c r="C294" i="15" l="1"/>
  <c r="B294" i="15"/>
  <c r="A295" i="15"/>
  <c r="E295" i="15" s="1"/>
  <c r="D294" i="15"/>
  <c r="C295" i="15" l="1"/>
  <c r="B295" i="15"/>
  <c r="D295" i="15"/>
  <c r="A296" i="15"/>
  <c r="E296" i="15" s="1"/>
  <c r="C296" i="15" l="1"/>
  <c r="B296" i="15"/>
  <c r="A297" i="15"/>
  <c r="E297" i="15" s="1"/>
  <c r="D296" i="15"/>
  <c r="C297" i="15" l="1"/>
  <c r="B297" i="15"/>
  <c r="A298" i="15"/>
  <c r="E298" i="15" s="1"/>
  <c r="D297" i="15"/>
  <c r="D298" i="15" l="1"/>
  <c r="C298" i="15"/>
  <c r="B298" i="15"/>
  <c r="A299" i="15"/>
  <c r="E299" i="15" s="1"/>
  <c r="C299" i="15" l="1"/>
  <c r="B299" i="15"/>
  <c r="A300" i="15"/>
  <c r="E300" i="15" s="1"/>
  <c r="D299" i="15"/>
  <c r="B300" i="15" l="1"/>
  <c r="C300" i="15"/>
  <c r="A301" i="15"/>
  <c r="E301" i="15" s="1"/>
  <c r="D300" i="15"/>
  <c r="C301" i="15" l="1"/>
  <c r="B301" i="15"/>
  <c r="A302" i="15"/>
  <c r="E302" i="15" s="1"/>
  <c r="D301" i="15"/>
  <c r="C302" i="15" l="1"/>
  <c r="B302" i="15"/>
  <c r="A303" i="15"/>
  <c r="E303" i="15" s="1"/>
  <c r="D302" i="15"/>
  <c r="C303" i="15" l="1"/>
  <c r="B303" i="15"/>
  <c r="A304" i="15"/>
  <c r="E304" i="15" s="1"/>
  <c r="D303" i="15"/>
  <c r="C304" i="15" l="1"/>
  <c r="B304" i="15"/>
  <c r="A305" i="15"/>
  <c r="E305" i="15" s="1"/>
  <c r="D304" i="15"/>
  <c r="B305" i="15" l="1"/>
  <c r="C305" i="15"/>
  <c r="A306" i="15"/>
  <c r="E306" i="15" s="1"/>
  <c r="D305" i="15"/>
  <c r="C306" i="15" l="1"/>
  <c r="B306" i="15"/>
  <c r="A307" i="15"/>
  <c r="E307" i="15" s="1"/>
  <c r="D306" i="15"/>
  <c r="C307" i="15" l="1"/>
  <c r="B307" i="15"/>
  <c r="A308" i="15"/>
  <c r="E308" i="15" s="1"/>
  <c r="D307" i="15"/>
  <c r="C308" i="15" l="1"/>
  <c r="B308" i="15"/>
  <c r="A309" i="15"/>
  <c r="E309" i="15" s="1"/>
  <c r="D308" i="15"/>
  <c r="C309" i="15" l="1"/>
  <c r="B309" i="15"/>
  <c r="A310" i="15"/>
  <c r="E310" i="15" s="1"/>
  <c r="D309" i="15"/>
  <c r="C310" i="15" l="1"/>
  <c r="B310" i="15"/>
  <c r="A311" i="15"/>
  <c r="E311" i="15" s="1"/>
  <c r="D310" i="15"/>
  <c r="C311" i="15" l="1"/>
  <c r="B311" i="15"/>
  <c r="A312" i="15"/>
  <c r="E312" i="15" s="1"/>
  <c r="D311" i="15"/>
  <c r="C312" i="15" l="1"/>
  <c r="B312" i="15"/>
  <c r="A313" i="15"/>
  <c r="E313" i="15" s="1"/>
  <c r="D312" i="15"/>
  <c r="C313" i="15" l="1"/>
  <c r="B313" i="15"/>
  <c r="A314" i="15"/>
  <c r="E314" i="15" s="1"/>
  <c r="D313" i="15"/>
  <c r="C314" i="15" l="1"/>
  <c r="B314" i="15"/>
  <c r="A315" i="15"/>
  <c r="E315" i="15" s="1"/>
  <c r="D314" i="15"/>
  <c r="C315" i="15" l="1"/>
  <c r="B315" i="15"/>
  <c r="A316" i="15"/>
  <c r="E316" i="15" s="1"/>
  <c r="D315" i="15"/>
  <c r="B316" i="15" l="1"/>
  <c r="C316" i="15"/>
  <c r="A317" i="15"/>
  <c r="E317" i="15" s="1"/>
  <c r="D316" i="15"/>
  <c r="C317" i="15" l="1"/>
  <c r="B317" i="15"/>
  <c r="A318" i="15"/>
  <c r="E318" i="15" s="1"/>
  <c r="D317" i="15"/>
  <c r="C318" i="15" l="1"/>
  <c r="B318" i="15"/>
  <c r="A319" i="15"/>
  <c r="E319" i="15" s="1"/>
  <c r="D318" i="15"/>
  <c r="C319" i="15" l="1"/>
  <c r="B319" i="15"/>
  <c r="D319" i="15"/>
  <c r="A320" i="15"/>
  <c r="E320" i="15" s="1"/>
  <c r="C320" i="15" l="1"/>
  <c r="B320" i="15"/>
  <c r="A321" i="15"/>
  <c r="E321" i="15" s="1"/>
  <c r="D320" i="15"/>
  <c r="C321" i="15" l="1"/>
  <c r="B321" i="15"/>
  <c r="A322" i="15"/>
  <c r="E322" i="15" s="1"/>
  <c r="D321" i="15"/>
  <c r="C322" i="15" l="1"/>
  <c r="B322" i="15"/>
  <c r="A323" i="15"/>
  <c r="E323" i="15" s="1"/>
  <c r="D322" i="15"/>
  <c r="C323" i="15" l="1"/>
  <c r="B323" i="15"/>
  <c r="A324" i="15"/>
  <c r="E324" i="15" s="1"/>
  <c r="D323" i="15"/>
  <c r="B324" i="15" l="1"/>
  <c r="C324" i="15"/>
  <c r="A325" i="15"/>
  <c r="E325" i="15" s="1"/>
  <c r="D324" i="15"/>
  <c r="B325" i="15" l="1"/>
  <c r="C325" i="15"/>
  <c r="A326" i="15"/>
  <c r="E326" i="15" s="1"/>
  <c r="D325" i="15"/>
  <c r="C326" i="15" l="1"/>
  <c r="B326" i="15"/>
  <c r="A327" i="15"/>
  <c r="E327" i="15" s="1"/>
  <c r="D326" i="15"/>
  <c r="C327" i="15" l="1"/>
  <c r="B327" i="15"/>
  <c r="A328" i="15"/>
  <c r="E328" i="15" s="1"/>
  <c r="D327" i="15"/>
  <c r="C328" i="15" l="1"/>
  <c r="B328" i="15"/>
  <c r="A329" i="15"/>
  <c r="E329" i="15" s="1"/>
  <c r="D328" i="15"/>
  <c r="C329" i="15" l="1"/>
  <c r="B329" i="15"/>
  <c r="A330" i="15"/>
  <c r="E330" i="15" s="1"/>
  <c r="D329" i="15"/>
  <c r="C330" i="15" l="1"/>
  <c r="B330" i="15"/>
  <c r="A331" i="15"/>
  <c r="E331" i="15" s="1"/>
  <c r="D330" i="15"/>
  <c r="C331" i="15" l="1"/>
  <c r="B331" i="15"/>
  <c r="A332" i="15"/>
  <c r="E332" i="15" s="1"/>
  <c r="D331" i="15"/>
  <c r="B332" i="15" l="1"/>
  <c r="C332" i="15"/>
  <c r="A333" i="15"/>
  <c r="E333" i="15" s="1"/>
  <c r="D332" i="15"/>
  <c r="C333" i="15" l="1"/>
  <c r="B333" i="15"/>
  <c r="A334" i="15"/>
  <c r="E334" i="15" s="1"/>
  <c r="D333" i="15"/>
  <c r="C334" i="15" l="1"/>
  <c r="B334" i="15"/>
  <c r="A335" i="15"/>
  <c r="E335" i="15" s="1"/>
  <c r="D334" i="15"/>
  <c r="C335" i="15" l="1"/>
  <c r="B335" i="15"/>
  <c r="A336" i="15"/>
  <c r="E336" i="15" s="1"/>
  <c r="D335" i="15"/>
  <c r="C336" i="15" l="1"/>
  <c r="B336" i="15"/>
  <c r="A337" i="15"/>
  <c r="E337" i="15" s="1"/>
  <c r="D336" i="15"/>
  <c r="C337" i="15" l="1"/>
  <c r="B337" i="15"/>
  <c r="A338" i="15"/>
  <c r="E338" i="15" s="1"/>
  <c r="D337" i="15"/>
  <c r="C338" i="15" l="1"/>
  <c r="B338" i="15"/>
  <c r="A339" i="15"/>
  <c r="E339" i="15" s="1"/>
  <c r="D338" i="15"/>
  <c r="C339" i="15" l="1"/>
  <c r="B339" i="15"/>
  <c r="A340" i="15"/>
  <c r="E340" i="15" s="1"/>
  <c r="D339" i="15"/>
  <c r="C340" i="15" l="1"/>
  <c r="B340" i="15"/>
  <c r="A341" i="15"/>
  <c r="E341" i="15" s="1"/>
  <c r="D340" i="15"/>
  <c r="C341" i="15" l="1"/>
  <c r="B341" i="15"/>
  <c r="A342" i="15"/>
  <c r="E342" i="15" s="1"/>
  <c r="D341" i="15"/>
  <c r="C342" i="15" l="1"/>
  <c r="B342" i="15"/>
  <c r="A343" i="15"/>
  <c r="E343" i="15" s="1"/>
  <c r="D342" i="15"/>
  <c r="C343" i="15" l="1"/>
  <c r="B343" i="15"/>
  <c r="D343" i="15"/>
  <c r="A344" i="15"/>
  <c r="E344" i="15" s="1"/>
  <c r="B344" i="15" l="1"/>
  <c r="C344" i="15"/>
  <c r="A345" i="15"/>
  <c r="E345" i="15" s="1"/>
  <c r="D344" i="15"/>
  <c r="C345" i="15" l="1"/>
  <c r="B345" i="15"/>
  <c r="A346" i="15"/>
  <c r="E346" i="15" s="1"/>
  <c r="D345" i="15"/>
  <c r="C346" i="15" l="1"/>
  <c r="B346" i="15"/>
  <c r="A347" i="15"/>
  <c r="E347" i="15" s="1"/>
  <c r="D346" i="15"/>
  <c r="C347" i="15" l="1"/>
  <c r="B347" i="15"/>
  <c r="A348" i="15"/>
  <c r="E348" i="15" s="1"/>
  <c r="D347" i="15"/>
  <c r="B348" i="15" l="1"/>
  <c r="C348" i="15"/>
  <c r="A349" i="15"/>
  <c r="E349" i="15" s="1"/>
  <c r="D348" i="15"/>
  <c r="C349" i="15" l="1"/>
  <c r="B349" i="15"/>
  <c r="A350" i="15"/>
  <c r="E350" i="15" s="1"/>
  <c r="D349" i="15"/>
  <c r="C350" i="15" l="1"/>
  <c r="B350" i="15"/>
  <c r="A351" i="15"/>
  <c r="E351" i="15" s="1"/>
  <c r="D350" i="15"/>
  <c r="C351" i="15" l="1"/>
  <c r="B351" i="15"/>
  <c r="A352" i="15"/>
  <c r="E352" i="15" s="1"/>
  <c r="D351" i="15"/>
  <c r="B352" i="15" l="1"/>
  <c r="C352" i="15"/>
  <c r="A353" i="15"/>
  <c r="E353" i="15" s="1"/>
  <c r="D352" i="15"/>
  <c r="C353" i="15" l="1"/>
  <c r="B353" i="15"/>
  <c r="A354" i="15"/>
  <c r="E354" i="15" s="1"/>
  <c r="D353" i="15"/>
  <c r="C354" i="15" l="1"/>
  <c r="B354" i="15"/>
  <c r="A355" i="15"/>
  <c r="E355" i="15" s="1"/>
  <c r="D354" i="15"/>
  <c r="B355" i="15" l="1"/>
  <c r="C355" i="15"/>
  <c r="A356" i="15"/>
  <c r="E356" i="15" s="1"/>
  <c r="D355" i="15"/>
  <c r="C356" i="15" l="1"/>
  <c r="B356" i="15"/>
  <c r="A357" i="15"/>
  <c r="E357" i="15" s="1"/>
  <c r="D356" i="15"/>
  <c r="C357" i="15" l="1"/>
  <c r="B357" i="15"/>
  <c r="A358" i="15"/>
  <c r="E358" i="15" s="1"/>
  <c r="D357" i="15"/>
  <c r="C358" i="15" l="1"/>
  <c r="B358" i="15"/>
  <c r="A359" i="15"/>
  <c r="E359" i="15" s="1"/>
  <c r="D358" i="15"/>
  <c r="B359" i="15" l="1"/>
  <c r="C359" i="15"/>
  <c r="A360" i="15"/>
  <c r="E360" i="15" s="1"/>
  <c r="D359" i="15"/>
  <c r="B360" i="15" l="1"/>
  <c r="C360" i="15"/>
  <c r="A361" i="15"/>
  <c r="E361" i="15" s="1"/>
  <c r="D360" i="15"/>
  <c r="C361" i="15" l="1"/>
  <c r="B361" i="15"/>
  <c r="A362" i="15"/>
  <c r="E362" i="15" s="1"/>
  <c r="D361" i="15"/>
  <c r="C362" i="15" l="1"/>
  <c r="B362" i="15"/>
  <c r="A363" i="15"/>
  <c r="E363" i="15" s="1"/>
  <c r="D362" i="15"/>
  <c r="C363" i="15" l="1"/>
  <c r="B363" i="15"/>
  <c r="A364" i="15"/>
  <c r="E364" i="15" s="1"/>
  <c r="D363" i="15"/>
  <c r="B364" i="15" l="1"/>
  <c r="C364" i="15"/>
  <c r="A365" i="15"/>
  <c r="E365" i="15" s="1"/>
  <c r="D364" i="15"/>
  <c r="C365" i="15" l="1"/>
  <c r="B365" i="15"/>
  <c r="A366" i="15"/>
  <c r="E366" i="15" s="1"/>
  <c r="D365" i="15"/>
  <c r="C366" i="15" l="1"/>
  <c r="B366" i="15"/>
  <c r="A367" i="15"/>
  <c r="E367" i="15" s="1"/>
  <c r="D366" i="15"/>
  <c r="D367" i="15" l="1"/>
  <c r="C367" i="15"/>
  <c r="B367" i="15"/>
</calcChain>
</file>

<file path=xl/sharedStrings.xml><?xml version="1.0" encoding="utf-8"?>
<sst xmlns="http://schemas.openxmlformats.org/spreadsheetml/2006/main" count="209" uniqueCount="190">
  <si>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</si>
  <si>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</si>
  <si>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</si>
  <si>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</si>
  <si>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</si>
  <si>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</si>
  <si>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</si>
  <si>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</si>
  <si>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</si>
  <si>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</si>
  <si>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</si>
  <si>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Formation Accueil/ NC</t>
  </si>
  <si>
    <t>Sous-traitance</t>
  </si>
  <si>
    <t>Formation Ss-Traitance</t>
  </si>
  <si>
    <t>Formation Pneumatique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</si>
  <si>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</si>
  <si>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</si>
  <si>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</si>
  <si>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</si>
  <si>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</si>
  <si>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</si>
  <si>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</si>
  <si>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</si>
  <si>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</si>
  <si>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</si>
  <si>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</si>
  <si>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</si>
  <si>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</si>
  <si>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</si>
  <si>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</si>
  <si>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</si>
  <si>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</si>
  <si>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</si>
  <si>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</si>
  <si>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</si>
  <si>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</si>
  <si>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</si>
  <si>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</si>
  <si>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</si>
  <si>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</si>
  <si>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</si>
  <si>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</si>
  <si>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</si>
  <si>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</si>
  <si>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</si>
  <si>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</si>
  <si>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RH 1</t>
  </si>
  <si>
    <t>RH 2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</si>
  <si>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</si>
  <si>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</si>
  <si>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</si>
  <si>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</si>
  <si>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</si>
  <si>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</si>
  <si>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</si>
  <si>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</si>
  <si>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</si>
  <si>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</si>
  <si>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</si>
  <si>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</si>
  <si>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</si>
  <si>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</si>
  <si>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</si>
  <si>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</si>
  <si>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</si>
  <si>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</si>
  <si>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</si>
  <si>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</si>
  <si>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</si>
  <si>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</si>
  <si>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</si>
  <si>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</si>
  <si>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</si>
  <si>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</si>
  <si>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</si>
  <si>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</si>
  <si>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</si>
  <si>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</si>
  <si>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</si>
  <si>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</si>
  <si>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</si>
  <si>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</si>
  <si>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</si>
  <si>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</si>
  <si>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</si>
  <si>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</si>
  <si>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</si>
  <si>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</si>
  <si>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</si>
  <si>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</si>
  <si>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</si>
  <si>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</si>
  <si>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</si>
  <si>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</si>
  <si>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</si>
  <si>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</si>
  <si>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</si>
  <si>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</si>
  <si>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</si>
  <si>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</si>
  <si>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</si>
  <si>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</si>
  <si>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</si>
  <si>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</si>
  <si>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</si>
  <si>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</si>
  <si>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</si>
  <si>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</si>
  <si>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</si>
  <si>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</si>
  <si>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</si>
  <si>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</si>
  <si>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</si>
  <si>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</si>
  <si>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</si>
  <si>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</si>
  <si>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</si>
  <si>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Lundi</t>
  </si>
  <si>
    <t>Mardi</t>
  </si>
  <si>
    <t>Mercredi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</si>
  <si>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</si>
  <si>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</si>
  <si>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</si>
  <si>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</si>
  <si>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</si>
  <si>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</si>
  <si>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</si>
  <si>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</si>
  <si>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</si>
  <si>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</si>
  <si>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</si>
  <si>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</si>
  <si>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</si>
  <si>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</si>
  <si>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</si>
  <si>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</si>
  <si>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</si>
  <si>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Absence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</si>
  <si>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</si>
  <si>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</si>
  <si>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</si>
  <si>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</si>
  <si>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</si>
  <si>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</si>
  <si>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</si>
  <si>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</si>
  <si>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</si>
  <si>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</si>
  <si>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</si>
  <si>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</si>
  <si>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</si>
  <si>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</si>
  <si>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</si>
  <si>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</si>
  <si>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</si>
  <si>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</si>
  <si>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</si>
  <si>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</si>
  <si>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</si>
  <si>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</si>
  <si>
    <t>1er Janvier N+1</t>
  </si>
  <si>
    <t>Saisie 2</t>
  </si>
  <si>
    <t>Saisie 3</t>
  </si>
  <si>
    <t>Hormono-UBC</t>
  </si>
  <si>
    <t>AURELA</t>
  </si>
  <si>
    <t>CROZZOLI</t>
  </si>
  <si>
    <t>DOMERGE</t>
  </si>
  <si>
    <t>FOURCROY</t>
  </si>
  <si>
    <t>FRANCISQUIN</t>
  </si>
  <si>
    <t>HADDAD</t>
  </si>
  <si>
    <t>KRID</t>
  </si>
  <si>
    <t>LAGREZE</t>
  </si>
  <si>
    <t>LE CHEVILLER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</si>
  <si>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</si>
  <si>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</si>
  <si>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</si>
  <si>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</si>
  <si>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</si>
  <si>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</si>
  <si>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</si>
  <si>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</si>
  <si>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</si>
  <si>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</si>
  <si>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>Post1</t>
  </si>
  <si>
    <t>Ablist1</t>
  </si>
  <si>
    <t>Alist1</t>
  </si>
  <si>
    <t>Week-end</t>
  </si>
  <si>
    <t>Fériés et Week-end</t>
  </si>
  <si>
    <t>Index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</si>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</sst>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76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165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5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4" fillId="2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5" fillId="0" borderId="0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167" fontId="5" fillId="0" borderId="0" xfId="0" applyNumberFormat="1" applyFont="1" applyBorder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0" fontId="7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3" fillId="2" borderId="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Border="1"/>
    <xf numFmtId="14" fontId="5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/>
    <xf numFmtId="0" fontId="12" fillId="0" borderId="0" xfId="0" applyNumberFormat="1" applyFont="1" applyBorder="1" applyAlignment="1">
      <alignment vertical="top" textRotation="90" readingOrder="1"/>
    </xf>
    <xf numFmtId="0" fontId="12" fillId="0" borderId="0" xfId="0" applyNumberFormat="1" applyFont="1" applyBorder="1" applyAlignment="1">
      <alignment readingOrder="1"/>
    </xf>
    <xf numFmtId="0" fontId="12" fillId="0" borderId="0" xfId="0" applyNumberFormat="1" applyFont="1" applyBorder="1" applyAlignment="1">
      <alignment horizontal="center" vertical="top" readingOrder="1"/>
    </xf>
    <xf numFmtId="0" fontId="12" fillId="0" borderId="0" xfId="0" applyNumberFormat="1" applyFont="1" applyBorder="1" applyAlignment="1">
      <alignment horizontal="center" vertical="top" wrapText="1" readingOrder="1"/>
    </xf>
    <xf numFmtId="168" fontId="5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1" fillId="6" borderId="0" xfId="0" applyFont="1" applyFill="1" applyBorder="1" applyAlignment="1">
      <alignment horizontal="center" vertical="center" wrapText="1"/>
    </xf>
    <xf numFmtId="0" fontId="1" fillId="6" borderId="0" xfId="0" quotePrefix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quotePrefix="1" applyFont="1" applyFill="1" applyBorder="1" applyAlignment="1">
      <alignment horizontal="center" vertical="center" wrapText="1"/>
    </xf>
    <xf numFmtId="165" fontId="0" fillId="0" borderId="0" xfId="0" applyNumberFormat="1" applyBorder="1"/>
    <xf numFmtId="0" fontId="14" fillId="0" borderId="0" xfId="0" applyNumberFormat="1" applyFont="1" applyBorder="1" applyAlignment="1">
      <alignment horizontal="center" vertical="center" readingOrder="1"/>
    </xf>
    <xf numFmtId="0" fontId="14" fillId="0" borderId="0" xfId="0" applyNumberFormat="1" applyFont="1" applyBorder="1" applyAlignment="1">
      <alignment horizontal="center" vertical="center" textRotation="90" readingOrder="1"/>
    </xf>
    <xf numFmtId="0" fontId="14" fillId="0" borderId="0" xfId="0" applyNumberFormat="1" applyFont="1" applyBorder="1" applyAlignment="1">
      <alignment horizontal="center" vertical="center" textRotation="90" wrapText="1" readingOrder="1"/>
    </xf>
    <xf numFmtId="1" fontId="2" fillId="0" borderId="0" xfId="0" applyNumberFormat="1" applyFont="1" applyFill="1" applyBorder="1"/>
    <xf numFmtId="1" fontId="0" fillId="0" borderId="0" xfId="0" applyNumberFormat="1" applyFill="1" applyBorder="1"/>
    <xf numFmtId="1" fontId="2" fillId="0" borderId="0" xfId="0" applyNumberFormat="1" applyFont="1" applyFill="1" applyBorder="1" applyAlignment="1">
      <alignment horizontal="right"/>
    </xf>
    <xf numFmtId="1" fontId="0" fillId="0" borderId="0" xfId="0" applyNumberFormat="1" applyBorder="1" applyAlignment="1">
      <alignment horizontal="center" vertical="top"/>
    </xf>
    <xf numFmtId="1" fontId="0" fillId="0" borderId="0" xfId="0" applyNumberFormat="1" applyFill="1" applyBorder="1" applyAlignment="1"/>
    <xf numFmtId="1" fontId="10" fillId="0" borderId="0" xfId="0" applyNumberFormat="1" applyFont="1" applyFill="1" applyBorder="1" applyAlignment="1">
      <alignment horizontal="left" vertical="center" textRotation="90" wrapText="1"/>
    </xf>
    <xf numFmtId="1" fontId="0" fillId="0" borderId="0" xfId="0" applyNumberFormat="1" applyBorder="1"/>
    <xf numFmtId="1" fontId="0" fillId="0" borderId="0" xfId="0" applyNumberFormat="1"/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15875</xdr:colOff>
      <xdr:row>0</xdr:row>
      <xdr:rowOff>0</xdr:rowOff>
    </xdr:from>
    <xdr:to>
      <xdr:col>2</xdr:col>
      <xdr:colOff>15875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15875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lan">
    <pageSetUpPr fitToPage="1"/>
  </sheetPr>
  <dimension ref="A1:DA377"/>
  <sheetViews>
    <sheetView showGridLines="0" tabSelected="1" zoomScale="55" zoomScaleNormal="55" workbookViewId="0">
      <pane xSplit="5" ySplit="1" topLeftCell="F2" activePane="bottomRight" state="frozenSplit"/>
      <selection activeCell="AO381" sqref="AO381"/>
      <selection pane="topRight" activeCell="AO381" sqref="AO381"/>
      <selection pane="bottomLeft" activeCell="AO381" sqref="AO381"/>
      <selection pane="bottomRight" activeCell="H1" sqref="H1"/>
    </sheetView>
  </sheetViews>
  <sheetFormatPr baseColWidth="10" defaultColWidth="4.85546875" defaultRowHeight="18.75" x14ac:dyDescent="0.3"/>
  <cols>
    <col min="1" max="1" width="37.5703125" style="47" bestFit="1" customWidth="1"/>
    <col min="2" max="3" width="4.7109375" style="69" customWidth="1"/>
    <col min="4" max="4" width="4.7109375" style="72" customWidth="1"/>
    <col min="5" max="5" width="4.42578125" style="75" customWidth="1"/>
    <col min="6" max="6" width="9.28515625" style="51" customWidth="1"/>
    <col min="7" max="8" width="13.140625" style="51" customWidth="1"/>
    <col min="9" max="37" width="8.7109375" style="51" customWidth="1"/>
    <col min="38" max="99" width="6.140625" style="51" customWidth="1"/>
    <col min="100" max="105" width="6.140625" style="50" customWidth="1"/>
    <col min="106" max="16384" width="4.85546875" style="48"/>
  </cols>
  <sheetData>
    <row r="1" spans="1:105" s="18" customFormat="1" ht="177" customHeight="1" x14ac:dyDescent="0.25">
      <c r="A1" s="39" t="str">
        <f>"                           Postes
 "&amp;"Année  "&amp;An</f>
        <v xml:space="preserve">                           Postes
 Année  2018</v>
      </c>
      <c r="B1" s="73" t="s">
        <v>116</v>
      </c>
      <c r="C1" s="73" t="s">
        <v>62</v>
      </c>
      <c r="D1" s="73" t="s">
        <v>101</v>
      </c>
      <c r="E1" s="73" t="s">
        <v>189</v>
      </c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</row>
    <row r="2" spans="1:105" s="18" customFormat="1" ht="30.75" customHeight="1" x14ac:dyDescent="0.3">
      <c r="A2" s="42">
        <f>DATE(An,1,1)</f>
        <v>43101</v>
      </c>
      <c r="B2" s="68">
        <f>INT((MONTH(A2)+2)/3)</f>
        <v>1</v>
      </c>
      <c r="C2" s="68">
        <f>MONTH(A2)</f>
        <v>1</v>
      </c>
      <c r="D2" s="68">
        <f>INT((A2-DATE(YEAR(A2),1,3)+WEEKDAY(DATE(YEAR(A2),1,3))+5)/7)</f>
        <v>1</v>
      </c>
      <c r="E2" s="74">
        <f t="shared" ref="E2:E4" si="0">WEEKDAY($A2,2)</f>
        <v>1</v>
      </c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0"/>
      <c r="CQ2" s="50"/>
      <c r="CR2" s="50"/>
      <c r="CS2" s="50"/>
      <c r="CT2" s="50"/>
      <c r="CU2" s="50"/>
      <c r="CV2" s="50"/>
      <c r="CW2" s="50"/>
      <c r="CX2" s="50"/>
      <c r="CY2" s="50"/>
      <c r="CZ2" s="50"/>
      <c r="DA2" s="50"/>
    </row>
    <row r="3" spans="1:105" s="18" customFormat="1" ht="30.75" customHeight="1" x14ac:dyDescent="0.3">
      <c r="A3" s="42">
        <f>A2+1</f>
        <v>43102</v>
      </c>
      <c r="B3" s="68">
        <f t="shared" ref="B3:B66" si="1">INT((MONTH(A3)+2)/3)</f>
        <v>1</v>
      </c>
      <c r="C3" s="68">
        <f t="shared" ref="C3:C66" si="2">MONTH(A3)</f>
        <v>1</v>
      </c>
      <c r="D3" s="68">
        <f>INT((A3-DATE(YEAR(A3),1,3)+WEEKDAY(DATE(YEAR(A3),1,3))+5)/7)</f>
        <v>1</v>
      </c>
      <c r="E3" s="74">
        <f t="shared" si="0"/>
        <v>2</v>
      </c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0"/>
      <c r="CK3" s="50"/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  <c r="CX3" s="50"/>
      <c r="CY3" s="50"/>
      <c r="CZ3" s="50"/>
      <c r="DA3" s="50"/>
    </row>
    <row r="4" spans="1:105" s="32" customFormat="1" ht="30.75" customHeight="1" x14ac:dyDescent="0.3">
      <c r="A4" s="42">
        <f t="shared" ref="A4:A67" si="3">A3+1</f>
        <v>43103</v>
      </c>
      <c r="B4" s="68">
        <f t="shared" si="1"/>
        <v>1</v>
      </c>
      <c r="C4" s="68">
        <f t="shared" si="2"/>
        <v>1</v>
      </c>
      <c r="D4" s="68">
        <f>INT((A4-DATE(YEAR(A4),1,3)+WEEKDAY(DATE(YEAR(A4),1,3))+5)/7)</f>
        <v>1</v>
      </c>
      <c r="E4" s="74">
        <f t="shared" si="0"/>
        <v>3</v>
      </c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</row>
    <row r="5" spans="1:105" s="18" customFormat="1" ht="30.75" customHeight="1" x14ac:dyDescent="0.3">
      <c r="A5" s="42">
        <f t="shared" si="3"/>
        <v>43104</v>
      </c>
      <c r="B5" s="68">
        <f t="shared" si="1"/>
        <v>1</v>
      </c>
      <c r="C5" s="68">
        <f t="shared" si="2"/>
        <v>1</v>
      </c>
      <c r="D5" s="68">
        <f>INT((A5-DATE(YEAR(A5),1,3)+WEEKDAY(DATE(YEAR(A5),1,3))+5)/7)</f>
        <v>1</v>
      </c>
      <c r="E5" s="74">
        <f t="shared" ref="E5:E68" si="4">WEEKDAY($A5,2)</f>
        <v>4</v>
      </c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</row>
    <row r="6" spans="1:105" s="18" customFormat="1" ht="30.75" customHeight="1" x14ac:dyDescent="0.3">
      <c r="A6" s="42">
        <f t="shared" si="3"/>
        <v>43105</v>
      </c>
      <c r="B6" s="68">
        <f t="shared" si="1"/>
        <v>1</v>
      </c>
      <c r="C6" s="68">
        <f t="shared" si="2"/>
        <v>1</v>
      </c>
      <c r="D6" s="68">
        <f>INT((A6-DATE(YEAR(A6),1,3)+WEEKDAY(DATE(YEAR(A6),1,3))+5)/7)</f>
        <v>1</v>
      </c>
      <c r="E6" s="74">
        <f t="shared" si="4"/>
        <v>5</v>
      </c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</row>
    <row r="7" spans="1:105" s="18" customFormat="1" ht="30.75" customHeight="1" x14ac:dyDescent="0.3">
      <c r="A7" s="42">
        <f t="shared" si="3"/>
        <v>43106</v>
      </c>
      <c r="B7" s="68">
        <f t="shared" si="1"/>
        <v>1</v>
      </c>
      <c r="C7" s="68">
        <f t="shared" si="2"/>
        <v>1</v>
      </c>
      <c r="D7" s="68">
        <f>INT((A7-DATE(YEAR(A7),1,3)+WEEKDAY(DATE(YEAR(A7),1,3))+5)/7)</f>
        <v>1</v>
      </c>
      <c r="E7" s="74">
        <f t="shared" si="4"/>
        <v>6</v>
      </c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50"/>
      <c r="CW7" s="50"/>
      <c r="CX7" s="50"/>
      <c r="CY7" s="50"/>
      <c r="CZ7" s="50"/>
      <c r="DA7" s="50"/>
    </row>
    <row r="8" spans="1:105" s="18" customFormat="1" ht="30.75" customHeight="1" x14ac:dyDescent="0.3">
      <c r="A8" s="42">
        <f t="shared" si="3"/>
        <v>43107</v>
      </c>
      <c r="B8" s="68">
        <f t="shared" si="1"/>
        <v>1</v>
      </c>
      <c r="C8" s="68">
        <f t="shared" si="2"/>
        <v>1</v>
      </c>
      <c r="D8" s="68">
        <f>INT((A8-DATE(YEAR(A8),1,3)+WEEKDAY(DATE(YEAR(A8),1,3))+5)/7)</f>
        <v>1</v>
      </c>
      <c r="E8" s="74">
        <f t="shared" si="4"/>
        <v>7</v>
      </c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</row>
    <row r="9" spans="1:105" s="18" customFormat="1" ht="30.75" customHeight="1" x14ac:dyDescent="0.3">
      <c r="A9" s="42">
        <f t="shared" si="3"/>
        <v>43108</v>
      </c>
      <c r="B9" s="68">
        <f t="shared" si="1"/>
        <v>1</v>
      </c>
      <c r="C9" s="68">
        <f t="shared" si="2"/>
        <v>1</v>
      </c>
      <c r="D9" s="68">
        <f>INT((A9-DATE(YEAR(A9),1,3)+WEEKDAY(DATE(YEAR(A9),1,3))+5)/7)</f>
        <v>2</v>
      </c>
      <c r="E9" s="74">
        <f t="shared" si="4"/>
        <v>1</v>
      </c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</row>
    <row r="10" spans="1:105" s="18" customFormat="1" ht="30.75" customHeight="1" x14ac:dyDescent="0.3">
      <c r="A10" s="42">
        <f t="shared" si="3"/>
        <v>43109</v>
      </c>
      <c r="B10" s="68">
        <f t="shared" si="1"/>
        <v>1</v>
      </c>
      <c r="C10" s="68">
        <f t="shared" si="2"/>
        <v>1</v>
      </c>
      <c r="D10" s="68">
        <f>INT((A10-DATE(YEAR(A10),1,3)+WEEKDAY(DATE(YEAR(A10),1,3))+5)/7)</f>
        <v>2</v>
      </c>
      <c r="E10" s="74">
        <f t="shared" si="4"/>
        <v>2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</row>
    <row r="11" spans="1:105" s="18" customFormat="1" ht="30.75" customHeight="1" x14ac:dyDescent="0.3">
      <c r="A11" s="42">
        <f t="shared" si="3"/>
        <v>43110</v>
      </c>
      <c r="B11" s="68">
        <f t="shared" si="1"/>
        <v>1</v>
      </c>
      <c r="C11" s="68">
        <f t="shared" si="2"/>
        <v>1</v>
      </c>
      <c r="D11" s="68">
        <f>INT((A11-DATE(YEAR(A11),1,3)+WEEKDAY(DATE(YEAR(A11),1,3))+5)/7)</f>
        <v>2</v>
      </c>
      <c r="E11" s="74">
        <f t="shared" si="4"/>
        <v>3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</row>
    <row r="12" spans="1:105" s="18" customFormat="1" ht="30.75" customHeight="1" x14ac:dyDescent="0.3">
      <c r="A12" s="42">
        <f t="shared" si="3"/>
        <v>43111</v>
      </c>
      <c r="B12" s="68">
        <f t="shared" si="1"/>
        <v>1</v>
      </c>
      <c r="C12" s="68">
        <f t="shared" si="2"/>
        <v>1</v>
      </c>
      <c r="D12" s="68">
        <f>INT((A12-DATE(YEAR(A12),1,3)+WEEKDAY(DATE(YEAR(A12),1,3))+5)/7)</f>
        <v>2</v>
      </c>
      <c r="E12" s="74">
        <f t="shared" si="4"/>
        <v>4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</row>
    <row r="13" spans="1:105" s="18" customFormat="1" ht="30.75" customHeight="1" x14ac:dyDescent="0.3">
      <c r="A13" s="42">
        <f t="shared" si="3"/>
        <v>43112</v>
      </c>
      <c r="B13" s="68">
        <f t="shared" si="1"/>
        <v>1</v>
      </c>
      <c r="C13" s="68">
        <f t="shared" si="2"/>
        <v>1</v>
      </c>
      <c r="D13" s="68">
        <f>INT((A13-DATE(YEAR(A13),1,3)+WEEKDAY(DATE(YEAR(A13),1,3))+5)/7)</f>
        <v>2</v>
      </c>
      <c r="E13" s="74">
        <f t="shared" si="4"/>
        <v>5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  <c r="CO13" s="50"/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</row>
    <row r="14" spans="1:105" s="18" customFormat="1" ht="30.75" customHeight="1" x14ac:dyDescent="0.3">
      <c r="A14" s="42">
        <f t="shared" si="3"/>
        <v>43113</v>
      </c>
      <c r="B14" s="68">
        <f t="shared" si="1"/>
        <v>1</v>
      </c>
      <c r="C14" s="68">
        <f t="shared" si="2"/>
        <v>1</v>
      </c>
      <c r="D14" s="68">
        <f>INT((A14-DATE(YEAR(A14),1,3)+WEEKDAY(DATE(YEAR(A14),1,3))+5)/7)</f>
        <v>2</v>
      </c>
      <c r="E14" s="74">
        <f t="shared" si="4"/>
        <v>6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</row>
    <row r="15" spans="1:105" s="18" customFormat="1" ht="30.75" customHeight="1" x14ac:dyDescent="0.3">
      <c r="A15" s="42">
        <f t="shared" si="3"/>
        <v>43114</v>
      </c>
      <c r="B15" s="68">
        <f t="shared" si="1"/>
        <v>1</v>
      </c>
      <c r="C15" s="68">
        <f t="shared" si="2"/>
        <v>1</v>
      </c>
      <c r="D15" s="68">
        <f>INT((A15-DATE(YEAR(A15),1,3)+WEEKDAY(DATE(YEAR(A15),1,3))+5)/7)</f>
        <v>2</v>
      </c>
      <c r="E15" s="74">
        <f t="shared" si="4"/>
        <v>7</v>
      </c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</row>
    <row r="16" spans="1:105" s="18" customFormat="1" ht="30.75" customHeight="1" x14ac:dyDescent="0.3">
      <c r="A16" s="42">
        <f t="shared" si="3"/>
        <v>43115</v>
      </c>
      <c r="B16" s="68">
        <f t="shared" si="1"/>
        <v>1</v>
      </c>
      <c r="C16" s="68">
        <f t="shared" si="2"/>
        <v>1</v>
      </c>
      <c r="D16" s="68">
        <f>INT((A16-DATE(YEAR(A16),1,3)+WEEKDAY(DATE(YEAR(A16),1,3))+5)/7)</f>
        <v>3</v>
      </c>
      <c r="E16" s="74">
        <f t="shared" si="4"/>
        <v>1</v>
      </c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</row>
    <row r="17" spans="1:105" s="18" customFormat="1" ht="30.75" customHeight="1" x14ac:dyDescent="0.3">
      <c r="A17" s="42">
        <f t="shared" si="3"/>
        <v>43116</v>
      </c>
      <c r="B17" s="68">
        <f t="shared" si="1"/>
        <v>1</v>
      </c>
      <c r="C17" s="68">
        <f t="shared" si="2"/>
        <v>1</v>
      </c>
      <c r="D17" s="68">
        <f>INT((A17-DATE(YEAR(A17),1,3)+WEEKDAY(DATE(YEAR(A17),1,3))+5)/7)</f>
        <v>3</v>
      </c>
      <c r="E17" s="74">
        <f t="shared" si="4"/>
        <v>2</v>
      </c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  <c r="CO17" s="50"/>
      <c r="CP17" s="50"/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</row>
    <row r="18" spans="1:105" s="18" customFormat="1" ht="30.75" customHeight="1" x14ac:dyDescent="0.3">
      <c r="A18" s="42">
        <f t="shared" si="3"/>
        <v>43117</v>
      </c>
      <c r="B18" s="68">
        <f t="shared" si="1"/>
        <v>1</v>
      </c>
      <c r="C18" s="68">
        <f t="shared" si="2"/>
        <v>1</v>
      </c>
      <c r="D18" s="68">
        <f>INT((A18-DATE(YEAR(A18),1,3)+WEEKDAY(DATE(YEAR(A18),1,3))+5)/7)</f>
        <v>3</v>
      </c>
      <c r="E18" s="74">
        <f t="shared" si="4"/>
        <v>3</v>
      </c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  <c r="CO18" s="50"/>
      <c r="CP18" s="50"/>
      <c r="CQ18" s="50"/>
      <c r="CR18" s="50"/>
      <c r="CS18" s="50"/>
      <c r="CT18" s="50"/>
      <c r="CU18" s="50"/>
      <c r="CV18" s="50"/>
      <c r="CW18" s="50"/>
      <c r="CX18" s="50"/>
      <c r="CY18" s="50"/>
      <c r="CZ18" s="50"/>
      <c r="DA18" s="50"/>
    </row>
    <row r="19" spans="1:105" s="18" customFormat="1" ht="30.75" customHeight="1" x14ac:dyDescent="0.3">
      <c r="A19" s="42">
        <f t="shared" si="3"/>
        <v>43118</v>
      </c>
      <c r="B19" s="68">
        <f t="shared" si="1"/>
        <v>1</v>
      </c>
      <c r="C19" s="68">
        <f t="shared" si="2"/>
        <v>1</v>
      </c>
      <c r="D19" s="68">
        <f>INT((A19-DATE(YEAR(A19),1,3)+WEEKDAY(DATE(YEAR(A19),1,3))+5)/7)</f>
        <v>3</v>
      </c>
      <c r="E19" s="74">
        <f t="shared" si="4"/>
        <v>4</v>
      </c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  <c r="CO19" s="50"/>
      <c r="CP19" s="50"/>
      <c r="CQ19" s="50"/>
      <c r="CR19" s="50"/>
      <c r="CS19" s="50"/>
      <c r="CT19" s="50"/>
      <c r="CU19" s="50"/>
      <c r="CV19" s="50"/>
      <c r="CW19" s="50"/>
      <c r="CX19" s="50"/>
      <c r="CY19" s="50"/>
      <c r="CZ19" s="50"/>
      <c r="DA19" s="50"/>
    </row>
    <row r="20" spans="1:105" s="18" customFormat="1" ht="30.75" customHeight="1" x14ac:dyDescent="0.3">
      <c r="A20" s="42">
        <f t="shared" si="3"/>
        <v>43119</v>
      </c>
      <c r="B20" s="68">
        <f t="shared" si="1"/>
        <v>1</v>
      </c>
      <c r="C20" s="68">
        <f t="shared" si="2"/>
        <v>1</v>
      </c>
      <c r="D20" s="68">
        <f>INT((A20-DATE(YEAR(A20),1,3)+WEEKDAY(DATE(YEAR(A20),1,3))+5)/7)</f>
        <v>3</v>
      </c>
      <c r="E20" s="74">
        <f t="shared" si="4"/>
        <v>5</v>
      </c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</row>
    <row r="21" spans="1:105" s="18" customFormat="1" ht="30.75" customHeight="1" x14ac:dyDescent="0.3">
      <c r="A21" s="42">
        <f t="shared" si="3"/>
        <v>43120</v>
      </c>
      <c r="B21" s="68">
        <f t="shared" si="1"/>
        <v>1</v>
      </c>
      <c r="C21" s="68">
        <f t="shared" si="2"/>
        <v>1</v>
      </c>
      <c r="D21" s="68">
        <f>INT((A21-DATE(YEAR(A21),1,3)+WEEKDAY(DATE(YEAR(A21),1,3))+5)/7)</f>
        <v>3</v>
      </c>
      <c r="E21" s="74">
        <f t="shared" si="4"/>
        <v>6</v>
      </c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  <c r="CO21" s="50"/>
      <c r="CP21" s="50"/>
      <c r="CQ21" s="50"/>
      <c r="CR21" s="50"/>
      <c r="CS21" s="50"/>
      <c r="CT21" s="50"/>
      <c r="CU21" s="50"/>
      <c r="CV21" s="50"/>
      <c r="CW21" s="50"/>
      <c r="CX21" s="50"/>
      <c r="CY21" s="50"/>
      <c r="CZ21" s="50"/>
      <c r="DA21" s="50"/>
    </row>
    <row r="22" spans="1:105" s="18" customFormat="1" ht="30.75" customHeight="1" x14ac:dyDescent="0.3">
      <c r="A22" s="42">
        <f t="shared" si="3"/>
        <v>43121</v>
      </c>
      <c r="B22" s="68">
        <f t="shared" si="1"/>
        <v>1</v>
      </c>
      <c r="C22" s="68">
        <f t="shared" si="2"/>
        <v>1</v>
      </c>
      <c r="D22" s="68">
        <f>INT((A22-DATE(YEAR(A22),1,3)+WEEKDAY(DATE(YEAR(A22),1,3))+5)/7)</f>
        <v>3</v>
      </c>
      <c r="E22" s="74">
        <f t="shared" si="4"/>
        <v>7</v>
      </c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  <c r="CO22" s="50"/>
      <c r="CP22" s="50"/>
      <c r="CQ22" s="50"/>
      <c r="CR22" s="50"/>
      <c r="CS22" s="50"/>
      <c r="CT22" s="50"/>
      <c r="CU22" s="50"/>
      <c r="CV22" s="50"/>
      <c r="CW22" s="50"/>
      <c r="CX22" s="50"/>
      <c r="CY22" s="50"/>
      <c r="CZ22" s="50"/>
      <c r="DA22" s="50"/>
    </row>
    <row r="23" spans="1:105" s="18" customFormat="1" ht="30.75" customHeight="1" x14ac:dyDescent="0.3">
      <c r="A23" s="42">
        <f t="shared" si="3"/>
        <v>43122</v>
      </c>
      <c r="B23" s="68">
        <f t="shared" si="1"/>
        <v>1</v>
      </c>
      <c r="C23" s="68">
        <f t="shared" si="2"/>
        <v>1</v>
      </c>
      <c r="D23" s="68">
        <f>INT((A23-DATE(YEAR(A23),1,3)+WEEKDAY(DATE(YEAR(A23),1,3))+5)/7)</f>
        <v>4</v>
      </c>
      <c r="E23" s="74">
        <f t="shared" si="4"/>
        <v>1</v>
      </c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  <c r="CO23" s="50"/>
      <c r="CP23" s="50"/>
      <c r="CQ23" s="50"/>
      <c r="CR23" s="50"/>
      <c r="CS23" s="50"/>
      <c r="CT23" s="50"/>
      <c r="CU23" s="50"/>
      <c r="CV23" s="50"/>
      <c r="CW23" s="50"/>
      <c r="CX23" s="50"/>
      <c r="CY23" s="50"/>
      <c r="CZ23" s="50"/>
      <c r="DA23" s="50"/>
    </row>
    <row r="24" spans="1:105" s="18" customFormat="1" ht="30.75" customHeight="1" x14ac:dyDescent="0.3">
      <c r="A24" s="42">
        <f t="shared" si="3"/>
        <v>43123</v>
      </c>
      <c r="B24" s="68">
        <f t="shared" si="1"/>
        <v>1</v>
      </c>
      <c r="C24" s="68">
        <f t="shared" si="2"/>
        <v>1</v>
      </c>
      <c r="D24" s="68">
        <f>INT((A24-DATE(YEAR(A24),1,3)+WEEKDAY(DATE(YEAR(A24),1,3))+5)/7)</f>
        <v>4</v>
      </c>
      <c r="E24" s="74">
        <f t="shared" si="4"/>
        <v>2</v>
      </c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</row>
    <row r="25" spans="1:105" s="18" customFormat="1" ht="30.75" customHeight="1" x14ac:dyDescent="0.3">
      <c r="A25" s="42">
        <f t="shared" si="3"/>
        <v>43124</v>
      </c>
      <c r="B25" s="68">
        <f t="shared" si="1"/>
        <v>1</v>
      </c>
      <c r="C25" s="68">
        <f t="shared" si="2"/>
        <v>1</v>
      </c>
      <c r="D25" s="68">
        <f>INT((A25-DATE(YEAR(A25),1,3)+WEEKDAY(DATE(YEAR(A25),1,3))+5)/7)</f>
        <v>4</v>
      </c>
      <c r="E25" s="74">
        <f t="shared" si="4"/>
        <v>3</v>
      </c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  <c r="CO25" s="50"/>
      <c r="CP25" s="50"/>
      <c r="CQ25" s="50"/>
      <c r="CR25" s="50"/>
      <c r="CS25" s="50"/>
      <c r="CT25" s="50"/>
      <c r="CU25" s="50"/>
      <c r="CV25" s="50"/>
      <c r="CW25" s="50"/>
      <c r="CX25" s="50"/>
      <c r="CY25" s="50"/>
      <c r="CZ25" s="50"/>
      <c r="DA25" s="50"/>
    </row>
    <row r="26" spans="1:105" s="18" customFormat="1" ht="30.75" customHeight="1" x14ac:dyDescent="0.3">
      <c r="A26" s="42">
        <f t="shared" si="3"/>
        <v>43125</v>
      </c>
      <c r="B26" s="68">
        <f t="shared" si="1"/>
        <v>1</v>
      </c>
      <c r="C26" s="68">
        <f t="shared" si="2"/>
        <v>1</v>
      </c>
      <c r="D26" s="68">
        <f>INT((A26-DATE(YEAR(A26),1,3)+WEEKDAY(DATE(YEAR(A26),1,3))+5)/7)</f>
        <v>4</v>
      </c>
      <c r="E26" s="74">
        <f t="shared" si="4"/>
        <v>4</v>
      </c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  <c r="CO26" s="50"/>
      <c r="CP26" s="50"/>
      <c r="CQ26" s="50"/>
      <c r="CR26" s="50"/>
      <c r="CS26" s="50"/>
      <c r="CT26" s="50"/>
      <c r="CU26" s="50"/>
      <c r="CV26" s="50"/>
      <c r="CW26" s="50"/>
      <c r="CX26" s="50"/>
      <c r="CY26" s="50"/>
      <c r="CZ26" s="50"/>
      <c r="DA26" s="50"/>
    </row>
    <row r="27" spans="1:105" s="18" customFormat="1" ht="30.75" customHeight="1" x14ac:dyDescent="0.3">
      <c r="A27" s="42">
        <f t="shared" si="3"/>
        <v>43126</v>
      </c>
      <c r="B27" s="68">
        <f t="shared" si="1"/>
        <v>1</v>
      </c>
      <c r="C27" s="68">
        <f t="shared" si="2"/>
        <v>1</v>
      </c>
      <c r="D27" s="68">
        <f>INT((A27-DATE(YEAR(A27),1,3)+WEEKDAY(DATE(YEAR(A27),1,3))+5)/7)</f>
        <v>4</v>
      </c>
      <c r="E27" s="74">
        <f t="shared" si="4"/>
        <v>5</v>
      </c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  <c r="CO27" s="50"/>
      <c r="CP27" s="50"/>
      <c r="CQ27" s="50"/>
      <c r="CR27" s="50"/>
      <c r="CS27" s="50"/>
      <c r="CT27" s="50"/>
      <c r="CU27" s="50"/>
      <c r="CV27" s="50"/>
      <c r="CW27" s="50"/>
      <c r="CX27" s="50"/>
      <c r="CY27" s="50"/>
      <c r="CZ27" s="50"/>
      <c r="DA27" s="50"/>
    </row>
    <row r="28" spans="1:105" s="18" customFormat="1" ht="30.75" customHeight="1" x14ac:dyDescent="0.3">
      <c r="A28" s="42">
        <f t="shared" si="3"/>
        <v>43127</v>
      </c>
      <c r="B28" s="68">
        <f t="shared" si="1"/>
        <v>1</v>
      </c>
      <c r="C28" s="68">
        <f t="shared" si="2"/>
        <v>1</v>
      </c>
      <c r="D28" s="68">
        <f>INT((A28-DATE(YEAR(A28),1,3)+WEEKDAY(DATE(YEAR(A28),1,3))+5)/7)</f>
        <v>4</v>
      </c>
      <c r="E28" s="74">
        <f t="shared" si="4"/>
        <v>6</v>
      </c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</row>
    <row r="29" spans="1:105" s="18" customFormat="1" ht="30.75" customHeight="1" x14ac:dyDescent="0.3">
      <c r="A29" s="42">
        <f t="shared" si="3"/>
        <v>43128</v>
      </c>
      <c r="B29" s="68">
        <f t="shared" si="1"/>
        <v>1</v>
      </c>
      <c r="C29" s="68">
        <f t="shared" si="2"/>
        <v>1</v>
      </c>
      <c r="D29" s="68">
        <f>INT((A29-DATE(YEAR(A29),1,3)+WEEKDAY(DATE(YEAR(A29),1,3))+5)/7)</f>
        <v>4</v>
      </c>
      <c r="E29" s="74">
        <f t="shared" si="4"/>
        <v>7</v>
      </c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  <c r="CO29" s="50"/>
      <c r="CP29" s="50"/>
      <c r="CQ29" s="50"/>
      <c r="CR29" s="50"/>
      <c r="CS29" s="50"/>
      <c r="CT29" s="50"/>
      <c r="CU29" s="50"/>
      <c r="CV29" s="50"/>
      <c r="CW29" s="50"/>
      <c r="CX29" s="50"/>
      <c r="CY29" s="50"/>
      <c r="CZ29" s="50"/>
      <c r="DA29" s="50"/>
    </row>
    <row r="30" spans="1:105" s="18" customFormat="1" ht="30.75" customHeight="1" x14ac:dyDescent="0.3">
      <c r="A30" s="42">
        <f t="shared" si="3"/>
        <v>43129</v>
      </c>
      <c r="B30" s="68">
        <f t="shared" si="1"/>
        <v>1</v>
      </c>
      <c r="C30" s="68">
        <f t="shared" si="2"/>
        <v>1</v>
      </c>
      <c r="D30" s="68">
        <f>INT((A30-DATE(YEAR(A30),1,3)+WEEKDAY(DATE(YEAR(A30),1,3))+5)/7)</f>
        <v>5</v>
      </c>
      <c r="E30" s="74">
        <f t="shared" si="4"/>
        <v>1</v>
      </c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</row>
    <row r="31" spans="1:105" s="18" customFormat="1" ht="30.75" customHeight="1" x14ac:dyDescent="0.3">
      <c r="A31" s="42">
        <f t="shared" si="3"/>
        <v>43130</v>
      </c>
      <c r="B31" s="68">
        <f t="shared" si="1"/>
        <v>1</v>
      </c>
      <c r="C31" s="68">
        <f t="shared" si="2"/>
        <v>1</v>
      </c>
      <c r="D31" s="68">
        <f>INT((A31-DATE(YEAR(A31),1,3)+WEEKDAY(DATE(YEAR(A31),1,3))+5)/7)</f>
        <v>5</v>
      </c>
      <c r="E31" s="74">
        <f t="shared" si="4"/>
        <v>2</v>
      </c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  <c r="CO31" s="50"/>
      <c r="CP31" s="50"/>
      <c r="CQ31" s="50"/>
      <c r="CR31" s="50"/>
      <c r="CS31" s="50"/>
      <c r="CT31" s="50"/>
      <c r="CU31" s="50"/>
      <c r="CV31" s="50"/>
      <c r="CW31" s="50"/>
      <c r="CX31" s="50"/>
      <c r="CY31" s="50"/>
      <c r="CZ31" s="50"/>
      <c r="DA31" s="50"/>
    </row>
    <row r="32" spans="1:105" s="18" customFormat="1" ht="30.75" customHeight="1" x14ac:dyDescent="0.3">
      <c r="A32" s="42">
        <f t="shared" si="3"/>
        <v>43131</v>
      </c>
      <c r="B32" s="68">
        <f t="shared" si="1"/>
        <v>1</v>
      </c>
      <c r="C32" s="68">
        <f t="shared" si="2"/>
        <v>1</v>
      </c>
      <c r="D32" s="68">
        <f>INT((A32-DATE(YEAR(A32),1,3)+WEEKDAY(DATE(YEAR(A32),1,3))+5)/7)</f>
        <v>5</v>
      </c>
      <c r="E32" s="74">
        <f t="shared" si="4"/>
        <v>3</v>
      </c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</row>
    <row r="33" spans="1:105" s="18" customFormat="1" ht="30.75" customHeight="1" x14ac:dyDescent="0.3">
      <c r="A33" s="42">
        <f t="shared" si="3"/>
        <v>43132</v>
      </c>
      <c r="B33" s="68">
        <f t="shared" si="1"/>
        <v>1</v>
      </c>
      <c r="C33" s="68">
        <f t="shared" si="2"/>
        <v>2</v>
      </c>
      <c r="D33" s="68">
        <f>INT((A33-DATE(YEAR(A33),1,3)+WEEKDAY(DATE(YEAR(A33),1,3))+5)/7)</f>
        <v>5</v>
      </c>
      <c r="E33" s="74">
        <f t="shared" si="4"/>
        <v>4</v>
      </c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  <c r="CO33" s="50"/>
      <c r="CP33" s="50"/>
      <c r="CQ33" s="50"/>
      <c r="CR33" s="50"/>
      <c r="CS33" s="50"/>
      <c r="CT33" s="50"/>
      <c r="CU33" s="50"/>
      <c r="CV33" s="50"/>
      <c r="CW33" s="50"/>
      <c r="CX33" s="50"/>
      <c r="CY33" s="50"/>
      <c r="CZ33" s="50"/>
      <c r="DA33" s="50"/>
    </row>
    <row r="34" spans="1:105" s="18" customFormat="1" ht="30.75" customHeight="1" x14ac:dyDescent="0.3">
      <c r="A34" s="42">
        <f t="shared" si="3"/>
        <v>43133</v>
      </c>
      <c r="B34" s="68">
        <f t="shared" si="1"/>
        <v>1</v>
      </c>
      <c r="C34" s="68">
        <f t="shared" si="2"/>
        <v>2</v>
      </c>
      <c r="D34" s="68">
        <f>INT((A34-DATE(YEAR(A34),1,3)+WEEKDAY(DATE(YEAR(A34),1,3))+5)/7)</f>
        <v>5</v>
      </c>
      <c r="E34" s="74">
        <f t="shared" si="4"/>
        <v>5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  <c r="CO34" s="50"/>
      <c r="CP34" s="50"/>
      <c r="CQ34" s="50"/>
      <c r="CR34" s="50"/>
      <c r="CS34" s="50"/>
      <c r="CT34" s="50"/>
      <c r="CU34" s="50"/>
      <c r="CV34" s="50"/>
      <c r="CW34" s="50"/>
      <c r="CX34" s="50"/>
      <c r="CY34" s="50"/>
      <c r="CZ34" s="50"/>
      <c r="DA34" s="50"/>
    </row>
    <row r="35" spans="1:105" s="18" customFormat="1" ht="30.75" customHeight="1" x14ac:dyDescent="0.3">
      <c r="A35" s="42">
        <f t="shared" si="3"/>
        <v>43134</v>
      </c>
      <c r="B35" s="68">
        <f t="shared" si="1"/>
        <v>1</v>
      </c>
      <c r="C35" s="68">
        <f t="shared" si="2"/>
        <v>2</v>
      </c>
      <c r="D35" s="68">
        <f>INT((A35-DATE(YEAR(A35),1,3)+WEEKDAY(DATE(YEAR(A35),1,3))+5)/7)</f>
        <v>5</v>
      </c>
      <c r="E35" s="74">
        <f t="shared" si="4"/>
        <v>6</v>
      </c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</row>
    <row r="36" spans="1:105" s="18" customFormat="1" ht="30.75" customHeight="1" x14ac:dyDescent="0.3">
      <c r="A36" s="42">
        <f t="shared" si="3"/>
        <v>43135</v>
      </c>
      <c r="B36" s="68">
        <f t="shared" si="1"/>
        <v>1</v>
      </c>
      <c r="C36" s="68">
        <f t="shared" si="2"/>
        <v>2</v>
      </c>
      <c r="D36" s="68">
        <f>INT((A36-DATE(YEAR(A36),1,3)+WEEKDAY(DATE(YEAR(A36),1,3))+5)/7)</f>
        <v>5</v>
      </c>
      <c r="E36" s="74">
        <f t="shared" si="4"/>
        <v>7</v>
      </c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</row>
    <row r="37" spans="1:105" s="18" customFormat="1" ht="30.75" customHeight="1" x14ac:dyDescent="0.3">
      <c r="A37" s="42">
        <f t="shared" si="3"/>
        <v>43136</v>
      </c>
      <c r="B37" s="68">
        <f t="shared" si="1"/>
        <v>1</v>
      </c>
      <c r="C37" s="68">
        <f t="shared" si="2"/>
        <v>2</v>
      </c>
      <c r="D37" s="68">
        <f>INT((A37-DATE(YEAR(A37),1,3)+WEEKDAY(DATE(YEAR(A37),1,3))+5)/7)</f>
        <v>6</v>
      </c>
      <c r="E37" s="74">
        <f t="shared" si="4"/>
        <v>1</v>
      </c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  <c r="CO37" s="50"/>
      <c r="CP37" s="50"/>
      <c r="CQ37" s="50"/>
      <c r="CR37" s="50"/>
      <c r="CS37" s="50"/>
      <c r="CT37" s="50"/>
      <c r="CU37" s="50"/>
      <c r="CV37" s="50"/>
      <c r="CW37" s="50"/>
      <c r="CX37" s="50"/>
      <c r="CY37" s="50"/>
      <c r="CZ37" s="50"/>
      <c r="DA37" s="50"/>
    </row>
    <row r="38" spans="1:105" s="18" customFormat="1" ht="30.75" customHeight="1" x14ac:dyDescent="0.3">
      <c r="A38" s="42">
        <f t="shared" si="3"/>
        <v>43137</v>
      </c>
      <c r="B38" s="68">
        <f t="shared" si="1"/>
        <v>1</v>
      </c>
      <c r="C38" s="68">
        <f t="shared" si="2"/>
        <v>2</v>
      </c>
      <c r="D38" s="68">
        <f>INT((A38-DATE(YEAR(A38),1,3)+WEEKDAY(DATE(YEAR(A38),1,3))+5)/7)</f>
        <v>6</v>
      </c>
      <c r="E38" s="74">
        <f t="shared" si="4"/>
        <v>2</v>
      </c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  <c r="CO38" s="50"/>
      <c r="CP38" s="50"/>
      <c r="CQ38" s="50"/>
      <c r="CR38" s="50"/>
      <c r="CS38" s="50"/>
      <c r="CT38" s="50"/>
      <c r="CU38" s="50"/>
      <c r="CV38" s="50"/>
      <c r="CW38" s="50"/>
      <c r="CX38" s="50"/>
      <c r="CY38" s="50"/>
      <c r="CZ38" s="50"/>
      <c r="DA38" s="50"/>
    </row>
    <row r="39" spans="1:105" s="18" customFormat="1" ht="30.75" customHeight="1" x14ac:dyDescent="0.3">
      <c r="A39" s="42">
        <f t="shared" si="3"/>
        <v>43138</v>
      </c>
      <c r="B39" s="68">
        <f t="shared" si="1"/>
        <v>1</v>
      </c>
      <c r="C39" s="68">
        <f t="shared" si="2"/>
        <v>2</v>
      </c>
      <c r="D39" s="68">
        <f>INT((A39-DATE(YEAR(A39),1,3)+WEEKDAY(DATE(YEAR(A39),1,3))+5)/7)</f>
        <v>6</v>
      </c>
      <c r="E39" s="74">
        <f t="shared" si="4"/>
        <v>3</v>
      </c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50"/>
      <c r="AM39" s="50"/>
      <c r="AN39" s="50"/>
      <c r="AO39" s="50"/>
      <c r="AP39" s="50"/>
      <c r="AQ39" s="50"/>
      <c r="AR39" s="50"/>
      <c r="AS39" s="50"/>
      <c r="AT39" s="50"/>
      <c r="AU39" s="50"/>
      <c r="AV39" s="50"/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  <c r="CO39" s="50"/>
      <c r="CP39" s="50"/>
      <c r="CQ39" s="50"/>
      <c r="CR39" s="50"/>
      <c r="CS39" s="50"/>
      <c r="CT39" s="50"/>
      <c r="CU39" s="50"/>
      <c r="CV39" s="50"/>
      <c r="CW39" s="50"/>
      <c r="CX39" s="50"/>
      <c r="CY39" s="50"/>
      <c r="CZ39" s="50"/>
      <c r="DA39" s="50"/>
    </row>
    <row r="40" spans="1:105" s="18" customFormat="1" ht="30.75" customHeight="1" x14ac:dyDescent="0.3">
      <c r="A40" s="42">
        <f t="shared" si="3"/>
        <v>43139</v>
      </c>
      <c r="B40" s="68">
        <f t="shared" si="1"/>
        <v>1</v>
      </c>
      <c r="C40" s="68">
        <f t="shared" si="2"/>
        <v>2</v>
      </c>
      <c r="D40" s="68">
        <f>INT((A40-DATE(YEAR(A40),1,3)+WEEKDAY(DATE(YEAR(A40),1,3))+5)/7)</f>
        <v>6</v>
      </c>
      <c r="E40" s="74">
        <f t="shared" si="4"/>
        <v>4</v>
      </c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</row>
    <row r="41" spans="1:105" s="18" customFormat="1" ht="30.75" customHeight="1" x14ac:dyDescent="0.3">
      <c r="A41" s="42">
        <f t="shared" si="3"/>
        <v>43140</v>
      </c>
      <c r="B41" s="68">
        <f t="shared" si="1"/>
        <v>1</v>
      </c>
      <c r="C41" s="68">
        <f t="shared" si="2"/>
        <v>2</v>
      </c>
      <c r="D41" s="68">
        <f>INT((A41-DATE(YEAR(A41),1,3)+WEEKDAY(DATE(YEAR(A41),1,3))+5)/7)</f>
        <v>6</v>
      </c>
      <c r="E41" s="74">
        <f t="shared" si="4"/>
        <v>5</v>
      </c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50"/>
      <c r="AM41" s="50"/>
      <c r="AN41" s="50"/>
      <c r="AO41" s="50"/>
      <c r="AP41" s="50"/>
      <c r="AQ41" s="50"/>
      <c r="AR41" s="50"/>
      <c r="AS41" s="50"/>
      <c r="AT41" s="50"/>
      <c r="AU41" s="50"/>
      <c r="AV41" s="50"/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  <c r="CO41" s="50"/>
      <c r="CP41" s="50"/>
      <c r="CQ41" s="50"/>
      <c r="CR41" s="50"/>
      <c r="CS41" s="50"/>
      <c r="CT41" s="50"/>
      <c r="CU41" s="50"/>
      <c r="CV41" s="50"/>
      <c r="CW41" s="50"/>
      <c r="CX41" s="50"/>
      <c r="CY41" s="50"/>
      <c r="CZ41" s="50"/>
      <c r="DA41" s="50"/>
    </row>
    <row r="42" spans="1:105" s="18" customFormat="1" ht="30.75" customHeight="1" x14ac:dyDescent="0.3">
      <c r="A42" s="42">
        <f t="shared" si="3"/>
        <v>43141</v>
      </c>
      <c r="B42" s="68">
        <f t="shared" si="1"/>
        <v>1</v>
      </c>
      <c r="C42" s="68">
        <f t="shared" si="2"/>
        <v>2</v>
      </c>
      <c r="D42" s="68">
        <f>INT((A42-DATE(YEAR(A42),1,3)+WEEKDAY(DATE(YEAR(A42),1,3))+5)/7)</f>
        <v>6</v>
      </c>
      <c r="E42" s="74">
        <f t="shared" si="4"/>
        <v>6</v>
      </c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50"/>
      <c r="AM42" s="50"/>
      <c r="AN42" s="50"/>
      <c r="AO42" s="50"/>
      <c r="AP42" s="50"/>
      <c r="AQ42" s="50"/>
      <c r="AR42" s="50"/>
      <c r="AS42" s="50"/>
      <c r="AT42" s="50"/>
      <c r="AU42" s="50"/>
      <c r="AV42" s="50"/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  <c r="CO42" s="50"/>
      <c r="CP42" s="50"/>
      <c r="CQ42" s="50"/>
      <c r="CR42" s="50"/>
      <c r="CS42" s="50"/>
      <c r="CT42" s="50"/>
      <c r="CU42" s="50"/>
      <c r="CV42" s="50"/>
      <c r="CW42" s="50"/>
      <c r="CX42" s="50"/>
      <c r="CY42" s="50"/>
      <c r="CZ42" s="50"/>
      <c r="DA42" s="50"/>
    </row>
    <row r="43" spans="1:105" s="18" customFormat="1" ht="30.75" customHeight="1" x14ac:dyDescent="0.3">
      <c r="A43" s="42">
        <f t="shared" si="3"/>
        <v>43142</v>
      </c>
      <c r="B43" s="68">
        <f t="shared" si="1"/>
        <v>1</v>
      </c>
      <c r="C43" s="68">
        <f t="shared" si="2"/>
        <v>2</v>
      </c>
      <c r="D43" s="68">
        <f>INT((A43-DATE(YEAR(A43),1,3)+WEEKDAY(DATE(YEAR(A43),1,3))+5)/7)</f>
        <v>6</v>
      </c>
      <c r="E43" s="74">
        <f t="shared" si="4"/>
        <v>7</v>
      </c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</row>
    <row r="44" spans="1:105" s="18" customFormat="1" ht="30.75" customHeight="1" x14ac:dyDescent="0.3">
      <c r="A44" s="42">
        <f t="shared" si="3"/>
        <v>43143</v>
      </c>
      <c r="B44" s="68">
        <f t="shared" si="1"/>
        <v>1</v>
      </c>
      <c r="C44" s="68">
        <f t="shared" si="2"/>
        <v>2</v>
      </c>
      <c r="D44" s="68">
        <f>INT((A44-DATE(YEAR(A44),1,3)+WEEKDAY(DATE(YEAR(A44),1,3))+5)/7)</f>
        <v>7</v>
      </c>
      <c r="E44" s="74">
        <f t="shared" si="4"/>
        <v>1</v>
      </c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</row>
    <row r="45" spans="1:105" s="18" customFormat="1" ht="30.75" customHeight="1" x14ac:dyDescent="0.3">
      <c r="A45" s="42">
        <f t="shared" si="3"/>
        <v>43144</v>
      </c>
      <c r="B45" s="68">
        <f t="shared" si="1"/>
        <v>1</v>
      </c>
      <c r="C45" s="68">
        <f t="shared" si="2"/>
        <v>2</v>
      </c>
      <c r="D45" s="68">
        <f>INT((A45-DATE(YEAR(A45),1,3)+WEEKDAY(DATE(YEAR(A45),1,3))+5)/7)</f>
        <v>7</v>
      </c>
      <c r="E45" s="74">
        <f t="shared" si="4"/>
        <v>2</v>
      </c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</row>
    <row r="46" spans="1:105" s="18" customFormat="1" ht="30.75" customHeight="1" x14ac:dyDescent="0.3">
      <c r="A46" s="42">
        <f t="shared" si="3"/>
        <v>43145</v>
      </c>
      <c r="B46" s="68">
        <f t="shared" si="1"/>
        <v>1</v>
      </c>
      <c r="C46" s="68">
        <f t="shared" si="2"/>
        <v>2</v>
      </c>
      <c r="D46" s="68">
        <f>INT((A46-DATE(YEAR(A46),1,3)+WEEKDAY(DATE(YEAR(A46),1,3))+5)/7)</f>
        <v>7</v>
      </c>
      <c r="E46" s="74">
        <f t="shared" si="4"/>
        <v>3</v>
      </c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</row>
    <row r="47" spans="1:105" s="18" customFormat="1" ht="30.75" customHeight="1" x14ac:dyDescent="0.3">
      <c r="A47" s="42">
        <f t="shared" si="3"/>
        <v>43146</v>
      </c>
      <c r="B47" s="68">
        <f t="shared" si="1"/>
        <v>1</v>
      </c>
      <c r="C47" s="68">
        <f t="shared" si="2"/>
        <v>2</v>
      </c>
      <c r="D47" s="68">
        <f>INT((A47-DATE(YEAR(A47),1,3)+WEEKDAY(DATE(YEAR(A47),1,3))+5)/7)</f>
        <v>7</v>
      </c>
      <c r="E47" s="74">
        <f t="shared" si="4"/>
        <v>4</v>
      </c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</row>
    <row r="48" spans="1:105" s="18" customFormat="1" ht="30.75" customHeight="1" x14ac:dyDescent="0.3">
      <c r="A48" s="42">
        <f t="shared" si="3"/>
        <v>43147</v>
      </c>
      <c r="B48" s="68">
        <f t="shared" si="1"/>
        <v>1</v>
      </c>
      <c r="C48" s="68">
        <f t="shared" si="2"/>
        <v>2</v>
      </c>
      <c r="D48" s="68">
        <f>INT((A48-DATE(YEAR(A48),1,3)+WEEKDAY(DATE(YEAR(A48),1,3))+5)/7)</f>
        <v>7</v>
      </c>
      <c r="E48" s="74">
        <f t="shared" si="4"/>
        <v>5</v>
      </c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</row>
    <row r="49" spans="1:105" s="18" customFormat="1" ht="30.75" customHeight="1" x14ac:dyDescent="0.3">
      <c r="A49" s="42">
        <f t="shared" si="3"/>
        <v>43148</v>
      </c>
      <c r="B49" s="68">
        <f t="shared" si="1"/>
        <v>1</v>
      </c>
      <c r="C49" s="68">
        <f t="shared" si="2"/>
        <v>2</v>
      </c>
      <c r="D49" s="68">
        <f>INT((A49-DATE(YEAR(A49),1,3)+WEEKDAY(DATE(YEAR(A49),1,3))+5)/7)</f>
        <v>7</v>
      </c>
      <c r="E49" s="74">
        <f t="shared" si="4"/>
        <v>6</v>
      </c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</row>
    <row r="50" spans="1:105" s="18" customFormat="1" ht="30.75" customHeight="1" x14ac:dyDescent="0.3">
      <c r="A50" s="42">
        <f t="shared" si="3"/>
        <v>43149</v>
      </c>
      <c r="B50" s="68">
        <f t="shared" si="1"/>
        <v>1</v>
      </c>
      <c r="C50" s="68">
        <f t="shared" si="2"/>
        <v>2</v>
      </c>
      <c r="D50" s="68">
        <f>INT((A50-DATE(YEAR(A50),1,3)+WEEKDAY(DATE(YEAR(A50),1,3))+5)/7)</f>
        <v>7</v>
      </c>
      <c r="E50" s="74">
        <f t="shared" si="4"/>
        <v>7</v>
      </c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</row>
    <row r="51" spans="1:105" s="18" customFormat="1" ht="30.75" customHeight="1" x14ac:dyDescent="0.3">
      <c r="A51" s="42">
        <f t="shared" si="3"/>
        <v>43150</v>
      </c>
      <c r="B51" s="68">
        <f t="shared" si="1"/>
        <v>1</v>
      </c>
      <c r="C51" s="68">
        <f t="shared" si="2"/>
        <v>2</v>
      </c>
      <c r="D51" s="68">
        <f>INT((A51-DATE(YEAR(A51),1,3)+WEEKDAY(DATE(YEAR(A51),1,3))+5)/7)</f>
        <v>8</v>
      </c>
      <c r="E51" s="74">
        <f t="shared" si="4"/>
        <v>1</v>
      </c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</row>
    <row r="52" spans="1:105" s="18" customFormat="1" ht="30.75" customHeight="1" x14ac:dyDescent="0.3">
      <c r="A52" s="42">
        <f t="shared" si="3"/>
        <v>43151</v>
      </c>
      <c r="B52" s="68">
        <f t="shared" si="1"/>
        <v>1</v>
      </c>
      <c r="C52" s="68">
        <f t="shared" si="2"/>
        <v>2</v>
      </c>
      <c r="D52" s="68">
        <f>INT((A52-DATE(YEAR(A52),1,3)+WEEKDAY(DATE(YEAR(A52),1,3))+5)/7)</f>
        <v>8</v>
      </c>
      <c r="E52" s="74">
        <f t="shared" si="4"/>
        <v>2</v>
      </c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</row>
    <row r="53" spans="1:105" s="18" customFormat="1" ht="30.75" customHeight="1" x14ac:dyDescent="0.3">
      <c r="A53" s="42">
        <f t="shared" si="3"/>
        <v>43152</v>
      </c>
      <c r="B53" s="68">
        <f t="shared" si="1"/>
        <v>1</v>
      </c>
      <c r="C53" s="68">
        <f t="shared" si="2"/>
        <v>2</v>
      </c>
      <c r="D53" s="68">
        <f>INT((A53-DATE(YEAR(A53),1,3)+WEEKDAY(DATE(YEAR(A53),1,3))+5)/7)</f>
        <v>8</v>
      </c>
      <c r="E53" s="74">
        <f t="shared" si="4"/>
        <v>3</v>
      </c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</row>
    <row r="54" spans="1:105" s="18" customFormat="1" ht="30.75" customHeight="1" x14ac:dyDescent="0.3">
      <c r="A54" s="42">
        <f t="shared" si="3"/>
        <v>43153</v>
      </c>
      <c r="B54" s="68">
        <f t="shared" si="1"/>
        <v>1</v>
      </c>
      <c r="C54" s="68">
        <f t="shared" si="2"/>
        <v>2</v>
      </c>
      <c r="D54" s="68">
        <f>INT((A54-DATE(YEAR(A54),1,3)+WEEKDAY(DATE(YEAR(A54),1,3))+5)/7)</f>
        <v>8</v>
      </c>
      <c r="E54" s="74">
        <f t="shared" si="4"/>
        <v>4</v>
      </c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</row>
    <row r="55" spans="1:105" s="18" customFormat="1" ht="30.75" customHeight="1" x14ac:dyDescent="0.3">
      <c r="A55" s="42">
        <f t="shared" si="3"/>
        <v>43154</v>
      </c>
      <c r="B55" s="68">
        <f t="shared" si="1"/>
        <v>1</v>
      </c>
      <c r="C55" s="68">
        <f t="shared" si="2"/>
        <v>2</v>
      </c>
      <c r="D55" s="68">
        <f>INT((A55-DATE(YEAR(A55),1,3)+WEEKDAY(DATE(YEAR(A55),1,3))+5)/7)</f>
        <v>8</v>
      </c>
      <c r="E55" s="74">
        <f t="shared" si="4"/>
        <v>5</v>
      </c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50"/>
      <c r="AM55" s="50"/>
      <c r="AN55" s="50"/>
      <c r="AO55" s="50"/>
      <c r="AP55" s="50"/>
      <c r="AQ55" s="50"/>
      <c r="AR55" s="50"/>
      <c r="AS55" s="50"/>
      <c r="AT55" s="50"/>
      <c r="AU55" s="50"/>
      <c r="AV55" s="50"/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  <c r="CO55" s="50"/>
      <c r="CP55" s="50"/>
      <c r="CQ55" s="50"/>
      <c r="CR55" s="50"/>
      <c r="CS55" s="50"/>
      <c r="CT55" s="50"/>
      <c r="CU55" s="50"/>
      <c r="CV55" s="50"/>
      <c r="CW55" s="50"/>
      <c r="CX55" s="50"/>
      <c r="CY55" s="50"/>
      <c r="CZ55" s="50"/>
      <c r="DA55" s="50"/>
    </row>
    <row r="56" spans="1:105" s="18" customFormat="1" ht="30.75" customHeight="1" x14ac:dyDescent="0.3">
      <c r="A56" s="42">
        <f t="shared" si="3"/>
        <v>43155</v>
      </c>
      <c r="B56" s="68">
        <f t="shared" si="1"/>
        <v>1</v>
      </c>
      <c r="C56" s="68">
        <f t="shared" si="2"/>
        <v>2</v>
      </c>
      <c r="D56" s="68">
        <f>INT((A56-DATE(YEAR(A56),1,3)+WEEKDAY(DATE(YEAR(A56),1,3))+5)/7)</f>
        <v>8</v>
      </c>
      <c r="E56" s="74">
        <f t="shared" si="4"/>
        <v>6</v>
      </c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</row>
    <row r="57" spans="1:105" s="18" customFormat="1" ht="30.75" customHeight="1" x14ac:dyDescent="0.3">
      <c r="A57" s="42">
        <f t="shared" si="3"/>
        <v>43156</v>
      </c>
      <c r="B57" s="68">
        <f t="shared" si="1"/>
        <v>1</v>
      </c>
      <c r="C57" s="68">
        <f t="shared" si="2"/>
        <v>2</v>
      </c>
      <c r="D57" s="68">
        <f>INT((A57-DATE(YEAR(A57),1,3)+WEEKDAY(DATE(YEAR(A57),1,3))+5)/7)</f>
        <v>8</v>
      </c>
      <c r="E57" s="74">
        <f t="shared" si="4"/>
        <v>7</v>
      </c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50"/>
      <c r="AM57" s="50"/>
      <c r="AN57" s="50"/>
      <c r="AO57" s="50"/>
      <c r="AP57" s="50"/>
      <c r="AQ57" s="50"/>
      <c r="AR57" s="50"/>
      <c r="AS57" s="50"/>
      <c r="AT57" s="50"/>
      <c r="AU57" s="50"/>
      <c r="AV57" s="50"/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  <c r="CO57" s="50"/>
      <c r="CP57" s="50"/>
      <c r="CQ57" s="50"/>
      <c r="CR57" s="50"/>
      <c r="CS57" s="50"/>
      <c r="CT57" s="50"/>
      <c r="CU57" s="50"/>
      <c r="CV57" s="50"/>
      <c r="CW57" s="50"/>
      <c r="CX57" s="50"/>
      <c r="CY57" s="50"/>
      <c r="CZ57" s="50"/>
      <c r="DA57" s="50"/>
    </row>
    <row r="58" spans="1:105" s="18" customFormat="1" ht="30.75" customHeight="1" x14ac:dyDescent="0.3">
      <c r="A58" s="42">
        <f t="shared" si="3"/>
        <v>43157</v>
      </c>
      <c r="B58" s="68">
        <f t="shared" si="1"/>
        <v>1</v>
      </c>
      <c r="C58" s="68">
        <f t="shared" si="2"/>
        <v>2</v>
      </c>
      <c r="D58" s="68">
        <f>INT((A58-DATE(YEAR(A58),1,3)+WEEKDAY(DATE(YEAR(A58),1,3))+5)/7)</f>
        <v>9</v>
      </c>
      <c r="E58" s="74">
        <f t="shared" si="4"/>
        <v>1</v>
      </c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50"/>
      <c r="AM58" s="50"/>
      <c r="AN58" s="50"/>
      <c r="AO58" s="50"/>
      <c r="AP58" s="50"/>
      <c r="AQ58" s="50"/>
      <c r="AR58" s="50"/>
      <c r="AS58" s="50"/>
      <c r="AT58" s="50"/>
      <c r="AU58" s="50"/>
      <c r="AV58" s="50"/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  <c r="CO58" s="50"/>
      <c r="CP58" s="50"/>
      <c r="CQ58" s="50"/>
      <c r="CR58" s="50"/>
      <c r="CS58" s="50"/>
      <c r="CT58" s="50"/>
      <c r="CU58" s="50"/>
      <c r="CV58" s="50"/>
      <c r="CW58" s="50"/>
      <c r="CX58" s="50"/>
      <c r="CY58" s="50"/>
      <c r="CZ58" s="50"/>
      <c r="DA58" s="50"/>
    </row>
    <row r="59" spans="1:105" s="18" customFormat="1" ht="30.75" customHeight="1" x14ac:dyDescent="0.3">
      <c r="A59" s="42">
        <f t="shared" si="3"/>
        <v>43158</v>
      </c>
      <c r="B59" s="68">
        <f t="shared" si="1"/>
        <v>1</v>
      </c>
      <c r="C59" s="68">
        <f t="shared" si="2"/>
        <v>2</v>
      </c>
      <c r="D59" s="68">
        <f>INT((A59-DATE(YEAR(A59),1,3)+WEEKDAY(DATE(YEAR(A59),1,3))+5)/7)</f>
        <v>9</v>
      </c>
      <c r="E59" s="74">
        <f t="shared" si="4"/>
        <v>2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50"/>
      <c r="AM59" s="50"/>
      <c r="AN59" s="50"/>
      <c r="AO59" s="50"/>
      <c r="AP59" s="50"/>
      <c r="AQ59" s="50"/>
      <c r="AR59" s="50"/>
      <c r="AS59" s="50"/>
      <c r="AT59" s="50"/>
      <c r="AU59" s="50"/>
      <c r="AV59" s="50"/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  <c r="CO59" s="50"/>
      <c r="CP59" s="50"/>
      <c r="CQ59" s="50"/>
      <c r="CR59" s="50"/>
      <c r="CS59" s="50"/>
      <c r="CT59" s="50"/>
      <c r="CU59" s="50"/>
      <c r="CV59" s="50"/>
      <c r="CW59" s="50"/>
      <c r="CX59" s="50"/>
      <c r="CY59" s="50"/>
      <c r="CZ59" s="50"/>
      <c r="DA59" s="50"/>
    </row>
    <row r="60" spans="1:105" s="18" customFormat="1" ht="30.75" customHeight="1" x14ac:dyDescent="0.3">
      <c r="A60" s="42">
        <f t="shared" si="3"/>
        <v>43159</v>
      </c>
      <c r="B60" s="68">
        <f t="shared" si="1"/>
        <v>1</v>
      </c>
      <c r="C60" s="68">
        <f t="shared" si="2"/>
        <v>2</v>
      </c>
      <c r="D60" s="68">
        <f>INT((A60-DATE(YEAR(A60),1,3)+WEEKDAY(DATE(YEAR(A60),1,3))+5)/7)</f>
        <v>9</v>
      </c>
      <c r="E60" s="74">
        <f t="shared" si="4"/>
        <v>3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</row>
    <row r="61" spans="1:105" s="18" customFormat="1" ht="30.75" customHeight="1" x14ac:dyDescent="0.3">
      <c r="A61" s="42">
        <f t="shared" si="3"/>
        <v>43160</v>
      </c>
      <c r="B61" s="68">
        <f t="shared" si="1"/>
        <v>1</v>
      </c>
      <c r="C61" s="68">
        <f t="shared" si="2"/>
        <v>3</v>
      </c>
      <c r="D61" s="68">
        <f>INT((A61-DATE(YEAR(A61),1,3)+WEEKDAY(DATE(YEAR(A61),1,3))+5)/7)</f>
        <v>9</v>
      </c>
      <c r="E61" s="74">
        <f t="shared" si="4"/>
        <v>4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50"/>
      <c r="AM61" s="50"/>
      <c r="AN61" s="50"/>
      <c r="AO61" s="50"/>
      <c r="AP61" s="50"/>
      <c r="AQ61" s="50"/>
      <c r="AR61" s="50"/>
      <c r="AS61" s="50"/>
      <c r="AT61" s="50"/>
      <c r="AU61" s="50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  <c r="CO61" s="50"/>
      <c r="CP61" s="50"/>
      <c r="CQ61" s="50"/>
      <c r="CR61" s="50"/>
      <c r="CS61" s="50"/>
      <c r="CT61" s="50"/>
      <c r="CU61" s="50"/>
      <c r="CV61" s="50"/>
      <c r="CW61" s="50"/>
      <c r="CX61" s="50"/>
      <c r="CY61" s="50"/>
      <c r="CZ61" s="50"/>
      <c r="DA61" s="50"/>
    </row>
    <row r="62" spans="1:105" s="18" customFormat="1" ht="30.75" customHeight="1" x14ac:dyDescent="0.3">
      <c r="A62" s="42">
        <f t="shared" si="3"/>
        <v>43161</v>
      </c>
      <c r="B62" s="68">
        <f t="shared" si="1"/>
        <v>1</v>
      </c>
      <c r="C62" s="68">
        <f t="shared" si="2"/>
        <v>3</v>
      </c>
      <c r="D62" s="68">
        <f>INT((A62-DATE(YEAR(A62),1,3)+WEEKDAY(DATE(YEAR(A62),1,3))+5)/7)</f>
        <v>9</v>
      </c>
      <c r="E62" s="74">
        <f t="shared" si="4"/>
        <v>5</v>
      </c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50"/>
      <c r="AM62" s="50"/>
      <c r="AN62" s="50"/>
      <c r="AO62" s="50"/>
      <c r="AP62" s="50"/>
      <c r="AQ62" s="50"/>
      <c r="AR62" s="50"/>
      <c r="AS62" s="50"/>
      <c r="AT62" s="50"/>
      <c r="AU62" s="50"/>
      <c r="AV62" s="50"/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  <c r="CO62" s="50"/>
      <c r="CP62" s="50"/>
      <c r="CQ62" s="50"/>
      <c r="CR62" s="50"/>
      <c r="CS62" s="50"/>
      <c r="CT62" s="50"/>
      <c r="CU62" s="50"/>
      <c r="CV62" s="50"/>
      <c r="CW62" s="50"/>
      <c r="CX62" s="50"/>
      <c r="CY62" s="50"/>
      <c r="CZ62" s="50"/>
      <c r="DA62" s="50"/>
    </row>
    <row r="63" spans="1:105" s="18" customFormat="1" ht="30.75" customHeight="1" x14ac:dyDescent="0.3">
      <c r="A63" s="42">
        <f t="shared" si="3"/>
        <v>43162</v>
      </c>
      <c r="B63" s="68">
        <f t="shared" si="1"/>
        <v>1</v>
      </c>
      <c r="C63" s="68">
        <f t="shared" si="2"/>
        <v>3</v>
      </c>
      <c r="D63" s="68">
        <f>INT((A63-DATE(YEAR(A63),1,3)+WEEKDAY(DATE(YEAR(A63),1,3))+5)/7)</f>
        <v>9</v>
      </c>
      <c r="E63" s="74">
        <f t="shared" si="4"/>
        <v>6</v>
      </c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50"/>
      <c r="AM63" s="50"/>
      <c r="AN63" s="50"/>
      <c r="AO63" s="50"/>
      <c r="AP63" s="50"/>
      <c r="AQ63" s="50"/>
      <c r="AR63" s="50"/>
      <c r="AS63" s="50"/>
      <c r="AT63" s="50"/>
      <c r="AU63" s="50"/>
      <c r="AV63" s="50"/>
      <c r="AW63" s="50"/>
      <c r="AX63" s="50"/>
      <c r="AY63" s="50"/>
      <c r="AZ63" s="50"/>
      <c r="BA63" s="50"/>
      <c r="BB63" s="50"/>
      <c r="BC63" s="50"/>
      <c r="BD63" s="50"/>
      <c r="BE63" s="50"/>
      <c r="BF63" s="50"/>
      <c r="BG63" s="50"/>
      <c r="BH63" s="50"/>
      <c r="BI63" s="50"/>
      <c r="BJ63" s="50"/>
      <c r="BK63" s="50"/>
      <c r="BL63" s="50"/>
      <c r="BM63" s="50"/>
      <c r="BN63" s="50"/>
      <c r="BO63" s="50"/>
      <c r="BP63" s="50"/>
      <c r="BQ63" s="50"/>
      <c r="BR63" s="50"/>
      <c r="BS63" s="50"/>
      <c r="BT63" s="50"/>
      <c r="BU63" s="50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0"/>
      <c r="CO63" s="50"/>
      <c r="CP63" s="50"/>
      <c r="CQ63" s="50"/>
      <c r="CR63" s="50"/>
      <c r="CS63" s="50"/>
      <c r="CT63" s="50"/>
      <c r="CU63" s="50"/>
      <c r="CV63" s="50"/>
      <c r="CW63" s="50"/>
      <c r="CX63" s="50"/>
      <c r="CY63" s="50"/>
      <c r="CZ63" s="50"/>
      <c r="DA63" s="50"/>
    </row>
    <row r="64" spans="1:105" s="18" customFormat="1" ht="30.75" customHeight="1" x14ac:dyDescent="0.3">
      <c r="A64" s="42">
        <f t="shared" si="3"/>
        <v>43163</v>
      </c>
      <c r="B64" s="68">
        <f t="shared" si="1"/>
        <v>1</v>
      </c>
      <c r="C64" s="68">
        <f t="shared" si="2"/>
        <v>3</v>
      </c>
      <c r="D64" s="68">
        <f>INT((A64-DATE(YEAR(A64),1,3)+WEEKDAY(DATE(YEAR(A64),1,3))+5)/7)</f>
        <v>9</v>
      </c>
      <c r="E64" s="74">
        <f t="shared" si="4"/>
        <v>7</v>
      </c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</row>
    <row r="65" spans="1:105" s="18" customFormat="1" ht="30.75" customHeight="1" x14ac:dyDescent="0.3">
      <c r="A65" s="42">
        <f t="shared" si="3"/>
        <v>43164</v>
      </c>
      <c r="B65" s="68">
        <f t="shared" si="1"/>
        <v>1</v>
      </c>
      <c r="C65" s="68">
        <f t="shared" si="2"/>
        <v>3</v>
      </c>
      <c r="D65" s="68">
        <f>INT((A65-DATE(YEAR(A65),1,3)+WEEKDAY(DATE(YEAR(A65),1,3))+5)/7)</f>
        <v>10</v>
      </c>
      <c r="E65" s="74">
        <f t="shared" si="4"/>
        <v>1</v>
      </c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50"/>
      <c r="AM65" s="50"/>
      <c r="AN65" s="50"/>
      <c r="AO65" s="50"/>
      <c r="AP65" s="50"/>
      <c r="AQ65" s="50"/>
      <c r="AR65" s="50"/>
      <c r="AS65" s="50"/>
      <c r="AT65" s="50"/>
      <c r="AU65" s="50"/>
      <c r="AV65" s="50"/>
      <c r="AW65" s="50"/>
      <c r="AX65" s="50"/>
      <c r="AY65" s="50"/>
      <c r="AZ65" s="50"/>
      <c r="BA65" s="50"/>
      <c r="BB65" s="50"/>
      <c r="BC65" s="50"/>
      <c r="BD65" s="50"/>
      <c r="BE65" s="50"/>
      <c r="BF65" s="50"/>
      <c r="BG65" s="50"/>
      <c r="BH65" s="50"/>
      <c r="BI65" s="50"/>
      <c r="BJ65" s="50"/>
      <c r="BK65" s="50"/>
      <c r="BL65" s="50"/>
      <c r="BM65" s="50"/>
      <c r="BN65" s="50"/>
      <c r="BO65" s="50"/>
      <c r="BP65" s="50"/>
      <c r="BQ65" s="50"/>
      <c r="BR65" s="50"/>
      <c r="BS65" s="50"/>
      <c r="BT65" s="50"/>
      <c r="BU65" s="50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0"/>
      <c r="CO65" s="50"/>
      <c r="CP65" s="50"/>
      <c r="CQ65" s="50"/>
      <c r="CR65" s="50"/>
      <c r="CS65" s="50"/>
      <c r="CT65" s="50"/>
      <c r="CU65" s="50"/>
      <c r="CV65" s="50"/>
      <c r="CW65" s="50"/>
      <c r="CX65" s="50"/>
      <c r="CY65" s="50"/>
      <c r="CZ65" s="50"/>
      <c r="DA65" s="50"/>
    </row>
    <row r="66" spans="1:105" s="18" customFormat="1" ht="30.75" customHeight="1" x14ac:dyDescent="0.3">
      <c r="A66" s="42">
        <f t="shared" si="3"/>
        <v>43165</v>
      </c>
      <c r="B66" s="68">
        <f t="shared" si="1"/>
        <v>1</v>
      </c>
      <c r="C66" s="68">
        <f t="shared" si="2"/>
        <v>3</v>
      </c>
      <c r="D66" s="68">
        <f>INT((A66-DATE(YEAR(A66),1,3)+WEEKDAY(DATE(YEAR(A66),1,3))+5)/7)</f>
        <v>10</v>
      </c>
      <c r="E66" s="74">
        <f t="shared" si="4"/>
        <v>2</v>
      </c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50"/>
      <c r="AM66" s="50"/>
      <c r="AN66" s="50"/>
      <c r="AO66" s="50"/>
      <c r="AP66" s="50"/>
      <c r="AQ66" s="50"/>
      <c r="AR66" s="50"/>
      <c r="AS66" s="50"/>
      <c r="AT66" s="50"/>
      <c r="AU66" s="50"/>
      <c r="AV66" s="50"/>
      <c r="AW66" s="50"/>
      <c r="AX66" s="50"/>
      <c r="AY66" s="50"/>
      <c r="AZ66" s="50"/>
      <c r="BA66" s="50"/>
      <c r="BB66" s="50"/>
      <c r="BC66" s="50"/>
      <c r="BD66" s="50"/>
      <c r="BE66" s="50"/>
      <c r="BF66" s="50"/>
      <c r="BG66" s="50"/>
      <c r="BH66" s="50"/>
      <c r="BI66" s="50"/>
      <c r="BJ66" s="50"/>
      <c r="BK66" s="50"/>
      <c r="BL66" s="50"/>
      <c r="BM66" s="50"/>
      <c r="BN66" s="50"/>
      <c r="BO66" s="50"/>
      <c r="BP66" s="50"/>
      <c r="BQ66" s="50"/>
      <c r="BR66" s="50"/>
      <c r="BS66" s="50"/>
      <c r="BT66" s="50"/>
      <c r="BU66" s="50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  <c r="CO66" s="50"/>
      <c r="CP66" s="50"/>
      <c r="CQ66" s="50"/>
      <c r="CR66" s="50"/>
      <c r="CS66" s="50"/>
      <c r="CT66" s="50"/>
      <c r="CU66" s="50"/>
      <c r="CV66" s="50"/>
      <c r="CW66" s="50"/>
      <c r="CX66" s="50"/>
      <c r="CY66" s="50"/>
      <c r="CZ66" s="50"/>
      <c r="DA66" s="50"/>
    </row>
    <row r="67" spans="1:105" s="18" customFormat="1" ht="30.75" customHeight="1" x14ac:dyDescent="0.3">
      <c r="A67" s="42">
        <f t="shared" si="3"/>
        <v>43166</v>
      </c>
      <c r="B67" s="68">
        <f t="shared" ref="B67:B130" si="5">INT((MONTH(A67)+2)/3)</f>
        <v>1</v>
      </c>
      <c r="C67" s="68">
        <f t="shared" ref="C67:C130" si="6">MONTH(A67)</f>
        <v>3</v>
      </c>
      <c r="D67" s="68">
        <f>INT((A67-DATE(YEAR(A67),1,3)+WEEKDAY(DATE(YEAR(A67),1,3))+5)/7)</f>
        <v>10</v>
      </c>
      <c r="E67" s="74">
        <f t="shared" si="4"/>
        <v>3</v>
      </c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50"/>
      <c r="AM67" s="50"/>
      <c r="AN67" s="50"/>
      <c r="AO67" s="50"/>
      <c r="AP67" s="50"/>
      <c r="AQ67" s="50"/>
      <c r="AR67" s="50"/>
      <c r="AS67" s="50"/>
      <c r="AT67" s="50"/>
      <c r="AU67" s="50"/>
      <c r="AV67" s="50"/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0"/>
      <c r="CO67" s="50"/>
      <c r="CP67" s="50"/>
      <c r="CQ67" s="50"/>
      <c r="CR67" s="50"/>
      <c r="CS67" s="50"/>
      <c r="CT67" s="50"/>
      <c r="CU67" s="50"/>
      <c r="CV67" s="50"/>
      <c r="CW67" s="50"/>
      <c r="CX67" s="50"/>
      <c r="CY67" s="50"/>
      <c r="CZ67" s="50"/>
      <c r="DA67" s="50"/>
    </row>
    <row r="68" spans="1:105" s="18" customFormat="1" ht="30.75" customHeight="1" x14ac:dyDescent="0.3">
      <c r="A68" s="42">
        <f t="shared" ref="A68:A131" si="7">A67+1</f>
        <v>43167</v>
      </c>
      <c r="B68" s="68">
        <f t="shared" si="5"/>
        <v>1</v>
      </c>
      <c r="C68" s="68">
        <f t="shared" si="6"/>
        <v>3</v>
      </c>
      <c r="D68" s="68">
        <f>INT((A68-DATE(YEAR(A68),1,3)+WEEKDAY(DATE(YEAR(A68),1,3))+5)/7)</f>
        <v>10</v>
      </c>
      <c r="E68" s="74">
        <f t="shared" si="4"/>
        <v>4</v>
      </c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</row>
    <row r="69" spans="1:105" s="18" customFormat="1" ht="30.75" customHeight="1" x14ac:dyDescent="0.3">
      <c r="A69" s="42">
        <f t="shared" si="7"/>
        <v>43168</v>
      </c>
      <c r="B69" s="68">
        <f t="shared" si="5"/>
        <v>1</v>
      </c>
      <c r="C69" s="68">
        <f t="shared" si="6"/>
        <v>3</v>
      </c>
      <c r="D69" s="68">
        <f>INT((A69-DATE(YEAR(A69),1,3)+WEEKDAY(DATE(YEAR(A69),1,3))+5)/7)</f>
        <v>10</v>
      </c>
      <c r="E69" s="74">
        <f t="shared" ref="E69:E132" si="8">WEEKDAY($A69,2)</f>
        <v>5</v>
      </c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50"/>
      <c r="AM69" s="50"/>
      <c r="AN69" s="50"/>
      <c r="AO69" s="50"/>
      <c r="AP69" s="50"/>
      <c r="AQ69" s="50"/>
      <c r="AR69" s="50"/>
      <c r="AS69" s="50"/>
      <c r="AT69" s="50"/>
      <c r="AU69" s="50"/>
      <c r="AV69" s="50"/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0"/>
      <c r="CO69" s="50"/>
      <c r="CP69" s="50"/>
      <c r="CQ69" s="50"/>
      <c r="CR69" s="50"/>
      <c r="CS69" s="50"/>
      <c r="CT69" s="50"/>
      <c r="CU69" s="50"/>
      <c r="CV69" s="50"/>
      <c r="CW69" s="50"/>
      <c r="CX69" s="50"/>
      <c r="CY69" s="50"/>
      <c r="CZ69" s="50"/>
      <c r="DA69" s="50"/>
    </row>
    <row r="70" spans="1:105" s="18" customFormat="1" ht="30.75" customHeight="1" x14ac:dyDescent="0.3">
      <c r="A70" s="42">
        <f t="shared" si="7"/>
        <v>43169</v>
      </c>
      <c r="B70" s="68">
        <f t="shared" si="5"/>
        <v>1</v>
      </c>
      <c r="C70" s="68">
        <f t="shared" si="6"/>
        <v>3</v>
      </c>
      <c r="D70" s="68">
        <f>INT((A70-DATE(YEAR(A70),1,3)+WEEKDAY(DATE(YEAR(A70),1,3))+5)/7)</f>
        <v>10</v>
      </c>
      <c r="E70" s="74">
        <f t="shared" si="8"/>
        <v>6</v>
      </c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50"/>
      <c r="AM70" s="50"/>
      <c r="AN70" s="50"/>
      <c r="AO70" s="50"/>
      <c r="AP70" s="50"/>
      <c r="AQ70" s="50"/>
      <c r="AR70" s="50"/>
      <c r="AS70" s="50"/>
      <c r="AT70" s="50"/>
      <c r="AU70" s="50"/>
      <c r="AV70" s="50"/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0"/>
      <c r="CO70" s="50"/>
      <c r="CP70" s="50"/>
      <c r="CQ70" s="50"/>
      <c r="CR70" s="50"/>
      <c r="CS70" s="50"/>
      <c r="CT70" s="50"/>
      <c r="CU70" s="50"/>
      <c r="CV70" s="50"/>
      <c r="CW70" s="50"/>
      <c r="CX70" s="50"/>
      <c r="CY70" s="50"/>
      <c r="CZ70" s="50"/>
      <c r="DA70" s="50"/>
    </row>
    <row r="71" spans="1:105" s="18" customFormat="1" ht="30.75" customHeight="1" x14ac:dyDescent="0.3">
      <c r="A71" s="42">
        <f t="shared" si="7"/>
        <v>43170</v>
      </c>
      <c r="B71" s="68">
        <f t="shared" si="5"/>
        <v>1</v>
      </c>
      <c r="C71" s="68">
        <f t="shared" si="6"/>
        <v>3</v>
      </c>
      <c r="D71" s="68">
        <f>INT((A71-DATE(YEAR(A71),1,3)+WEEKDAY(DATE(YEAR(A71),1,3))+5)/7)</f>
        <v>10</v>
      </c>
      <c r="E71" s="74">
        <f t="shared" si="8"/>
        <v>7</v>
      </c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50"/>
      <c r="AM71" s="50"/>
      <c r="AN71" s="50"/>
      <c r="AO71" s="50"/>
      <c r="AP71" s="50"/>
      <c r="AQ71" s="50"/>
      <c r="AR71" s="50"/>
      <c r="AS71" s="50"/>
      <c r="AT71" s="50"/>
      <c r="AU71" s="50"/>
      <c r="AV71" s="50"/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0"/>
      <c r="CO71" s="50"/>
      <c r="CP71" s="50"/>
      <c r="CQ71" s="50"/>
      <c r="CR71" s="50"/>
      <c r="CS71" s="50"/>
      <c r="CT71" s="50"/>
      <c r="CU71" s="50"/>
      <c r="CV71" s="50"/>
      <c r="CW71" s="50"/>
      <c r="CX71" s="50"/>
      <c r="CY71" s="50"/>
      <c r="CZ71" s="50"/>
      <c r="DA71" s="50"/>
    </row>
    <row r="72" spans="1:105" s="18" customFormat="1" ht="30.75" customHeight="1" x14ac:dyDescent="0.3">
      <c r="A72" s="42">
        <f t="shared" si="7"/>
        <v>43171</v>
      </c>
      <c r="B72" s="68">
        <f t="shared" si="5"/>
        <v>1</v>
      </c>
      <c r="C72" s="68">
        <f t="shared" si="6"/>
        <v>3</v>
      </c>
      <c r="D72" s="68">
        <f>INT((A72-DATE(YEAR(A72),1,3)+WEEKDAY(DATE(YEAR(A72),1,3))+5)/7)</f>
        <v>11</v>
      </c>
      <c r="E72" s="74">
        <f t="shared" si="8"/>
        <v>1</v>
      </c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</row>
    <row r="73" spans="1:105" s="18" customFormat="1" ht="30.75" customHeight="1" x14ac:dyDescent="0.3">
      <c r="A73" s="42">
        <f t="shared" si="7"/>
        <v>43172</v>
      </c>
      <c r="B73" s="68">
        <f t="shared" si="5"/>
        <v>1</v>
      </c>
      <c r="C73" s="68">
        <f t="shared" si="6"/>
        <v>3</v>
      </c>
      <c r="D73" s="68">
        <f>INT((A73-DATE(YEAR(A73),1,3)+WEEKDAY(DATE(YEAR(A73),1,3))+5)/7)</f>
        <v>11</v>
      </c>
      <c r="E73" s="74">
        <f t="shared" si="8"/>
        <v>2</v>
      </c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50"/>
      <c r="AM73" s="50"/>
      <c r="AN73" s="50"/>
      <c r="AO73" s="50"/>
      <c r="AP73" s="50"/>
      <c r="AQ73" s="50"/>
      <c r="AR73" s="50"/>
      <c r="AS73" s="50"/>
      <c r="AT73" s="50"/>
      <c r="AU73" s="50"/>
      <c r="AV73" s="50"/>
      <c r="AW73" s="50"/>
      <c r="AX73" s="50"/>
      <c r="AY73" s="50"/>
      <c r="AZ73" s="50"/>
      <c r="BA73" s="50"/>
      <c r="BB73" s="50"/>
      <c r="BC73" s="50"/>
      <c r="BD73" s="50"/>
      <c r="BE73" s="50"/>
      <c r="BF73" s="50"/>
      <c r="BG73" s="50"/>
      <c r="BH73" s="50"/>
      <c r="BI73" s="50"/>
      <c r="BJ73" s="50"/>
      <c r="BK73" s="50"/>
      <c r="BL73" s="50"/>
      <c r="BM73" s="50"/>
      <c r="BN73" s="50"/>
      <c r="BO73" s="50"/>
      <c r="BP73" s="50"/>
      <c r="BQ73" s="50"/>
      <c r="BR73" s="50"/>
      <c r="BS73" s="50"/>
      <c r="BT73" s="50"/>
      <c r="BU73" s="50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0"/>
      <c r="CO73" s="50"/>
      <c r="CP73" s="50"/>
      <c r="CQ73" s="50"/>
      <c r="CR73" s="50"/>
      <c r="CS73" s="50"/>
      <c r="CT73" s="50"/>
      <c r="CU73" s="50"/>
      <c r="CV73" s="50"/>
      <c r="CW73" s="50"/>
      <c r="CX73" s="50"/>
      <c r="CY73" s="50"/>
      <c r="CZ73" s="50"/>
      <c r="DA73" s="50"/>
    </row>
    <row r="74" spans="1:105" s="18" customFormat="1" ht="30.75" customHeight="1" x14ac:dyDescent="0.3">
      <c r="A74" s="42">
        <f t="shared" si="7"/>
        <v>43173</v>
      </c>
      <c r="B74" s="68">
        <f t="shared" si="5"/>
        <v>1</v>
      </c>
      <c r="C74" s="68">
        <f t="shared" si="6"/>
        <v>3</v>
      </c>
      <c r="D74" s="68">
        <f>INT((A74-DATE(YEAR(A74),1,3)+WEEKDAY(DATE(YEAR(A74),1,3))+5)/7)</f>
        <v>11</v>
      </c>
      <c r="E74" s="74">
        <f t="shared" si="8"/>
        <v>3</v>
      </c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50"/>
      <c r="AM74" s="50"/>
      <c r="AN74" s="50"/>
      <c r="AO74" s="50"/>
      <c r="AP74" s="50"/>
      <c r="AQ74" s="50"/>
      <c r="AR74" s="50"/>
      <c r="AS74" s="50"/>
      <c r="AT74" s="50"/>
      <c r="AU74" s="50"/>
      <c r="AV74" s="50"/>
      <c r="AW74" s="50"/>
      <c r="AX74" s="50"/>
      <c r="AY74" s="50"/>
      <c r="AZ74" s="50"/>
      <c r="BA74" s="50"/>
      <c r="BB74" s="50"/>
      <c r="BC74" s="50"/>
      <c r="BD74" s="50"/>
      <c r="BE74" s="50"/>
      <c r="BF74" s="50"/>
      <c r="BG74" s="50"/>
      <c r="BH74" s="50"/>
      <c r="BI74" s="50"/>
      <c r="BJ74" s="50"/>
      <c r="BK74" s="50"/>
      <c r="BL74" s="50"/>
      <c r="BM74" s="50"/>
      <c r="BN74" s="50"/>
      <c r="BO74" s="50"/>
      <c r="BP74" s="50"/>
      <c r="BQ74" s="50"/>
      <c r="BR74" s="50"/>
      <c r="BS74" s="50"/>
      <c r="BT74" s="50"/>
      <c r="BU74" s="50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0"/>
      <c r="CO74" s="50"/>
      <c r="CP74" s="50"/>
      <c r="CQ74" s="50"/>
      <c r="CR74" s="50"/>
      <c r="CS74" s="50"/>
      <c r="CT74" s="50"/>
      <c r="CU74" s="50"/>
      <c r="CV74" s="50"/>
      <c r="CW74" s="50"/>
      <c r="CX74" s="50"/>
      <c r="CY74" s="50"/>
      <c r="CZ74" s="50"/>
      <c r="DA74" s="50"/>
    </row>
    <row r="75" spans="1:105" s="18" customFormat="1" ht="30.75" customHeight="1" x14ac:dyDescent="0.3">
      <c r="A75" s="42">
        <f t="shared" si="7"/>
        <v>43174</v>
      </c>
      <c r="B75" s="68">
        <f t="shared" si="5"/>
        <v>1</v>
      </c>
      <c r="C75" s="68">
        <f t="shared" si="6"/>
        <v>3</v>
      </c>
      <c r="D75" s="68">
        <f>INT((A75-DATE(YEAR(A75),1,3)+WEEKDAY(DATE(YEAR(A75),1,3))+5)/7)</f>
        <v>11</v>
      </c>
      <c r="E75" s="74">
        <f t="shared" si="8"/>
        <v>4</v>
      </c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50"/>
      <c r="AM75" s="50"/>
      <c r="AN75" s="50"/>
      <c r="AO75" s="50"/>
      <c r="AP75" s="50"/>
      <c r="AQ75" s="50"/>
      <c r="AR75" s="50"/>
      <c r="AS75" s="50"/>
      <c r="AT75" s="50"/>
      <c r="AU75" s="50"/>
      <c r="AV75" s="50"/>
      <c r="AW75" s="50"/>
      <c r="AX75" s="50"/>
      <c r="AY75" s="50"/>
      <c r="AZ75" s="50"/>
      <c r="BA75" s="50"/>
      <c r="BB75" s="50"/>
      <c r="BC75" s="50"/>
      <c r="BD75" s="50"/>
      <c r="BE75" s="50"/>
      <c r="BF75" s="50"/>
      <c r="BG75" s="50"/>
      <c r="BH75" s="50"/>
      <c r="BI75" s="50"/>
      <c r="BJ75" s="50"/>
      <c r="BK75" s="50"/>
      <c r="BL75" s="50"/>
      <c r="BM75" s="50"/>
      <c r="BN75" s="50"/>
      <c r="BO75" s="50"/>
      <c r="BP75" s="50"/>
      <c r="BQ75" s="50"/>
      <c r="BR75" s="50"/>
      <c r="BS75" s="50"/>
      <c r="BT75" s="50"/>
      <c r="BU75" s="50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0"/>
      <c r="CO75" s="50"/>
      <c r="CP75" s="50"/>
      <c r="CQ75" s="50"/>
      <c r="CR75" s="50"/>
      <c r="CS75" s="50"/>
      <c r="CT75" s="50"/>
      <c r="CU75" s="50"/>
      <c r="CV75" s="50"/>
      <c r="CW75" s="50"/>
      <c r="CX75" s="50"/>
      <c r="CY75" s="50"/>
      <c r="CZ75" s="50"/>
      <c r="DA75" s="50"/>
    </row>
    <row r="76" spans="1:105" s="18" customFormat="1" ht="30.75" customHeight="1" x14ac:dyDescent="0.3">
      <c r="A76" s="42">
        <f t="shared" si="7"/>
        <v>43175</v>
      </c>
      <c r="B76" s="68">
        <f t="shared" si="5"/>
        <v>1</v>
      </c>
      <c r="C76" s="68">
        <f t="shared" si="6"/>
        <v>3</v>
      </c>
      <c r="D76" s="68">
        <f>INT((A76-DATE(YEAR(A76),1,3)+WEEKDAY(DATE(YEAR(A76),1,3))+5)/7)</f>
        <v>11</v>
      </c>
      <c r="E76" s="74">
        <f t="shared" si="8"/>
        <v>5</v>
      </c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</row>
    <row r="77" spans="1:105" s="18" customFormat="1" ht="30.75" customHeight="1" x14ac:dyDescent="0.3">
      <c r="A77" s="42">
        <f t="shared" si="7"/>
        <v>43176</v>
      </c>
      <c r="B77" s="68">
        <f t="shared" si="5"/>
        <v>1</v>
      </c>
      <c r="C77" s="68">
        <f t="shared" si="6"/>
        <v>3</v>
      </c>
      <c r="D77" s="68">
        <f>INT((A77-DATE(YEAR(A77),1,3)+WEEKDAY(DATE(YEAR(A77),1,3))+5)/7)</f>
        <v>11</v>
      </c>
      <c r="E77" s="74">
        <f t="shared" si="8"/>
        <v>6</v>
      </c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50"/>
      <c r="AM77" s="50"/>
      <c r="AN77" s="50"/>
      <c r="AO77" s="50"/>
      <c r="AP77" s="50"/>
      <c r="AQ77" s="50"/>
      <c r="AR77" s="50"/>
      <c r="AS77" s="50"/>
      <c r="AT77" s="50"/>
      <c r="AU77" s="50"/>
      <c r="AV77" s="50"/>
      <c r="AW77" s="50"/>
      <c r="AX77" s="50"/>
      <c r="AY77" s="50"/>
      <c r="AZ77" s="50"/>
      <c r="BA77" s="50"/>
      <c r="BB77" s="50"/>
      <c r="BC77" s="50"/>
      <c r="BD77" s="50"/>
      <c r="BE77" s="50"/>
      <c r="BF77" s="50"/>
      <c r="BG77" s="50"/>
      <c r="BH77" s="50"/>
      <c r="BI77" s="50"/>
      <c r="BJ77" s="50"/>
      <c r="BK77" s="50"/>
      <c r="BL77" s="50"/>
      <c r="BM77" s="50"/>
      <c r="BN77" s="50"/>
      <c r="BO77" s="50"/>
      <c r="BP77" s="50"/>
      <c r="BQ77" s="50"/>
      <c r="BR77" s="50"/>
      <c r="BS77" s="50"/>
      <c r="BT77" s="50"/>
      <c r="BU77" s="50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0"/>
      <c r="CO77" s="50"/>
      <c r="CP77" s="50"/>
      <c r="CQ77" s="50"/>
      <c r="CR77" s="50"/>
      <c r="CS77" s="50"/>
      <c r="CT77" s="50"/>
      <c r="CU77" s="50"/>
      <c r="CV77" s="50"/>
      <c r="CW77" s="50"/>
      <c r="CX77" s="50"/>
      <c r="CY77" s="50"/>
      <c r="CZ77" s="50"/>
      <c r="DA77" s="50"/>
    </row>
    <row r="78" spans="1:105" s="18" customFormat="1" ht="30.75" customHeight="1" x14ac:dyDescent="0.3">
      <c r="A78" s="42">
        <f t="shared" si="7"/>
        <v>43177</v>
      </c>
      <c r="B78" s="68">
        <f t="shared" si="5"/>
        <v>1</v>
      </c>
      <c r="C78" s="68">
        <f t="shared" si="6"/>
        <v>3</v>
      </c>
      <c r="D78" s="68">
        <f>INT((A78-DATE(YEAR(A78),1,3)+WEEKDAY(DATE(YEAR(A78),1,3))+5)/7)</f>
        <v>11</v>
      </c>
      <c r="E78" s="74">
        <f t="shared" si="8"/>
        <v>7</v>
      </c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50"/>
      <c r="AM78" s="50"/>
      <c r="AN78" s="50"/>
      <c r="AO78" s="50"/>
      <c r="AP78" s="50"/>
      <c r="AQ78" s="50"/>
      <c r="AR78" s="50"/>
      <c r="AS78" s="50"/>
      <c r="AT78" s="50"/>
      <c r="AU78" s="50"/>
      <c r="AV78" s="50"/>
      <c r="AW78" s="50"/>
      <c r="AX78" s="50"/>
      <c r="AY78" s="50"/>
      <c r="AZ78" s="50"/>
      <c r="BA78" s="50"/>
      <c r="BB78" s="50"/>
      <c r="BC78" s="50"/>
      <c r="BD78" s="50"/>
      <c r="BE78" s="50"/>
      <c r="BF78" s="50"/>
      <c r="BG78" s="50"/>
      <c r="BH78" s="50"/>
      <c r="BI78" s="50"/>
      <c r="BJ78" s="50"/>
      <c r="BK78" s="50"/>
      <c r="BL78" s="50"/>
      <c r="BM78" s="50"/>
      <c r="BN78" s="50"/>
      <c r="BO78" s="50"/>
      <c r="BP78" s="50"/>
      <c r="BQ78" s="50"/>
      <c r="BR78" s="50"/>
      <c r="BS78" s="50"/>
      <c r="BT78" s="50"/>
      <c r="BU78" s="50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0"/>
      <c r="CO78" s="50"/>
      <c r="CP78" s="50"/>
      <c r="CQ78" s="50"/>
      <c r="CR78" s="50"/>
      <c r="CS78" s="50"/>
      <c r="CT78" s="50"/>
      <c r="CU78" s="50"/>
      <c r="CV78" s="50"/>
      <c r="CW78" s="50"/>
      <c r="CX78" s="50"/>
      <c r="CY78" s="50"/>
      <c r="CZ78" s="50"/>
      <c r="DA78" s="50"/>
    </row>
    <row r="79" spans="1:105" s="18" customFormat="1" ht="30.75" customHeight="1" x14ac:dyDescent="0.3">
      <c r="A79" s="42">
        <f t="shared" si="7"/>
        <v>43178</v>
      </c>
      <c r="B79" s="68">
        <f t="shared" si="5"/>
        <v>1</v>
      </c>
      <c r="C79" s="68">
        <f t="shared" si="6"/>
        <v>3</v>
      </c>
      <c r="D79" s="68">
        <f>INT((A79-DATE(YEAR(A79),1,3)+WEEKDAY(DATE(YEAR(A79),1,3))+5)/7)</f>
        <v>12</v>
      </c>
      <c r="E79" s="74">
        <f t="shared" si="8"/>
        <v>1</v>
      </c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50"/>
      <c r="AM79" s="50"/>
      <c r="AN79" s="50"/>
      <c r="AO79" s="50"/>
      <c r="AP79" s="50"/>
      <c r="AQ79" s="50"/>
      <c r="AR79" s="50"/>
      <c r="AS79" s="50"/>
      <c r="AT79" s="50"/>
      <c r="AU79" s="50"/>
      <c r="AV79" s="50"/>
      <c r="AW79" s="50"/>
      <c r="AX79" s="50"/>
      <c r="AY79" s="50"/>
      <c r="AZ79" s="50"/>
      <c r="BA79" s="50"/>
      <c r="BB79" s="50"/>
      <c r="BC79" s="50"/>
      <c r="BD79" s="50"/>
      <c r="BE79" s="50"/>
      <c r="BF79" s="50"/>
      <c r="BG79" s="50"/>
      <c r="BH79" s="50"/>
      <c r="BI79" s="50"/>
      <c r="BJ79" s="50"/>
      <c r="BK79" s="50"/>
      <c r="BL79" s="50"/>
      <c r="BM79" s="50"/>
      <c r="BN79" s="50"/>
      <c r="BO79" s="50"/>
      <c r="BP79" s="50"/>
      <c r="BQ79" s="50"/>
      <c r="BR79" s="50"/>
      <c r="BS79" s="50"/>
      <c r="BT79" s="50"/>
      <c r="BU79" s="50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0"/>
      <c r="CO79" s="50"/>
      <c r="CP79" s="50"/>
      <c r="CQ79" s="50"/>
      <c r="CR79" s="50"/>
      <c r="CS79" s="50"/>
      <c r="CT79" s="50"/>
      <c r="CU79" s="50"/>
      <c r="CV79" s="50"/>
      <c r="CW79" s="50"/>
      <c r="CX79" s="50"/>
      <c r="CY79" s="50"/>
      <c r="CZ79" s="50"/>
      <c r="DA79" s="50"/>
    </row>
    <row r="80" spans="1:105" s="18" customFormat="1" ht="30.75" customHeight="1" x14ac:dyDescent="0.3">
      <c r="A80" s="42">
        <f t="shared" si="7"/>
        <v>43179</v>
      </c>
      <c r="B80" s="68">
        <f t="shared" si="5"/>
        <v>1</v>
      </c>
      <c r="C80" s="68">
        <f t="shared" si="6"/>
        <v>3</v>
      </c>
      <c r="D80" s="68">
        <f>INT((A80-DATE(YEAR(A80),1,3)+WEEKDAY(DATE(YEAR(A80),1,3))+5)/7)</f>
        <v>12</v>
      </c>
      <c r="E80" s="74">
        <f t="shared" si="8"/>
        <v>2</v>
      </c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</row>
    <row r="81" spans="1:105" s="18" customFormat="1" ht="30.75" customHeight="1" x14ac:dyDescent="0.3">
      <c r="A81" s="42">
        <f t="shared" si="7"/>
        <v>43180</v>
      </c>
      <c r="B81" s="68">
        <f t="shared" si="5"/>
        <v>1</v>
      </c>
      <c r="C81" s="68">
        <f t="shared" si="6"/>
        <v>3</v>
      </c>
      <c r="D81" s="68">
        <f>INT((A81-DATE(YEAR(A81),1,3)+WEEKDAY(DATE(YEAR(A81),1,3))+5)/7)</f>
        <v>12</v>
      </c>
      <c r="E81" s="74">
        <f t="shared" si="8"/>
        <v>3</v>
      </c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50"/>
      <c r="AM81" s="50"/>
      <c r="AN81" s="50"/>
      <c r="AO81" s="50"/>
      <c r="AP81" s="50"/>
      <c r="AQ81" s="50"/>
      <c r="AR81" s="50"/>
      <c r="AS81" s="50"/>
      <c r="AT81" s="50"/>
      <c r="AU81" s="50"/>
      <c r="AV81" s="50"/>
      <c r="AW81" s="50"/>
      <c r="AX81" s="50"/>
      <c r="AY81" s="50"/>
      <c r="AZ81" s="50"/>
      <c r="BA81" s="50"/>
      <c r="BB81" s="50"/>
      <c r="BC81" s="50"/>
      <c r="BD81" s="50"/>
      <c r="BE81" s="50"/>
      <c r="BF81" s="50"/>
      <c r="BG81" s="50"/>
      <c r="BH81" s="50"/>
      <c r="BI81" s="50"/>
      <c r="BJ81" s="50"/>
      <c r="BK81" s="50"/>
      <c r="BL81" s="50"/>
      <c r="BM81" s="50"/>
      <c r="BN81" s="50"/>
      <c r="BO81" s="50"/>
      <c r="BP81" s="50"/>
      <c r="BQ81" s="50"/>
      <c r="BR81" s="50"/>
      <c r="BS81" s="50"/>
      <c r="BT81" s="50"/>
      <c r="BU81" s="50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0"/>
      <c r="CO81" s="50"/>
      <c r="CP81" s="50"/>
      <c r="CQ81" s="50"/>
      <c r="CR81" s="50"/>
      <c r="CS81" s="50"/>
      <c r="CT81" s="50"/>
      <c r="CU81" s="50"/>
      <c r="CV81" s="50"/>
      <c r="CW81" s="50"/>
      <c r="CX81" s="50"/>
      <c r="CY81" s="50"/>
      <c r="CZ81" s="50"/>
      <c r="DA81" s="50"/>
    </row>
    <row r="82" spans="1:105" s="18" customFormat="1" ht="30.75" customHeight="1" x14ac:dyDescent="0.3">
      <c r="A82" s="42">
        <f t="shared" si="7"/>
        <v>43181</v>
      </c>
      <c r="B82" s="68">
        <f t="shared" si="5"/>
        <v>1</v>
      </c>
      <c r="C82" s="68">
        <f t="shared" si="6"/>
        <v>3</v>
      </c>
      <c r="D82" s="68">
        <f>INT((A82-DATE(YEAR(A82),1,3)+WEEKDAY(DATE(YEAR(A82),1,3))+5)/7)</f>
        <v>12</v>
      </c>
      <c r="E82" s="74">
        <f t="shared" si="8"/>
        <v>4</v>
      </c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50"/>
      <c r="AM82" s="50"/>
      <c r="AN82" s="50"/>
      <c r="AO82" s="50"/>
      <c r="AP82" s="50"/>
      <c r="AQ82" s="50"/>
      <c r="AR82" s="50"/>
      <c r="AS82" s="50"/>
      <c r="AT82" s="50"/>
      <c r="AU82" s="50"/>
      <c r="AV82" s="50"/>
      <c r="AW82" s="50"/>
      <c r="AX82" s="50"/>
      <c r="AY82" s="50"/>
      <c r="AZ82" s="50"/>
      <c r="BA82" s="50"/>
      <c r="BB82" s="50"/>
      <c r="BC82" s="50"/>
      <c r="BD82" s="50"/>
      <c r="BE82" s="50"/>
      <c r="BF82" s="50"/>
      <c r="BG82" s="50"/>
      <c r="BH82" s="50"/>
      <c r="BI82" s="50"/>
      <c r="BJ82" s="50"/>
      <c r="BK82" s="50"/>
      <c r="BL82" s="50"/>
      <c r="BM82" s="50"/>
      <c r="BN82" s="50"/>
      <c r="BO82" s="50"/>
      <c r="BP82" s="50"/>
      <c r="BQ82" s="50"/>
      <c r="BR82" s="50"/>
      <c r="BS82" s="50"/>
      <c r="BT82" s="50"/>
      <c r="BU82" s="50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0"/>
      <c r="CO82" s="50"/>
      <c r="CP82" s="50"/>
      <c r="CQ82" s="50"/>
      <c r="CR82" s="50"/>
      <c r="CS82" s="50"/>
      <c r="CT82" s="50"/>
      <c r="CU82" s="50"/>
      <c r="CV82" s="50"/>
      <c r="CW82" s="50"/>
      <c r="CX82" s="50"/>
      <c r="CY82" s="50"/>
      <c r="CZ82" s="50"/>
      <c r="DA82" s="50"/>
    </row>
    <row r="83" spans="1:105" s="18" customFormat="1" ht="30.75" customHeight="1" x14ac:dyDescent="0.3">
      <c r="A83" s="42">
        <f t="shared" si="7"/>
        <v>43182</v>
      </c>
      <c r="B83" s="68">
        <f t="shared" si="5"/>
        <v>1</v>
      </c>
      <c r="C83" s="68">
        <f t="shared" si="6"/>
        <v>3</v>
      </c>
      <c r="D83" s="68">
        <f>INT((A83-DATE(YEAR(A83),1,3)+WEEKDAY(DATE(YEAR(A83),1,3))+5)/7)</f>
        <v>12</v>
      </c>
      <c r="E83" s="74">
        <f t="shared" si="8"/>
        <v>5</v>
      </c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50"/>
      <c r="AM83" s="50"/>
      <c r="AN83" s="50"/>
      <c r="AO83" s="50"/>
      <c r="AP83" s="50"/>
      <c r="AQ83" s="50"/>
      <c r="AR83" s="50"/>
      <c r="AS83" s="50"/>
      <c r="AT83" s="50"/>
      <c r="AU83" s="50"/>
      <c r="AV83" s="50"/>
      <c r="AW83" s="50"/>
      <c r="AX83" s="50"/>
      <c r="AY83" s="50"/>
      <c r="AZ83" s="50"/>
      <c r="BA83" s="50"/>
      <c r="BB83" s="50"/>
      <c r="BC83" s="50"/>
      <c r="BD83" s="50"/>
      <c r="BE83" s="50"/>
      <c r="BF83" s="50"/>
      <c r="BG83" s="50"/>
      <c r="BH83" s="50"/>
      <c r="BI83" s="50"/>
      <c r="BJ83" s="50"/>
      <c r="BK83" s="50"/>
      <c r="BL83" s="50"/>
      <c r="BM83" s="50"/>
      <c r="BN83" s="50"/>
      <c r="BO83" s="50"/>
      <c r="BP83" s="50"/>
      <c r="BQ83" s="50"/>
      <c r="BR83" s="50"/>
      <c r="BS83" s="50"/>
      <c r="BT83" s="50"/>
      <c r="BU83" s="50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0"/>
      <c r="CO83" s="50"/>
      <c r="CP83" s="50"/>
      <c r="CQ83" s="50"/>
      <c r="CR83" s="50"/>
      <c r="CS83" s="50"/>
      <c r="CT83" s="50"/>
      <c r="CU83" s="50"/>
      <c r="CV83" s="50"/>
      <c r="CW83" s="50"/>
      <c r="CX83" s="50"/>
      <c r="CY83" s="50"/>
      <c r="CZ83" s="50"/>
      <c r="DA83" s="50"/>
    </row>
    <row r="84" spans="1:105" s="18" customFormat="1" ht="30.75" customHeight="1" x14ac:dyDescent="0.3">
      <c r="A84" s="42">
        <f t="shared" si="7"/>
        <v>43183</v>
      </c>
      <c r="B84" s="68">
        <f t="shared" si="5"/>
        <v>1</v>
      </c>
      <c r="C84" s="68">
        <f t="shared" si="6"/>
        <v>3</v>
      </c>
      <c r="D84" s="68">
        <f>INT((A84-DATE(YEAR(A84),1,3)+WEEKDAY(DATE(YEAR(A84),1,3))+5)/7)</f>
        <v>12</v>
      </c>
      <c r="E84" s="74">
        <f t="shared" si="8"/>
        <v>6</v>
      </c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</row>
    <row r="85" spans="1:105" s="18" customFormat="1" ht="30.75" customHeight="1" x14ac:dyDescent="0.3">
      <c r="A85" s="42">
        <f t="shared" si="7"/>
        <v>43184</v>
      </c>
      <c r="B85" s="68">
        <f t="shared" si="5"/>
        <v>1</v>
      </c>
      <c r="C85" s="68">
        <f t="shared" si="6"/>
        <v>3</v>
      </c>
      <c r="D85" s="68">
        <f>INT((A85-DATE(YEAR(A85),1,3)+WEEKDAY(DATE(YEAR(A85),1,3))+5)/7)</f>
        <v>12</v>
      </c>
      <c r="E85" s="74">
        <f t="shared" si="8"/>
        <v>7</v>
      </c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50"/>
      <c r="AM85" s="50"/>
      <c r="AN85" s="50"/>
      <c r="AO85" s="50"/>
      <c r="AP85" s="50"/>
      <c r="AQ85" s="50"/>
      <c r="AR85" s="50"/>
      <c r="AS85" s="50"/>
      <c r="AT85" s="50"/>
      <c r="AU85" s="50"/>
      <c r="AV85" s="50"/>
      <c r="AW85" s="50"/>
      <c r="AX85" s="50"/>
      <c r="AY85" s="50"/>
      <c r="AZ85" s="50"/>
      <c r="BA85" s="50"/>
      <c r="BB85" s="50"/>
      <c r="BC85" s="50"/>
      <c r="BD85" s="50"/>
      <c r="BE85" s="50"/>
      <c r="BF85" s="50"/>
      <c r="BG85" s="50"/>
      <c r="BH85" s="50"/>
      <c r="BI85" s="50"/>
      <c r="BJ85" s="50"/>
      <c r="BK85" s="50"/>
      <c r="BL85" s="50"/>
      <c r="BM85" s="50"/>
      <c r="BN85" s="50"/>
      <c r="BO85" s="50"/>
      <c r="BP85" s="50"/>
      <c r="BQ85" s="50"/>
      <c r="BR85" s="50"/>
      <c r="BS85" s="50"/>
      <c r="BT85" s="50"/>
      <c r="BU85" s="50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  <c r="CO85" s="50"/>
      <c r="CP85" s="50"/>
      <c r="CQ85" s="50"/>
      <c r="CR85" s="50"/>
      <c r="CS85" s="50"/>
      <c r="CT85" s="50"/>
      <c r="CU85" s="50"/>
      <c r="CV85" s="50"/>
      <c r="CW85" s="50"/>
      <c r="CX85" s="50"/>
      <c r="CY85" s="50"/>
      <c r="CZ85" s="50"/>
      <c r="DA85" s="50"/>
    </row>
    <row r="86" spans="1:105" s="18" customFormat="1" ht="30.75" customHeight="1" x14ac:dyDescent="0.3">
      <c r="A86" s="42">
        <f t="shared" si="7"/>
        <v>43185</v>
      </c>
      <c r="B86" s="68">
        <f t="shared" si="5"/>
        <v>1</v>
      </c>
      <c r="C86" s="68">
        <f t="shared" si="6"/>
        <v>3</v>
      </c>
      <c r="D86" s="68">
        <f>INT((A86-DATE(YEAR(A86),1,3)+WEEKDAY(DATE(YEAR(A86),1,3))+5)/7)</f>
        <v>13</v>
      </c>
      <c r="E86" s="74">
        <f t="shared" si="8"/>
        <v>1</v>
      </c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50"/>
      <c r="AM86" s="50"/>
      <c r="AN86" s="50"/>
      <c r="AO86" s="50"/>
      <c r="AP86" s="50"/>
      <c r="AQ86" s="50"/>
      <c r="AR86" s="50"/>
      <c r="AS86" s="50"/>
      <c r="AT86" s="50"/>
      <c r="AU86" s="50"/>
      <c r="AV86" s="50"/>
      <c r="AW86" s="50"/>
      <c r="AX86" s="50"/>
      <c r="AY86" s="50"/>
      <c r="AZ86" s="50"/>
      <c r="BA86" s="50"/>
      <c r="BB86" s="50"/>
      <c r="BC86" s="50"/>
      <c r="BD86" s="50"/>
      <c r="BE86" s="50"/>
      <c r="BF86" s="50"/>
      <c r="BG86" s="50"/>
      <c r="BH86" s="50"/>
      <c r="BI86" s="50"/>
      <c r="BJ86" s="50"/>
      <c r="BK86" s="50"/>
      <c r="BL86" s="50"/>
      <c r="BM86" s="50"/>
      <c r="BN86" s="50"/>
      <c r="BO86" s="50"/>
      <c r="BP86" s="50"/>
      <c r="BQ86" s="50"/>
      <c r="BR86" s="50"/>
      <c r="BS86" s="50"/>
      <c r="BT86" s="50"/>
      <c r="BU86" s="50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0"/>
      <c r="CO86" s="50"/>
      <c r="CP86" s="50"/>
      <c r="CQ86" s="50"/>
      <c r="CR86" s="50"/>
      <c r="CS86" s="50"/>
      <c r="CT86" s="50"/>
      <c r="CU86" s="50"/>
      <c r="CV86" s="50"/>
      <c r="CW86" s="50"/>
      <c r="CX86" s="50"/>
      <c r="CY86" s="50"/>
      <c r="CZ86" s="50"/>
      <c r="DA86" s="50"/>
    </row>
    <row r="87" spans="1:105" s="18" customFormat="1" ht="30.75" customHeight="1" x14ac:dyDescent="0.3">
      <c r="A87" s="42">
        <f t="shared" si="7"/>
        <v>43186</v>
      </c>
      <c r="B87" s="68">
        <f t="shared" si="5"/>
        <v>1</v>
      </c>
      <c r="C87" s="68">
        <f t="shared" si="6"/>
        <v>3</v>
      </c>
      <c r="D87" s="68">
        <f>INT((A87-DATE(YEAR(A87),1,3)+WEEKDAY(DATE(YEAR(A87),1,3))+5)/7)</f>
        <v>13</v>
      </c>
      <c r="E87" s="74">
        <f t="shared" si="8"/>
        <v>2</v>
      </c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50"/>
      <c r="AM87" s="50"/>
      <c r="AN87" s="50"/>
      <c r="AO87" s="50"/>
      <c r="AP87" s="50"/>
      <c r="AQ87" s="50"/>
      <c r="AR87" s="50"/>
      <c r="AS87" s="50"/>
      <c r="AT87" s="50"/>
      <c r="AU87" s="50"/>
      <c r="AV87" s="50"/>
      <c r="AW87" s="50"/>
      <c r="AX87" s="50"/>
      <c r="AY87" s="50"/>
      <c r="AZ87" s="50"/>
      <c r="BA87" s="50"/>
      <c r="BB87" s="50"/>
      <c r="BC87" s="50"/>
      <c r="BD87" s="50"/>
      <c r="BE87" s="50"/>
      <c r="BF87" s="50"/>
      <c r="BG87" s="50"/>
      <c r="BH87" s="50"/>
      <c r="BI87" s="50"/>
      <c r="BJ87" s="50"/>
      <c r="BK87" s="50"/>
      <c r="BL87" s="50"/>
      <c r="BM87" s="50"/>
      <c r="BN87" s="50"/>
      <c r="BO87" s="50"/>
      <c r="BP87" s="50"/>
      <c r="BQ87" s="50"/>
      <c r="BR87" s="50"/>
      <c r="BS87" s="50"/>
      <c r="BT87" s="50"/>
      <c r="BU87" s="50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0"/>
      <c r="CO87" s="50"/>
      <c r="CP87" s="50"/>
      <c r="CQ87" s="50"/>
      <c r="CR87" s="50"/>
      <c r="CS87" s="50"/>
      <c r="CT87" s="50"/>
      <c r="CU87" s="50"/>
      <c r="CV87" s="50"/>
      <c r="CW87" s="50"/>
      <c r="CX87" s="50"/>
      <c r="CY87" s="50"/>
      <c r="CZ87" s="50"/>
      <c r="DA87" s="50"/>
    </row>
    <row r="88" spans="1:105" s="18" customFormat="1" ht="30.75" customHeight="1" x14ac:dyDescent="0.3">
      <c r="A88" s="42">
        <f t="shared" si="7"/>
        <v>43187</v>
      </c>
      <c r="B88" s="68">
        <f t="shared" si="5"/>
        <v>1</v>
      </c>
      <c r="C88" s="68">
        <f t="shared" si="6"/>
        <v>3</v>
      </c>
      <c r="D88" s="68">
        <f>INT((A88-DATE(YEAR(A88),1,3)+WEEKDAY(DATE(YEAR(A88),1,3))+5)/7)</f>
        <v>13</v>
      </c>
      <c r="E88" s="74">
        <f t="shared" si="8"/>
        <v>3</v>
      </c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</row>
    <row r="89" spans="1:105" s="18" customFormat="1" ht="30.75" customHeight="1" x14ac:dyDescent="0.3">
      <c r="A89" s="42">
        <f t="shared" si="7"/>
        <v>43188</v>
      </c>
      <c r="B89" s="68">
        <f t="shared" si="5"/>
        <v>1</v>
      </c>
      <c r="C89" s="68">
        <f t="shared" si="6"/>
        <v>3</v>
      </c>
      <c r="D89" s="68">
        <f>INT((A89-DATE(YEAR(A89),1,3)+WEEKDAY(DATE(YEAR(A89),1,3))+5)/7)</f>
        <v>13</v>
      </c>
      <c r="E89" s="74">
        <f t="shared" si="8"/>
        <v>4</v>
      </c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50"/>
      <c r="AM89" s="50"/>
      <c r="AN89" s="50"/>
      <c r="AO89" s="50"/>
      <c r="AP89" s="50"/>
      <c r="AQ89" s="50"/>
      <c r="AR89" s="50"/>
      <c r="AS89" s="50"/>
      <c r="AT89" s="50"/>
      <c r="AU89" s="50"/>
      <c r="AV89" s="50"/>
      <c r="AW89" s="50"/>
      <c r="AX89" s="50"/>
      <c r="AY89" s="50"/>
      <c r="AZ89" s="50"/>
      <c r="BA89" s="50"/>
      <c r="BB89" s="50"/>
      <c r="BC89" s="50"/>
      <c r="BD89" s="50"/>
      <c r="BE89" s="50"/>
      <c r="BF89" s="50"/>
      <c r="BG89" s="50"/>
      <c r="BH89" s="50"/>
      <c r="BI89" s="50"/>
      <c r="BJ89" s="50"/>
      <c r="BK89" s="50"/>
      <c r="BL89" s="50"/>
      <c r="BM89" s="50"/>
      <c r="BN89" s="50"/>
      <c r="BO89" s="50"/>
      <c r="BP89" s="50"/>
      <c r="BQ89" s="50"/>
      <c r="BR89" s="50"/>
      <c r="BS89" s="50"/>
      <c r="BT89" s="50"/>
      <c r="BU89" s="50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0"/>
      <c r="CO89" s="50"/>
      <c r="CP89" s="50"/>
      <c r="CQ89" s="50"/>
      <c r="CR89" s="50"/>
      <c r="CS89" s="50"/>
      <c r="CT89" s="50"/>
      <c r="CU89" s="50"/>
      <c r="CV89" s="50"/>
      <c r="CW89" s="50"/>
      <c r="CX89" s="50"/>
      <c r="CY89" s="50"/>
      <c r="CZ89" s="50"/>
      <c r="DA89" s="50"/>
    </row>
    <row r="90" spans="1:105" s="18" customFormat="1" ht="30.75" customHeight="1" x14ac:dyDescent="0.3">
      <c r="A90" s="42">
        <f t="shared" si="7"/>
        <v>43189</v>
      </c>
      <c r="B90" s="68">
        <f t="shared" si="5"/>
        <v>1</v>
      </c>
      <c r="C90" s="68">
        <f t="shared" si="6"/>
        <v>3</v>
      </c>
      <c r="D90" s="68">
        <f>INT((A90-DATE(YEAR(A90),1,3)+WEEKDAY(DATE(YEAR(A90),1,3))+5)/7)</f>
        <v>13</v>
      </c>
      <c r="E90" s="74">
        <f t="shared" si="8"/>
        <v>5</v>
      </c>
      <c r="F90" s="65"/>
      <c r="G90" s="65"/>
      <c r="H90" s="65"/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50"/>
      <c r="AM90" s="50"/>
      <c r="AN90" s="50"/>
      <c r="AO90" s="50"/>
      <c r="AP90" s="50"/>
      <c r="AQ90" s="50"/>
      <c r="AR90" s="50"/>
      <c r="AS90" s="50"/>
      <c r="AT90" s="50"/>
      <c r="AU90" s="50"/>
      <c r="AV90" s="50"/>
      <c r="AW90" s="50"/>
      <c r="AX90" s="50"/>
      <c r="AY90" s="50"/>
      <c r="AZ90" s="50"/>
      <c r="BA90" s="50"/>
      <c r="BB90" s="50"/>
      <c r="BC90" s="50"/>
      <c r="BD90" s="50"/>
      <c r="BE90" s="50"/>
      <c r="BF90" s="50"/>
      <c r="BG90" s="50"/>
      <c r="BH90" s="50"/>
      <c r="BI90" s="50"/>
      <c r="BJ90" s="50"/>
      <c r="BK90" s="50"/>
      <c r="BL90" s="50"/>
      <c r="BM90" s="50"/>
      <c r="BN90" s="50"/>
      <c r="BO90" s="50"/>
      <c r="BP90" s="50"/>
      <c r="BQ90" s="50"/>
      <c r="BR90" s="50"/>
      <c r="BS90" s="50"/>
      <c r="BT90" s="50"/>
      <c r="BU90" s="50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0"/>
      <c r="CO90" s="50"/>
      <c r="CP90" s="50"/>
      <c r="CQ90" s="50"/>
      <c r="CR90" s="50"/>
      <c r="CS90" s="50"/>
      <c r="CT90" s="50"/>
      <c r="CU90" s="50"/>
      <c r="CV90" s="50"/>
      <c r="CW90" s="50"/>
      <c r="CX90" s="50"/>
      <c r="CY90" s="50"/>
      <c r="CZ90" s="50"/>
      <c r="DA90" s="50"/>
    </row>
    <row r="91" spans="1:105" s="18" customFormat="1" ht="30.75" customHeight="1" x14ac:dyDescent="0.3">
      <c r="A91" s="42">
        <f t="shared" si="7"/>
        <v>43190</v>
      </c>
      <c r="B91" s="68">
        <f t="shared" si="5"/>
        <v>1</v>
      </c>
      <c r="C91" s="68">
        <f t="shared" si="6"/>
        <v>3</v>
      </c>
      <c r="D91" s="68">
        <f>INT((A91-DATE(YEAR(A91),1,3)+WEEKDAY(DATE(YEAR(A91),1,3))+5)/7)</f>
        <v>13</v>
      </c>
      <c r="E91" s="74">
        <f t="shared" si="8"/>
        <v>6</v>
      </c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50"/>
      <c r="AM91" s="50"/>
      <c r="AN91" s="50"/>
      <c r="AO91" s="50"/>
      <c r="AP91" s="50"/>
      <c r="AQ91" s="50"/>
      <c r="AR91" s="50"/>
      <c r="AS91" s="50"/>
      <c r="AT91" s="50"/>
      <c r="AU91" s="50"/>
      <c r="AV91" s="50"/>
      <c r="AW91" s="50"/>
      <c r="AX91" s="50"/>
      <c r="AY91" s="50"/>
      <c r="AZ91" s="50"/>
      <c r="BA91" s="50"/>
      <c r="BB91" s="50"/>
      <c r="BC91" s="50"/>
      <c r="BD91" s="50"/>
      <c r="BE91" s="50"/>
      <c r="BF91" s="50"/>
      <c r="BG91" s="50"/>
      <c r="BH91" s="50"/>
      <c r="BI91" s="50"/>
      <c r="BJ91" s="50"/>
      <c r="BK91" s="50"/>
      <c r="BL91" s="50"/>
      <c r="BM91" s="50"/>
      <c r="BN91" s="50"/>
      <c r="BO91" s="50"/>
      <c r="BP91" s="50"/>
      <c r="BQ91" s="50"/>
      <c r="BR91" s="50"/>
      <c r="BS91" s="50"/>
      <c r="BT91" s="50"/>
      <c r="BU91" s="50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0"/>
      <c r="CO91" s="50"/>
      <c r="CP91" s="50"/>
      <c r="CQ91" s="50"/>
      <c r="CR91" s="50"/>
      <c r="CS91" s="50"/>
      <c r="CT91" s="50"/>
      <c r="CU91" s="50"/>
      <c r="CV91" s="50"/>
      <c r="CW91" s="50"/>
      <c r="CX91" s="50"/>
      <c r="CY91" s="50"/>
      <c r="CZ91" s="50"/>
      <c r="DA91" s="50"/>
    </row>
    <row r="92" spans="1:105" s="18" customFormat="1" ht="30.75" customHeight="1" x14ac:dyDescent="0.3">
      <c r="A92" s="42">
        <f t="shared" si="7"/>
        <v>43191</v>
      </c>
      <c r="B92" s="68">
        <f t="shared" si="5"/>
        <v>2</v>
      </c>
      <c r="C92" s="68">
        <f t="shared" si="6"/>
        <v>4</v>
      </c>
      <c r="D92" s="68">
        <f>INT((A92-DATE(YEAR(A92),1,3)+WEEKDAY(DATE(YEAR(A92),1,3))+5)/7)</f>
        <v>13</v>
      </c>
      <c r="E92" s="74">
        <f t="shared" si="8"/>
        <v>7</v>
      </c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</row>
    <row r="93" spans="1:105" s="18" customFormat="1" ht="30.75" customHeight="1" x14ac:dyDescent="0.3">
      <c r="A93" s="42">
        <f t="shared" si="7"/>
        <v>43192</v>
      </c>
      <c r="B93" s="68">
        <f t="shared" si="5"/>
        <v>2</v>
      </c>
      <c r="C93" s="68">
        <f t="shared" si="6"/>
        <v>4</v>
      </c>
      <c r="D93" s="68">
        <f>INT((A93-DATE(YEAR(A93),1,3)+WEEKDAY(DATE(YEAR(A93),1,3))+5)/7)</f>
        <v>14</v>
      </c>
      <c r="E93" s="74">
        <f t="shared" si="8"/>
        <v>1</v>
      </c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50"/>
      <c r="AM93" s="50"/>
      <c r="AN93" s="50"/>
      <c r="AO93" s="50"/>
      <c r="AP93" s="50"/>
      <c r="AQ93" s="50"/>
      <c r="AR93" s="50"/>
      <c r="AS93" s="50"/>
      <c r="AT93" s="50"/>
      <c r="AU93" s="50"/>
      <c r="AV93" s="50"/>
      <c r="AW93" s="50"/>
      <c r="AX93" s="50"/>
      <c r="AY93" s="50"/>
      <c r="AZ93" s="50"/>
      <c r="BA93" s="50"/>
      <c r="BB93" s="50"/>
      <c r="BC93" s="50"/>
      <c r="BD93" s="50"/>
      <c r="BE93" s="50"/>
      <c r="BF93" s="50"/>
      <c r="BG93" s="50"/>
      <c r="BH93" s="50"/>
      <c r="BI93" s="50"/>
      <c r="BJ93" s="50"/>
      <c r="BK93" s="50"/>
      <c r="BL93" s="50"/>
      <c r="BM93" s="50"/>
      <c r="BN93" s="50"/>
      <c r="BO93" s="50"/>
      <c r="BP93" s="50"/>
      <c r="BQ93" s="50"/>
      <c r="BR93" s="50"/>
      <c r="BS93" s="50"/>
      <c r="BT93" s="50"/>
      <c r="BU93" s="50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0"/>
      <c r="CO93" s="50"/>
      <c r="CP93" s="50"/>
      <c r="CQ93" s="50"/>
      <c r="CR93" s="50"/>
      <c r="CS93" s="50"/>
      <c r="CT93" s="50"/>
      <c r="CU93" s="50"/>
      <c r="CV93" s="50"/>
      <c r="CW93" s="50"/>
      <c r="CX93" s="50"/>
      <c r="CY93" s="50"/>
      <c r="CZ93" s="50"/>
      <c r="DA93" s="50"/>
    </row>
    <row r="94" spans="1:105" s="18" customFormat="1" ht="30.75" customHeight="1" x14ac:dyDescent="0.3">
      <c r="A94" s="42">
        <f t="shared" si="7"/>
        <v>43193</v>
      </c>
      <c r="B94" s="68">
        <f t="shared" si="5"/>
        <v>2</v>
      </c>
      <c r="C94" s="68">
        <f t="shared" si="6"/>
        <v>4</v>
      </c>
      <c r="D94" s="68">
        <f>INT((A94-DATE(YEAR(A94),1,3)+WEEKDAY(DATE(YEAR(A94),1,3))+5)/7)</f>
        <v>14</v>
      </c>
      <c r="E94" s="74">
        <f t="shared" si="8"/>
        <v>2</v>
      </c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50"/>
      <c r="AM94" s="50"/>
      <c r="AN94" s="50"/>
      <c r="AO94" s="50"/>
      <c r="AP94" s="50"/>
      <c r="AQ94" s="50"/>
      <c r="AR94" s="50"/>
      <c r="AS94" s="50"/>
      <c r="AT94" s="50"/>
      <c r="AU94" s="50"/>
      <c r="AV94" s="50"/>
      <c r="AW94" s="50"/>
      <c r="AX94" s="50"/>
      <c r="AY94" s="50"/>
      <c r="AZ94" s="50"/>
      <c r="BA94" s="50"/>
      <c r="BB94" s="50"/>
      <c r="BC94" s="50"/>
      <c r="BD94" s="50"/>
      <c r="BE94" s="50"/>
      <c r="BF94" s="50"/>
      <c r="BG94" s="50"/>
      <c r="BH94" s="50"/>
      <c r="BI94" s="50"/>
      <c r="BJ94" s="50"/>
      <c r="BK94" s="50"/>
      <c r="BL94" s="50"/>
      <c r="BM94" s="50"/>
      <c r="BN94" s="50"/>
      <c r="BO94" s="50"/>
      <c r="BP94" s="50"/>
      <c r="BQ94" s="50"/>
      <c r="BR94" s="50"/>
      <c r="BS94" s="50"/>
      <c r="BT94" s="50"/>
      <c r="BU94" s="50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0"/>
      <c r="CO94" s="50"/>
      <c r="CP94" s="50"/>
      <c r="CQ94" s="50"/>
      <c r="CR94" s="50"/>
      <c r="CS94" s="50"/>
      <c r="CT94" s="50"/>
      <c r="CU94" s="50"/>
      <c r="CV94" s="50"/>
      <c r="CW94" s="50"/>
      <c r="CX94" s="50"/>
      <c r="CY94" s="50"/>
      <c r="CZ94" s="50"/>
      <c r="DA94" s="50"/>
    </row>
    <row r="95" spans="1:105" s="18" customFormat="1" ht="30.75" customHeight="1" x14ac:dyDescent="0.3">
      <c r="A95" s="42">
        <f t="shared" si="7"/>
        <v>43194</v>
      </c>
      <c r="B95" s="68">
        <f t="shared" si="5"/>
        <v>2</v>
      </c>
      <c r="C95" s="68">
        <f t="shared" si="6"/>
        <v>4</v>
      </c>
      <c r="D95" s="68">
        <f>INT((A95-DATE(YEAR(A95),1,3)+WEEKDAY(DATE(YEAR(A95),1,3))+5)/7)</f>
        <v>14</v>
      </c>
      <c r="E95" s="74">
        <f t="shared" si="8"/>
        <v>3</v>
      </c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50"/>
      <c r="AM95" s="50"/>
      <c r="AN95" s="50"/>
      <c r="AO95" s="50"/>
      <c r="AP95" s="50"/>
      <c r="AQ95" s="50"/>
      <c r="AR95" s="50"/>
      <c r="AS95" s="50"/>
      <c r="AT95" s="50"/>
      <c r="AU95" s="50"/>
      <c r="AV95" s="50"/>
      <c r="AW95" s="50"/>
      <c r="AX95" s="50"/>
      <c r="AY95" s="50"/>
      <c r="AZ95" s="50"/>
      <c r="BA95" s="50"/>
      <c r="BB95" s="50"/>
      <c r="BC95" s="50"/>
      <c r="BD95" s="50"/>
      <c r="BE95" s="50"/>
      <c r="BF95" s="50"/>
      <c r="BG95" s="50"/>
      <c r="BH95" s="50"/>
      <c r="BI95" s="50"/>
      <c r="BJ95" s="50"/>
      <c r="BK95" s="50"/>
      <c r="BL95" s="50"/>
      <c r="BM95" s="50"/>
      <c r="BN95" s="50"/>
      <c r="BO95" s="50"/>
      <c r="BP95" s="50"/>
      <c r="BQ95" s="50"/>
      <c r="BR95" s="50"/>
      <c r="BS95" s="50"/>
      <c r="BT95" s="50"/>
      <c r="BU95" s="50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</row>
    <row r="96" spans="1:105" s="18" customFormat="1" ht="30.75" customHeight="1" x14ac:dyDescent="0.3">
      <c r="A96" s="42">
        <f t="shared" si="7"/>
        <v>43195</v>
      </c>
      <c r="B96" s="68">
        <f t="shared" si="5"/>
        <v>2</v>
      </c>
      <c r="C96" s="68">
        <f t="shared" si="6"/>
        <v>4</v>
      </c>
      <c r="D96" s="68">
        <f>INT((A96-DATE(YEAR(A96),1,3)+WEEKDAY(DATE(YEAR(A96),1,3))+5)/7)</f>
        <v>14</v>
      </c>
      <c r="E96" s="74">
        <f t="shared" si="8"/>
        <v>4</v>
      </c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</row>
    <row r="97" spans="1:105" s="18" customFormat="1" ht="30.75" customHeight="1" x14ac:dyDescent="0.3">
      <c r="A97" s="42">
        <f t="shared" si="7"/>
        <v>43196</v>
      </c>
      <c r="B97" s="68">
        <f t="shared" si="5"/>
        <v>2</v>
      </c>
      <c r="C97" s="68">
        <f t="shared" si="6"/>
        <v>4</v>
      </c>
      <c r="D97" s="68">
        <f>INT((A97-DATE(YEAR(A97),1,3)+WEEKDAY(DATE(YEAR(A97),1,3))+5)/7)</f>
        <v>14</v>
      </c>
      <c r="E97" s="74">
        <f t="shared" si="8"/>
        <v>5</v>
      </c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50"/>
      <c r="AM97" s="50"/>
      <c r="AN97" s="50"/>
      <c r="AO97" s="50"/>
      <c r="AP97" s="50"/>
      <c r="AQ97" s="50"/>
      <c r="AR97" s="50"/>
      <c r="AS97" s="50"/>
      <c r="AT97" s="50"/>
      <c r="AU97" s="50"/>
      <c r="AV97" s="50"/>
      <c r="AW97" s="50"/>
      <c r="AX97" s="50"/>
      <c r="AY97" s="50"/>
      <c r="AZ97" s="50"/>
      <c r="BA97" s="50"/>
      <c r="BB97" s="50"/>
      <c r="BC97" s="50"/>
      <c r="BD97" s="50"/>
      <c r="BE97" s="50"/>
      <c r="BF97" s="50"/>
      <c r="BG97" s="50"/>
      <c r="BH97" s="50"/>
      <c r="BI97" s="50"/>
      <c r="BJ97" s="50"/>
      <c r="BK97" s="50"/>
      <c r="BL97" s="50"/>
      <c r="BM97" s="50"/>
      <c r="BN97" s="50"/>
      <c r="BO97" s="50"/>
      <c r="BP97" s="50"/>
      <c r="BQ97" s="50"/>
      <c r="BR97" s="50"/>
      <c r="BS97" s="50"/>
      <c r="BT97" s="50"/>
      <c r="BU97" s="50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0"/>
      <c r="CO97" s="50"/>
      <c r="CP97" s="50"/>
      <c r="CQ97" s="50"/>
      <c r="CR97" s="50"/>
      <c r="CS97" s="50"/>
      <c r="CT97" s="50"/>
      <c r="CU97" s="50"/>
      <c r="CV97" s="50"/>
      <c r="CW97" s="50"/>
      <c r="CX97" s="50"/>
      <c r="CY97" s="50"/>
      <c r="CZ97" s="50"/>
      <c r="DA97" s="50"/>
    </row>
    <row r="98" spans="1:105" s="18" customFormat="1" ht="30.75" customHeight="1" x14ac:dyDescent="0.3">
      <c r="A98" s="42">
        <f t="shared" si="7"/>
        <v>43197</v>
      </c>
      <c r="B98" s="68">
        <f t="shared" si="5"/>
        <v>2</v>
      </c>
      <c r="C98" s="68">
        <f t="shared" si="6"/>
        <v>4</v>
      </c>
      <c r="D98" s="68">
        <f>INT((A98-DATE(YEAR(A98),1,3)+WEEKDAY(DATE(YEAR(A98),1,3))+5)/7)</f>
        <v>14</v>
      </c>
      <c r="E98" s="74">
        <f t="shared" si="8"/>
        <v>6</v>
      </c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50"/>
      <c r="AM98" s="50"/>
      <c r="AN98" s="50"/>
      <c r="AO98" s="50"/>
      <c r="AP98" s="50"/>
      <c r="AQ98" s="50"/>
      <c r="AR98" s="50"/>
      <c r="AS98" s="50"/>
      <c r="AT98" s="50"/>
      <c r="AU98" s="50"/>
      <c r="AV98" s="50"/>
      <c r="AW98" s="50"/>
      <c r="AX98" s="50"/>
      <c r="AY98" s="50"/>
      <c r="AZ98" s="50"/>
      <c r="BA98" s="50"/>
      <c r="BB98" s="50"/>
      <c r="BC98" s="50"/>
      <c r="BD98" s="50"/>
      <c r="BE98" s="50"/>
      <c r="BF98" s="50"/>
      <c r="BG98" s="50"/>
      <c r="BH98" s="50"/>
      <c r="BI98" s="50"/>
      <c r="BJ98" s="50"/>
      <c r="BK98" s="50"/>
      <c r="BL98" s="50"/>
      <c r="BM98" s="50"/>
      <c r="BN98" s="50"/>
      <c r="BO98" s="50"/>
      <c r="BP98" s="50"/>
      <c r="BQ98" s="50"/>
      <c r="BR98" s="50"/>
      <c r="BS98" s="50"/>
      <c r="BT98" s="50"/>
      <c r="BU98" s="50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0"/>
      <c r="CO98" s="50"/>
      <c r="CP98" s="50"/>
      <c r="CQ98" s="50"/>
      <c r="CR98" s="50"/>
      <c r="CS98" s="50"/>
      <c r="CT98" s="50"/>
      <c r="CU98" s="50"/>
      <c r="CV98" s="50"/>
      <c r="CW98" s="50"/>
      <c r="CX98" s="50"/>
      <c r="CY98" s="50"/>
      <c r="CZ98" s="50"/>
      <c r="DA98" s="50"/>
    </row>
    <row r="99" spans="1:105" s="18" customFormat="1" ht="30.75" customHeight="1" x14ac:dyDescent="0.3">
      <c r="A99" s="42">
        <f t="shared" si="7"/>
        <v>43198</v>
      </c>
      <c r="B99" s="68">
        <f t="shared" si="5"/>
        <v>2</v>
      </c>
      <c r="C99" s="68">
        <f t="shared" si="6"/>
        <v>4</v>
      </c>
      <c r="D99" s="68">
        <f>INT((A99-DATE(YEAR(A99),1,3)+WEEKDAY(DATE(YEAR(A99),1,3))+5)/7)</f>
        <v>14</v>
      </c>
      <c r="E99" s="74">
        <f t="shared" si="8"/>
        <v>7</v>
      </c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50"/>
      <c r="AM99" s="50"/>
      <c r="AN99" s="50"/>
      <c r="AO99" s="50"/>
      <c r="AP99" s="50"/>
      <c r="AQ99" s="50"/>
      <c r="AR99" s="50"/>
      <c r="AS99" s="50"/>
      <c r="AT99" s="50"/>
      <c r="AU99" s="50"/>
      <c r="AV99" s="50"/>
      <c r="AW99" s="50"/>
      <c r="AX99" s="50"/>
      <c r="AY99" s="50"/>
      <c r="AZ99" s="50"/>
      <c r="BA99" s="50"/>
      <c r="BB99" s="50"/>
      <c r="BC99" s="50"/>
      <c r="BD99" s="50"/>
      <c r="BE99" s="50"/>
      <c r="BF99" s="50"/>
      <c r="BG99" s="50"/>
      <c r="BH99" s="50"/>
      <c r="BI99" s="50"/>
      <c r="BJ99" s="50"/>
      <c r="BK99" s="50"/>
      <c r="BL99" s="50"/>
      <c r="BM99" s="50"/>
      <c r="BN99" s="50"/>
      <c r="BO99" s="50"/>
      <c r="BP99" s="50"/>
      <c r="BQ99" s="50"/>
      <c r="BR99" s="50"/>
      <c r="BS99" s="50"/>
      <c r="BT99" s="50"/>
      <c r="BU99" s="50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0"/>
      <c r="CO99" s="50"/>
      <c r="CP99" s="50"/>
      <c r="CQ99" s="50"/>
      <c r="CR99" s="50"/>
      <c r="CS99" s="50"/>
      <c r="CT99" s="50"/>
      <c r="CU99" s="50"/>
      <c r="CV99" s="50"/>
      <c r="CW99" s="50"/>
      <c r="CX99" s="50"/>
      <c r="CY99" s="50"/>
      <c r="CZ99" s="50"/>
      <c r="DA99" s="50"/>
    </row>
    <row r="100" spans="1:105" s="18" customFormat="1" ht="30.75" customHeight="1" x14ac:dyDescent="0.3">
      <c r="A100" s="42">
        <f t="shared" si="7"/>
        <v>43199</v>
      </c>
      <c r="B100" s="68">
        <f t="shared" si="5"/>
        <v>2</v>
      </c>
      <c r="C100" s="68">
        <f t="shared" si="6"/>
        <v>4</v>
      </c>
      <c r="D100" s="68">
        <f>INT((A100-DATE(YEAR(A100),1,3)+WEEKDAY(DATE(YEAR(A100),1,3))+5)/7)</f>
        <v>15</v>
      </c>
      <c r="E100" s="74">
        <f t="shared" si="8"/>
        <v>1</v>
      </c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</row>
    <row r="101" spans="1:105" s="18" customFormat="1" ht="30.75" customHeight="1" x14ac:dyDescent="0.3">
      <c r="A101" s="42">
        <f t="shared" si="7"/>
        <v>43200</v>
      </c>
      <c r="B101" s="68">
        <f t="shared" si="5"/>
        <v>2</v>
      </c>
      <c r="C101" s="68">
        <f t="shared" si="6"/>
        <v>4</v>
      </c>
      <c r="D101" s="68">
        <f>INT((A101-DATE(YEAR(A101),1,3)+WEEKDAY(DATE(YEAR(A101),1,3))+5)/7)</f>
        <v>15</v>
      </c>
      <c r="E101" s="74">
        <f t="shared" si="8"/>
        <v>2</v>
      </c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</row>
    <row r="102" spans="1:105" s="18" customFormat="1" ht="30.75" customHeight="1" x14ac:dyDescent="0.3">
      <c r="A102" s="42">
        <f t="shared" si="7"/>
        <v>43201</v>
      </c>
      <c r="B102" s="68">
        <f t="shared" si="5"/>
        <v>2</v>
      </c>
      <c r="C102" s="68">
        <f t="shared" si="6"/>
        <v>4</v>
      </c>
      <c r="D102" s="68">
        <f>INT((A102-DATE(YEAR(A102),1,3)+WEEKDAY(DATE(YEAR(A102),1,3))+5)/7)</f>
        <v>15</v>
      </c>
      <c r="E102" s="74">
        <f t="shared" si="8"/>
        <v>3</v>
      </c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50"/>
      <c r="AM102" s="50"/>
      <c r="AN102" s="50"/>
      <c r="AO102" s="50"/>
      <c r="AP102" s="50"/>
      <c r="AQ102" s="50"/>
      <c r="AR102" s="50"/>
      <c r="AS102" s="50"/>
      <c r="AT102" s="50"/>
      <c r="AU102" s="50"/>
      <c r="AV102" s="50"/>
      <c r="AW102" s="50"/>
      <c r="AX102" s="50"/>
      <c r="AY102" s="50"/>
      <c r="AZ102" s="50"/>
      <c r="BA102" s="50"/>
      <c r="BB102" s="50"/>
      <c r="BC102" s="50"/>
      <c r="BD102" s="50"/>
      <c r="BE102" s="50"/>
      <c r="BF102" s="50"/>
      <c r="BG102" s="50"/>
      <c r="BH102" s="50"/>
      <c r="BI102" s="50"/>
      <c r="BJ102" s="50"/>
      <c r="BK102" s="50"/>
      <c r="BL102" s="50"/>
      <c r="BM102" s="50"/>
      <c r="BN102" s="50"/>
      <c r="BO102" s="50"/>
      <c r="BP102" s="50"/>
      <c r="BQ102" s="50"/>
      <c r="BR102" s="50"/>
      <c r="BS102" s="50"/>
      <c r="BT102" s="50"/>
      <c r="BU102" s="50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0"/>
      <c r="CO102" s="50"/>
      <c r="CP102" s="50"/>
      <c r="CQ102" s="50"/>
      <c r="CR102" s="50"/>
      <c r="CS102" s="50"/>
      <c r="CT102" s="50"/>
      <c r="CU102" s="50"/>
      <c r="CV102" s="50"/>
      <c r="CW102" s="50"/>
      <c r="CX102" s="50"/>
      <c r="CY102" s="50"/>
      <c r="CZ102" s="50"/>
      <c r="DA102" s="50"/>
    </row>
    <row r="103" spans="1:105" s="18" customFormat="1" ht="30.75" customHeight="1" x14ac:dyDescent="0.3">
      <c r="A103" s="42">
        <f t="shared" si="7"/>
        <v>43202</v>
      </c>
      <c r="B103" s="68">
        <f t="shared" si="5"/>
        <v>2</v>
      </c>
      <c r="C103" s="68">
        <f t="shared" si="6"/>
        <v>4</v>
      </c>
      <c r="D103" s="68">
        <f>INT((A103-DATE(YEAR(A103),1,3)+WEEKDAY(DATE(YEAR(A103),1,3))+5)/7)</f>
        <v>15</v>
      </c>
      <c r="E103" s="74">
        <f t="shared" si="8"/>
        <v>4</v>
      </c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0"/>
      <c r="CO103" s="50"/>
      <c r="CP103" s="50"/>
      <c r="CQ103" s="50"/>
      <c r="CR103" s="50"/>
      <c r="CS103" s="50"/>
      <c r="CT103" s="50"/>
      <c r="CU103" s="50"/>
      <c r="CV103" s="50"/>
      <c r="CW103" s="50"/>
      <c r="CX103" s="50"/>
      <c r="CY103" s="50"/>
      <c r="CZ103" s="50"/>
      <c r="DA103" s="50"/>
    </row>
    <row r="104" spans="1:105" s="18" customFormat="1" ht="30.75" customHeight="1" x14ac:dyDescent="0.3">
      <c r="A104" s="42">
        <f t="shared" si="7"/>
        <v>43203</v>
      </c>
      <c r="B104" s="68">
        <f t="shared" si="5"/>
        <v>2</v>
      </c>
      <c r="C104" s="68">
        <f t="shared" si="6"/>
        <v>4</v>
      </c>
      <c r="D104" s="68">
        <f>INT((A104-DATE(YEAR(A104),1,3)+WEEKDAY(DATE(YEAR(A104),1,3))+5)/7)</f>
        <v>15</v>
      </c>
      <c r="E104" s="74">
        <f t="shared" si="8"/>
        <v>5</v>
      </c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</row>
    <row r="105" spans="1:105" s="18" customFormat="1" ht="30.75" customHeight="1" x14ac:dyDescent="0.3">
      <c r="A105" s="42">
        <f t="shared" si="7"/>
        <v>43204</v>
      </c>
      <c r="B105" s="68">
        <f t="shared" si="5"/>
        <v>2</v>
      </c>
      <c r="C105" s="68">
        <f t="shared" si="6"/>
        <v>4</v>
      </c>
      <c r="D105" s="68">
        <f>INT((A105-DATE(YEAR(A105),1,3)+WEEKDAY(DATE(YEAR(A105),1,3))+5)/7)</f>
        <v>15</v>
      </c>
      <c r="E105" s="74">
        <f t="shared" si="8"/>
        <v>6</v>
      </c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0"/>
      <c r="CO105" s="50"/>
      <c r="CP105" s="50"/>
      <c r="CQ105" s="50"/>
      <c r="CR105" s="50"/>
      <c r="CS105" s="50"/>
      <c r="CT105" s="50"/>
      <c r="CU105" s="50"/>
      <c r="CV105" s="50"/>
      <c r="CW105" s="50"/>
      <c r="CX105" s="50"/>
      <c r="CY105" s="50"/>
      <c r="CZ105" s="50"/>
      <c r="DA105" s="50"/>
    </row>
    <row r="106" spans="1:105" s="18" customFormat="1" ht="30.75" customHeight="1" x14ac:dyDescent="0.3">
      <c r="A106" s="42">
        <f t="shared" si="7"/>
        <v>43205</v>
      </c>
      <c r="B106" s="68">
        <f t="shared" si="5"/>
        <v>2</v>
      </c>
      <c r="C106" s="68">
        <f t="shared" si="6"/>
        <v>4</v>
      </c>
      <c r="D106" s="68">
        <f>INT((A106-DATE(YEAR(A106),1,3)+WEEKDAY(DATE(YEAR(A106),1,3))+5)/7)</f>
        <v>15</v>
      </c>
      <c r="E106" s="74">
        <f t="shared" si="8"/>
        <v>7</v>
      </c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50"/>
      <c r="AM106" s="50"/>
      <c r="AN106" s="50"/>
      <c r="AO106" s="50"/>
      <c r="AP106" s="50"/>
      <c r="AQ106" s="50"/>
      <c r="AR106" s="50"/>
      <c r="AS106" s="50"/>
      <c r="AT106" s="50"/>
      <c r="AU106" s="50"/>
      <c r="AV106" s="50"/>
      <c r="AW106" s="50"/>
      <c r="AX106" s="50"/>
      <c r="AY106" s="50"/>
      <c r="AZ106" s="50"/>
      <c r="BA106" s="50"/>
      <c r="BB106" s="50"/>
      <c r="BC106" s="50"/>
      <c r="BD106" s="50"/>
      <c r="BE106" s="50"/>
      <c r="BF106" s="50"/>
      <c r="BG106" s="50"/>
      <c r="BH106" s="50"/>
      <c r="BI106" s="50"/>
      <c r="BJ106" s="50"/>
      <c r="BK106" s="50"/>
      <c r="BL106" s="50"/>
      <c r="BM106" s="50"/>
      <c r="BN106" s="50"/>
      <c r="BO106" s="50"/>
      <c r="BP106" s="50"/>
      <c r="BQ106" s="50"/>
      <c r="BR106" s="50"/>
      <c r="BS106" s="50"/>
      <c r="BT106" s="50"/>
      <c r="BU106" s="50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0"/>
      <c r="CO106" s="50"/>
      <c r="CP106" s="50"/>
      <c r="CQ106" s="50"/>
      <c r="CR106" s="50"/>
      <c r="CS106" s="50"/>
      <c r="CT106" s="50"/>
      <c r="CU106" s="50"/>
      <c r="CV106" s="50"/>
      <c r="CW106" s="50"/>
      <c r="CX106" s="50"/>
      <c r="CY106" s="50"/>
      <c r="CZ106" s="50"/>
      <c r="DA106" s="50"/>
    </row>
    <row r="107" spans="1:105" s="18" customFormat="1" ht="30.75" customHeight="1" x14ac:dyDescent="0.3">
      <c r="A107" s="42">
        <f t="shared" si="7"/>
        <v>43206</v>
      </c>
      <c r="B107" s="68">
        <f t="shared" si="5"/>
        <v>2</v>
      </c>
      <c r="C107" s="68">
        <f t="shared" si="6"/>
        <v>4</v>
      </c>
      <c r="D107" s="68">
        <f>INT((A107-DATE(YEAR(A107),1,3)+WEEKDAY(DATE(YEAR(A107),1,3))+5)/7)</f>
        <v>16</v>
      </c>
      <c r="E107" s="74">
        <f t="shared" si="8"/>
        <v>1</v>
      </c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</row>
    <row r="108" spans="1:105" s="18" customFormat="1" ht="30.75" customHeight="1" x14ac:dyDescent="0.3">
      <c r="A108" s="42">
        <f t="shared" si="7"/>
        <v>43207</v>
      </c>
      <c r="B108" s="68">
        <f t="shared" si="5"/>
        <v>2</v>
      </c>
      <c r="C108" s="68">
        <f t="shared" si="6"/>
        <v>4</v>
      </c>
      <c r="D108" s="68">
        <f>INT((A108-DATE(YEAR(A108),1,3)+WEEKDAY(DATE(YEAR(A108),1,3))+5)/7)</f>
        <v>16</v>
      </c>
      <c r="E108" s="74">
        <f t="shared" si="8"/>
        <v>2</v>
      </c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</row>
    <row r="109" spans="1:105" s="18" customFormat="1" ht="30.75" customHeight="1" x14ac:dyDescent="0.3">
      <c r="A109" s="42">
        <f t="shared" si="7"/>
        <v>43208</v>
      </c>
      <c r="B109" s="68">
        <f t="shared" si="5"/>
        <v>2</v>
      </c>
      <c r="C109" s="68">
        <f t="shared" si="6"/>
        <v>4</v>
      </c>
      <c r="D109" s="68">
        <f>INT((A109-DATE(YEAR(A109),1,3)+WEEKDAY(DATE(YEAR(A109),1,3))+5)/7)</f>
        <v>16</v>
      </c>
      <c r="E109" s="74">
        <f t="shared" si="8"/>
        <v>3</v>
      </c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0"/>
      <c r="CO109" s="50"/>
      <c r="CP109" s="50"/>
      <c r="CQ109" s="50"/>
      <c r="CR109" s="50"/>
      <c r="CS109" s="50"/>
      <c r="CT109" s="50"/>
      <c r="CU109" s="50"/>
      <c r="CV109" s="50"/>
      <c r="CW109" s="50"/>
      <c r="CX109" s="50"/>
      <c r="CY109" s="50"/>
      <c r="CZ109" s="50"/>
      <c r="DA109" s="50"/>
    </row>
    <row r="110" spans="1:105" s="18" customFormat="1" ht="30.75" customHeight="1" x14ac:dyDescent="0.3">
      <c r="A110" s="42">
        <f t="shared" si="7"/>
        <v>43209</v>
      </c>
      <c r="B110" s="68">
        <f t="shared" si="5"/>
        <v>2</v>
      </c>
      <c r="C110" s="68">
        <f t="shared" si="6"/>
        <v>4</v>
      </c>
      <c r="D110" s="68">
        <f>INT((A110-DATE(YEAR(A110),1,3)+WEEKDAY(DATE(YEAR(A110),1,3))+5)/7)</f>
        <v>16</v>
      </c>
      <c r="E110" s="74">
        <f t="shared" si="8"/>
        <v>4</v>
      </c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50"/>
      <c r="AM110" s="50"/>
      <c r="AN110" s="50"/>
      <c r="AO110" s="50"/>
      <c r="AP110" s="50"/>
      <c r="AQ110" s="50"/>
      <c r="AR110" s="50"/>
      <c r="AS110" s="50"/>
      <c r="AT110" s="50"/>
      <c r="AU110" s="50"/>
      <c r="AV110" s="50"/>
      <c r="AW110" s="50"/>
      <c r="AX110" s="50"/>
      <c r="AY110" s="50"/>
      <c r="AZ110" s="50"/>
      <c r="BA110" s="50"/>
      <c r="BB110" s="50"/>
      <c r="BC110" s="50"/>
      <c r="BD110" s="50"/>
      <c r="BE110" s="50"/>
      <c r="BF110" s="50"/>
      <c r="BG110" s="50"/>
      <c r="BH110" s="50"/>
      <c r="BI110" s="50"/>
      <c r="BJ110" s="50"/>
      <c r="BK110" s="50"/>
      <c r="BL110" s="50"/>
      <c r="BM110" s="50"/>
      <c r="BN110" s="50"/>
      <c r="BO110" s="50"/>
      <c r="BP110" s="50"/>
      <c r="BQ110" s="50"/>
      <c r="BR110" s="50"/>
      <c r="BS110" s="50"/>
      <c r="BT110" s="50"/>
      <c r="BU110" s="50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0"/>
      <c r="CO110" s="50"/>
      <c r="CP110" s="50"/>
      <c r="CQ110" s="50"/>
      <c r="CR110" s="50"/>
      <c r="CS110" s="50"/>
      <c r="CT110" s="50"/>
      <c r="CU110" s="50"/>
      <c r="CV110" s="50"/>
      <c r="CW110" s="50"/>
      <c r="CX110" s="50"/>
      <c r="CY110" s="50"/>
      <c r="CZ110" s="50"/>
      <c r="DA110" s="50"/>
    </row>
    <row r="111" spans="1:105" s="18" customFormat="1" ht="30.75" customHeight="1" x14ac:dyDescent="0.3">
      <c r="A111" s="42">
        <f t="shared" si="7"/>
        <v>43210</v>
      </c>
      <c r="B111" s="68">
        <f t="shared" si="5"/>
        <v>2</v>
      </c>
      <c r="C111" s="68">
        <f t="shared" si="6"/>
        <v>4</v>
      </c>
      <c r="D111" s="68">
        <f>INT((A111-DATE(YEAR(A111),1,3)+WEEKDAY(DATE(YEAR(A111),1,3))+5)/7)</f>
        <v>16</v>
      </c>
      <c r="E111" s="74">
        <f t="shared" si="8"/>
        <v>5</v>
      </c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0"/>
      <c r="CO111" s="50"/>
      <c r="CP111" s="50"/>
      <c r="CQ111" s="50"/>
      <c r="CR111" s="50"/>
      <c r="CS111" s="50"/>
      <c r="CT111" s="50"/>
      <c r="CU111" s="50"/>
      <c r="CV111" s="50"/>
      <c r="CW111" s="50"/>
      <c r="CX111" s="50"/>
      <c r="CY111" s="50"/>
      <c r="CZ111" s="50"/>
      <c r="DA111" s="50"/>
    </row>
    <row r="112" spans="1:105" s="18" customFormat="1" ht="30.75" customHeight="1" x14ac:dyDescent="0.3">
      <c r="A112" s="42">
        <f t="shared" si="7"/>
        <v>43211</v>
      </c>
      <c r="B112" s="68">
        <f t="shared" si="5"/>
        <v>2</v>
      </c>
      <c r="C112" s="68">
        <f t="shared" si="6"/>
        <v>4</v>
      </c>
      <c r="D112" s="68">
        <f>INT((A112-DATE(YEAR(A112),1,3)+WEEKDAY(DATE(YEAR(A112),1,3))+5)/7)</f>
        <v>16</v>
      </c>
      <c r="E112" s="74">
        <f t="shared" si="8"/>
        <v>6</v>
      </c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</row>
    <row r="113" spans="1:105" s="18" customFormat="1" ht="30.75" customHeight="1" x14ac:dyDescent="0.3">
      <c r="A113" s="42">
        <f t="shared" si="7"/>
        <v>43212</v>
      </c>
      <c r="B113" s="68">
        <f t="shared" si="5"/>
        <v>2</v>
      </c>
      <c r="C113" s="68">
        <f t="shared" si="6"/>
        <v>4</v>
      </c>
      <c r="D113" s="68">
        <f>INT((A113-DATE(YEAR(A113),1,3)+WEEKDAY(DATE(YEAR(A113),1,3))+5)/7)</f>
        <v>16</v>
      </c>
      <c r="E113" s="74">
        <f t="shared" si="8"/>
        <v>7</v>
      </c>
      <c r="F113" s="65"/>
      <c r="G113" s="65"/>
      <c r="H113" s="65"/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0"/>
      <c r="CO113" s="50"/>
      <c r="CP113" s="50"/>
      <c r="CQ113" s="50"/>
      <c r="CR113" s="50"/>
      <c r="CS113" s="50"/>
      <c r="CT113" s="50"/>
      <c r="CU113" s="50"/>
      <c r="CV113" s="50"/>
      <c r="CW113" s="50"/>
      <c r="CX113" s="50"/>
      <c r="CY113" s="50"/>
      <c r="CZ113" s="50"/>
      <c r="DA113" s="50"/>
    </row>
    <row r="114" spans="1:105" s="18" customFormat="1" ht="30.75" customHeight="1" x14ac:dyDescent="0.3">
      <c r="A114" s="42">
        <f t="shared" si="7"/>
        <v>43213</v>
      </c>
      <c r="B114" s="68">
        <f t="shared" si="5"/>
        <v>2</v>
      </c>
      <c r="C114" s="68">
        <f t="shared" si="6"/>
        <v>4</v>
      </c>
      <c r="D114" s="68">
        <f>INT((A114-DATE(YEAR(A114),1,3)+WEEKDAY(DATE(YEAR(A114),1,3))+5)/7)</f>
        <v>17</v>
      </c>
      <c r="E114" s="74">
        <f t="shared" si="8"/>
        <v>1</v>
      </c>
      <c r="F114" s="65"/>
      <c r="G114" s="65"/>
      <c r="H114" s="65"/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50"/>
      <c r="AM114" s="50"/>
      <c r="AN114" s="50"/>
      <c r="AO114" s="50"/>
      <c r="AP114" s="50"/>
      <c r="AQ114" s="50"/>
      <c r="AR114" s="50"/>
      <c r="AS114" s="50"/>
      <c r="AT114" s="50"/>
      <c r="AU114" s="50"/>
      <c r="AV114" s="50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0"/>
      <c r="BH114" s="50"/>
      <c r="BI114" s="50"/>
      <c r="BJ114" s="50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0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0"/>
      <c r="CX114" s="50"/>
      <c r="CY114" s="50"/>
      <c r="CZ114" s="50"/>
      <c r="DA114" s="50"/>
    </row>
    <row r="115" spans="1:105" s="18" customFormat="1" ht="30.75" customHeight="1" x14ac:dyDescent="0.3">
      <c r="A115" s="42">
        <f t="shared" si="7"/>
        <v>43214</v>
      </c>
      <c r="B115" s="68">
        <f t="shared" si="5"/>
        <v>2</v>
      </c>
      <c r="C115" s="68">
        <f t="shared" si="6"/>
        <v>4</v>
      </c>
      <c r="D115" s="68">
        <f>INT((A115-DATE(YEAR(A115),1,3)+WEEKDAY(DATE(YEAR(A115),1,3))+5)/7)</f>
        <v>17</v>
      </c>
      <c r="E115" s="74">
        <f t="shared" si="8"/>
        <v>2</v>
      </c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0"/>
      <c r="CO115" s="50"/>
      <c r="CP115" s="50"/>
      <c r="CQ115" s="50"/>
      <c r="CR115" s="50"/>
      <c r="CS115" s="50"/>
      <c r="CT115" s="50"/>
      <c r="CU115" s="50"/>
      <c r="CV115" s="50"/>
      <c r="CW115" s="50"/>
      <c r="CX115" s="50"/>
      <c r="CY115" s="50"/>
      <c r="CZ115" s="50"/>
      <c r="DA115" s="50"/>
    </row>
    <row r="116" spans="1:105" s="18" customFormat="1" ht="30.75" customHeight="1" x14ac:dyDescent="0.3">
      <c r="A116" s="42">
        <f t="shared" si="7"/>
        <v>43215</v>
      </c>
      <c r="B116" s="68">
        <f t="shared" si="5"/>
        <v>2</v>
      </c>
      <c r="C116" s="68">
        <f t="shared" si="6"/>
        <v>4</v>
      </c>
      <c r="D116" s="68">
        <f>INT((A116-DATE(YEAR(A116),1,3)+WEEKDAY(DATE(YEAR(A116),1,3))+5)/7)</f>
        <v>17</v>
      </c>
      <c r="E116" s="74">
        <f t="shared" si="8"/>
        <v>3</v>
      </c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</row>
    <row r="117" spans="1:105" s="18" customFormat="1" ht="30.75" customHeight="1" x14ac:dyDescent="0.3">
      <c r="A117" s="42">
        <f t="shared" si="7"/>
        <v>43216</v>
      </c>
      <c r="B117" s="68">
        <f t="shared" si="5"/>
        <v>2</v>
      </c>
      <c r="C117" s="68">
        <f t="shared" si="6"/>
        <v>4</v>
      </c>
      <c r="D117" s="68">
        <f>INT((A117-DATE(YEAR(A117),1,3)+WEEKDAY(DATE(YEAR(A117),1,3))+5)/7)</f>
        <v>17</v>
      </c>
      <c r="E117" s="74">
        <f t="shared" si="8"/>
        <v>4</v>
      </c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50"/>
      <c r="AM117" s="50"/>
      <c r="AN117" s="50"/>
      <c r="AO117" s="50"/>
      <c r="AP117" s="50"/>
      <c r="AQ117" s="50"/>
      <c r="AR117" s="50"/>
      <c r="AS117" s="50"/>
      <c r="AT117" s="50"/>
      <c r="AU117" s="50"/>
      <c r="AV117" s="50"/>
      <c r="AW117" s="50"/>
      <c r="AX117" s="50"/>
      <c r="AY117" s="50"/>
      <c r="AZ117" s="50"/>
      <c r="BA117" s="50"/>
      <c r="BB117" s="50"/>
      <c r="BC117" s="50"/>
      <c r="BD117" s="50"/>
      <c r="BE117" s="50"/>
      <c r="BF117" s="50"/>
      <c r="BG117" s="50"/>
      <c r="BH117" s="50"/>
      <c r="BI117" s="50"/>
      <c r="BJ117" s="50"/>
      <c r="BK117" s="50"/>
      <c r="BL117" s="50"/>
      <c r="BM117" s="50"/>
      <c r="BN117" s="50"/>
      <c r="BO117" s="50"/>
      <c r="BP117" s="50"/>
      <c r="BQ117" s="50"/>
      <c r="BR117" s="50"/>
      <c r="BS117" s="50"/>
      <c r="BT117" s="50"/>
      <c r="BU117" s="50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0"/>
      <c r="CO117" s="50"/>
      <c r="CP117" s="50"/>
      <c r="CQ117" s="50"/>
      <c r="CR117" s="50"/>
      <c r="CS117" s="50"/>
      <c r="CT117" s="50"/>
      <c r="CU117" s="50"/>
      <c r="CV117" s="50"/>
      <c r="CW117" s="50"/>
      <c r="CX117" s="50"/>
      <c r="CY117" s="50"/>
      <c r="CZ117" s="50"/>
      <c r="DA117" s="50"/>
    </row>
    <row r="118" spans="1:105" s="18" customFormat="1" ht="30.75" customHeight="1" x14ac:dyDescent="0.3">
      <c r="A118" s="42">
        <f t="shared" si="7"/>
        <v>43217</v>
      </c>
      <c r="B118" s="68">
        <f t="shared" si="5"/>
        <v>2</v>
      </c>
      <c r="C118" s="68">
        <f t="shared" si="6"/>
        <v>4</v>
      </c>
      <c r="D118" s="68">
        <f>INT((A118-DATE(YEAR(A118),1,3)+WEEKDAY(DATE(YEAR(A118),1,3))+5)/7)</f>
        <v>17</v>
      </c>
      <c r="E118" s="74">
        <f t="shared" si="8"/>
        <v>5</v>
      </c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50"/>
      <c r="AM118" s="50"/>
      <c r="AN118" s="50"/>
      <c r="AO118" s="50"/>
      <c r="AP118" s="50"/>
      <c r="AQ118" s="50"/>
      <c r="AR118" s="50"/>
      <c r="AS118" s="50"/>
      <c r="AT118" s="50"/>
      <c r="AU118" s="50"/>
      <c r="AV118" s="50"/>
      <c r="AW118" s="50"/>
      <c r="AX118" s="50"/>
      <c r="AY118" s="50"/>
      <c r="AZ118" s="50"/>
      <c r="BA118" s="50"/>
      <c r="BB118" s="50"/>
      <c r="BC118" s="50"/>
      <c r="BD118" s="50"/>
      <c r="BE118" s="50"/>
      <c r="BF118" s="50"/>
      <c r="BG118" s="50"/>
      <c r="BH118" s="50"/>
      <c r="BI118" s="50"/>
      <c r="BJ118" s="50"/>
      <c r="BK118" s="50"/>
      <c r="BL118" s="50"/>
      <c r="BM118" s="50"/>
      <c r="BN118" s="50"/>
      <c r="BO118" s="50"/>
      <c r="BP118" s="50"/>
      <c r="BQ118" s="50"/>
      <c r="BR118" s="50"/>
      <c r="BS118" s="50"/>
      <c r="BT118" s="50"/>
      <c r="BU118" s="50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0"/>
      <c r="CO118" s="50"/>
      <c r="CP118" s="50"/>
      <c r="CQ118" s="50"/>
      <c r="CR118" s="50"/>
      <c r="CS118" s="50"/>
      <c r="CT118" s="50"/>
      <c r="CU118" s="50"/>
      <c r="CV118" s="50"/>
      <c r="CW118" s="50"/>
      <c r="CX118" s="50"/>
      <c r="CY118" s="50"/>
      <c r="CZ118" s="50"/>
      <c r="DA118" s="50"/>
    </row>
    <row r="119" spans="1:105" s="18" customFormat="1" ht="30.75" customHeight="1" x14ac:dyDescent="0.3">
      <c r="A119" s="42">
        <f t="shared" si="7"/>
        <v>43218</v>
      </c>
      <c r="B119" s="68">
        <f t="shared" si="5"/>
        <v>2</v>
      </c>
      <c r="C119" s="68">
        <f t="shared" si="6"/>
        <v>4</v>
      </c>
      <c r="D119" s="68">
        <f>INT((A119-DATE(YEAR(A119),1,3)+WEEKDAY(DATE(YEAR(A119),1,3))+5)/7)</f>
        <v>17</v>
      </c>
      <c r="E119" s="74">
        <f t="shared" si="8"/>
        <v>6</v>
      </c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50"/>
      <c r="AM119" s="50"/>
      <c r="AN119" s="50"/>
      <c r="AO119" s="50"/>
      <c r="AP119" s="50"/>
      <c r="AQ119" s="50"/>
      <c r="AR119" s="50"/>
      <c r="AS119" s="50"/>
      <c r="AT119" s="50"/>
      <c r="AU119" s="50"/>
      <c r="AV119" s="50"/>
      <c r="AW119" s="50"/>
      <c r="AX119" s="50"/>
      <c r="AY119" s="50"/>
      <c r="AZ119" s="50"/>
      <c r="BA119" s="50"/>
      <c r="BB119" s="50"/>
      <c r="BC119" s="50"/>
      <c r="BD119" s="50"/>
      <c r="BE119" s="50"/>
      <c r="BF119" s="50"/>
      <c r="BG119" s="50"/>
      <c r="BH119" s="50"/>
      <c r="BI119" s="50"/>
      <c r="BJ119" s="50"/>
      <c r="BK119" s="50"/>
      <c r="BL119" s="50"/>
      <c r="BM119" s="50"/>
      <c r="BN119" s="50"/>
      <c r="BO119" s="50"/>
      <c r="BP119" s="50"/>
      <c r="BQ119" s="50"/>
      <c r="BR119" s="50"/>
      <c r="BS119" s="50"/>
      <c r="BT119" s="50"/>
      <c r="BU119" s="50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0"/>
      <c r="CO119" s="50"/>
      <c r="CP119" s="50"/>
      <c r="CQ119" s="50"/>
      <c r="CR119" s="50"/>
      <c r="CS119" s="50"/>
      <c r="CT119" s="50"/>
      <c r="CU119" s="50"/>
      <c r="CV119" s="50"/>
      <c r="CW119" s="50"/>
      <c r="CX119" s="50"/>
      <c r="CY119" s="50"/>
      <c r="CZ119" s="50"/>
      <c r="DA119" s="50"/>
    </row>
    <row r="120" spans="1:105" s="18" customFormat="1" ht="30.75" customHeight="1" x14ac:dyDescent="0.3">
      <c r="A120" s="42">
        <f t="shared" si="7"/>
        <v>43219</v>
      </c>
      <c r="B120" s="68">
        <f t="shared" si="5"/>
        <v>2</v>
      </c>
      <c r="C120" s="68">
        <f t="shared" si="6"/>
        <v>4</v>
      </c>
      <c r="D120" s="68">
        <f>INT((A120-DATE(YEAR(A120),1,3)+WEEKDAY(DATE(YEAR(A120),1,3))+5)/7)</f>
        <v>17</v>
      </c>
      <c r="E120" s="74">
        <f t="shared" si="8"/>
        <v>7</v>
      </c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</row>
    <row r="121" spans="1:105" s="18" customFormat="1" ht="30.75" customHeight="1" x14ac:dyDescent="0.3">
      <c r="A121" s="42">
        <f t="shared" si="7"/>
        <v>43220</v>
      </c>
      <c r="B121" s="68">
        <f t="shared" si="5"/>
        <v>2</v>
      </c>
      <c r="C121" s="68">
        <f t="shared" si="6"/>
        <v>4</v>
      </c>
      <c r="D121" s="68">
        <f>INT((A121-DATE(YEAR(A121),1,3)+WEEKDAY(DATE(YEAR(A121),1,3))+5)/7)</f>
        <v>18</v>
      </c>
      <c r="E121" s="74">
        <f t="shared" si="8"/>
        <v>1</v>
      </c>
      <c r="F121" s="65"/>
      <c r="G121" s="65"/>
      <c r="H121" s="6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50"/>
      <c r="BH121" s="50"/>
      <c r="BI121" s="50"/>
      <c r="BJ121" s="50"/>
      <c r="BK121" s="50"/>
      <c r="BL121" s="50"/>
      <c r="BM121" s="50"/>
      <c r="BN121" s="50"/>
      <c r="BO121" s="50"/>
      <c r="BP121" s="50"/>
      <c r="BQ121" s="50"/>
      <c r="BR121" s="50"/>
      <c r="BS121" s="50"/>
      <c r="BT121" s="50"/>
      <c r="BU121" s="50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0"/>
      <c r="CO121" s="50"/>
      <c r="CP121" s="50"/>
      <c r="CQ121" s="50"/>
      <c r="CR121" s="50"/>
      <c r="CS121" s="50"/>
      <c r="CT121" s="50"/>
      <c r="CU121" s="50"/>
      <c r="CV121" s="50"/>
      <c r="CW121" s="50"/>
      <c r="CX121" s="50"/>
      <c r="CY121" s="50"/>
      <c r="CZ121" s="50"/>
      <c r="DA121" s="50"/>
    </row>
    <row r="122" spans="1:105" s="18" customFormat="1" ht="30.75" customHeight="1" x14ac:dyDescent="0.3">
      <c r="A122" s="42">
        <f t="shared" si="7"/>
        <v>43221</v>
      </c>
      <c r="B122" s="68">
        <f t="shared" si="5"/>
        <v>2</v>
      </c>
      <c r="C122" s="68">
        <f t="shared" si="6"/>
        <v>5</v>
      </c>
      <c r="D122" s="68">
        <f>INT((A122-DATE(YEAR(A122),1,3)+WEEKDAY(DATE(YEAR(A122),1,3))+5)/7)</f>
        <v>18</v>
      </c>
      <c r="E122" s="74">
        <f t="shared" si="8"/>
        <v>2</v>
      </c>
      <c r="F122" s="65"/>
      <c r="G122" s="65"/>
      <c r="H122" s="65"/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0"/>
      <c r="CO122" s="50"/>
      <c r="CP122" s="50"/>
      <c r="CQ122" s="50"/>
      <c r="CR122" s="50"/>
      <c r="CS122" s="50"/>
      <c r="CT122" s="50"/>
      <c r="CU122" s="50"/>
      <c r="CV122" s="50"/>
      <c r="CW122" s="50"/>
      <c r="CX122" s="50"/>
      <c r="CY122" s="50"/>
      <c r="CZ122" s="50"/>
      <c r="DA122" s="50"/>
    </row>
    <row r="123" spans="1:105" s="18" customFormat="1" ht="30.75" customHeight="1" x14ac:dyDescent="0.3">
      <c r="A123" s="42">
        <f t="shared" si="7"/>
        <v>43222</v>
      </c>
      <c r="B123" s="68">
        <f t="shared" si="5"/>
        <v>2</v>
      </c>
      <c r="C123" s="68">
        <f t="shared" si="6"/>
        <v>5</v>
      </c>
      <c r="D123" s="68">
        <f>INT((A123-DATE(YEAR(A123),1,3)+WEEKDAY(DATE(YEAR(A123),1,3))+5)/7)</f>
        <v>18</v>
      </c>
      <c r="E123" s="74">
        <f t="shared" si="8"/>
        <v>3</v>
      </c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50"/>
      <c r="AM123" s="50"/>
      <c r="AN123" s="50"/>
      <c r="AO123" s="50"/>
      <c r="AP123" s="50"/>
      <c r="AQ123" s="50"/>
      <c r="AR123" s="50"/>
      <c r="AS123" s="50"/>
      <c r="AT123" s="50"/>
      <c r="AU123" s="50"/>
      <c r="AV123" s="50"/>
      <c r="AW123" s="50"/>
      <c r="AX123" s="50"/>
      <c r="AY123" s="50"/>
      <c r="AZ123" s="50"/>
      <c r="BA123" s="50"/>
      <c r="BB123" s="50"/>
      <c r="BC123" s="50"/>
      <c r="BD123" s="50"/>
      <c r="BE123" s="50"/>
      <c r="BF123" s="50"/>
      <c r="BG123" s="50"/>
      <c r="BH123" s="50"/>
      <c r="BI123" s="50"/>
      <c r="BJ123" s="50"/>
      <c r="BK123" s="50"/>
      <c r="BL123" s="50"/>
      <c r="BM123" s="50"/>
      <c r="BN123" s="50"/>
      <c r="BO123" s="50"/>
      <c r="BP123" s="50"/>
      <c r="BQ123" s="50"/>
      <c r="BR123" s="50"/>
      <c r="BS123" s="50"/>
      <c r="BT123" s="50"/>
      <c r="BU123" s="50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0"/>
      <c r="CO123" s="50"/>
      <c r="CP123" s="50"/>
      <c r="CQ123" s="50"/>
      <c r="CR123" s="50"/>
      <c r="CS123" s="50"/>
      <c r="CT123" s="50"/>
      <c r="CU123" s="50"/>
      <c r="CV123" s="50"/>
      <c r="CW123" s="50"/>
      <c r="CX123" s="50"/>
      <c r="CY123" s="50"/>
      <c r="CZ123" s="50"/>
      <c r="DA123" s="50"/>
    </row>
    <row r="124" spans="1:105" s="18" customFormat="1" ht="30.75" customHeight="1" x14ac:dyDescent="0.3">
      <c r="A124" s="42">
        <f t="shared" si="7"/>
        <v>43223</v>
      </c>
      <c r="B124" s="68">
        <f t="shared" si="5"/>
        <v>2</v>
      </c>
      <c r="C124" s="68">
        <f t="shared" si="6"/>
        <v>5</v>
      </c>
      <c r="D124" s="68">
        <f>INT((A124-DATE(YEAR(A124),1,3)+WEEKDAY(DATE(YEAR(A124),1,3))+5)/7)</f>
        <v>18</v>
      </c>
      <c r="E124" s="74">
        <f t="shared" si="8"/>
        <v>4</v>
      </c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</row>
    <row r="125" spans="1:105" s="18" customFormat="1" ht="30.75" customHeight="1" x14ac:dyDescent="0.3">
      <c r="A125" s="42">
        <f t="shared" si="7"/>
        <v>43224</v>
      </c>
      <c r="B125" s="68">
        <f t="shared" si="5"/>
        <v>2</v>
      </c>
      <c r="C125" s="68">
        <f t="shared" si="6"/>
        <v>5</v>
      </c>
      <c r="D125" s="68">
        <f>INT((A125-DATE(YEAR(A125),1,3)+WEEKDAY(DATE(YEAR(A125),1,3))+5)/7)</f>
        <v>18</v>
      </c>
      <c r="E125" s="74">
        <f t="shared" si="8"/>
        <v>5</v>
      </c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50"/>
      <c r="AM125" s="50"/>
      <c r="AN125" s="50"/>
      <c r="AO125" s="50"/>
      <c r="AP125" s="50"/>
      <c r="AQ125" s="50"/>
      <c r="AR125" s="50"/>
      <c r="AS125" s="50"/>
      <c r="AT125" s="50"/>
      <c r="AU125" s="50"/>
      <c r="AV125" s="50"/>
      <c r="AW125" s="50"/>
      <c r="AX125" s="50"/>
      <c r="AY125" s="50"/>
      <c r="AZ125" s="50"/>
      <c r="BA125" s="50"/>
      <c r="BB125" s="50"/>
      <c r="BC125" s="50"/>
      <c r="BD125" s="50"/>
      <c r="BE125" s="50"/>
      <c r="BF125" s="50"/>
      <c r="BG125" s="50"/>
      <c r="BH125" s="50"/>
      <c r="BI125" s="50"/>
      <c r="BJ125" s="50"/>
      <c r="BK125" s="50"/>
      <c r="BL125" s="50"/>
      <c r="BM125" s="50"/>
      <c r="BN125" s="50"/>
      <c r="BO125" s="50"/>
      <c r="BP125" s="50"/>
      <c r="BQ125" s="50"/>
      <c r="BR125" s="50"/>
      <c r="BS125" s="50"/>
      <c r="BT125" s="50"/>
      <c r="BU125" s="50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0"/>
      <c r="CO125" s="50"/>
      <c r="CP125" s="50"/>
      <c r="CQ125" s="50"/>
      <c r="CR125" s="50"/>
      <c r="CS125" s="50"/>
      <c r="CT125" s="50"/>
      <c r="CU125" s="50"/>
      <c r="CV125" s="50"/>
      <c r="CW125" s="50"/>
      <c r="CX125" s="50"/>
      <c r="CY125" s="50"/>
      <c r="CZ125" s="50"/>
      <c r="DA125" s="50"/>
    </row>
    <row r="126" spans="1:105" s="18" customFormat="1" ht="30.75" customHeight="1" x14ac:dyDescent="0.3">
      <c r="A126" s="42">
        <f t="shared" si="7"/>
        <v>43225</v>
      </c>
      <c r="B126" s="68">
        <f t="shared" si="5"/>
        <v>2</v>
      </c>
      <c r="C126" s="68">
        <f t="shared" si="6"/>
        <v>5</v>
      </c>
      <c r="D126" s="68">
        <f>INT((A126-DATE(YEAR(A126),1,3)+WEEKDAY(DATE(YEAR(A126),1,3))+5)/7)</f>
        <v>18</v>
      </c>
      <c r="E126" s="74">
        <f t="shared" si="8"/>
        <v>6</v>
      </c>
      <c r="F126" s="65"/>
      <c r="G126" s="65"/>
      <c r="H126" s="65"/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  <c r="CO126" s="50"/>
      <c r="CP126" s="50"/>
      <c r="CQ126" s="50"/>
      <c r="CR126" s="50"/>
      <c r="CS126" s="50"/>
      <c r="CT126" s="50"/>
      <c r="CU126" s="50"/>
      <c r="CV126" s="50"/>
      <c r="CW126" s="50"/>
      <c r="CX126" s="50"/>
      <c r="CY126" s="50"/>
      <c r="CZ126" s="50"/>
      <c r="DA126" s="50"/>
    </row>
    <row r="127" spans="1:105" s="18" customFormat="1" ht="30.75" customHeight="1" x14ac:dyDescent="0.3">
      <c r="A127" s="42">
        <f t="shared" si="7"/>
        <v>43226</v>
      </c>
      <c r="B127" s="68">
        <f t="shared" si="5"/>
        <v>2</v>
      </c>
      <c r="C127" s="68">
        <f t="shared" si="6"/>
        <v>5</v>
      </c>
      <c r="D127" s="68">
        <f>INT((A127-DATE(YEAR(A127),1,3)+WEEKDAY(DATE(YEAR(A127),1,3))+5)/7)</f>
        <v>18</v>
      </c>
      <c r="E127" s="74">
        <f t="shared" si="8"/>
        <v>7</v>
      </c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50"/>
      <c r="AM127" s="50"/>
      <c r="AN127" s="50"/>
      <c r="AO127" s="50"/>
      <c r="AP127" s="50"/>
      <c r="AQ127" s="50"/>
      <c r="AR127" s="50"/>
      <c r="AS127" s="50"/>
      <c r="AT127" s="50"/>
      <c r="AU127" s="50"/>
      <c r="AV127" s="50"/>
      <c r="AW127" s="50"/>
      <c r="AX127" s="50"/>
      <c r="AY127" s="50"/>
      <c r="AZ127" s="50"/>
      <c r="BA127" s="50"/>
      <c r="BB127" s="50"/>
      <c r="BC127" s="50"/>
      <c r="BD127" s="50"/>
      <c r="BE127" s="50"/>
      <c r="BF127" s="50"/>
      <c r="BG127" s="50"/>
      <c r="BH127" s="50"/>
      <c r="BI127" s="50"/>
      <c r="BJ127" s="50"/>
      <c r="BK127" s="50"/>
      <c r="BL127" s="50"/>
      <c r="BM127" s="50"/>
      <c r="BN127" s="50"/>
      <c r="BO127" s="50"/>
      <c r="BP127" s="50"/>
      <c r="BQ127" s="50"/>
      <c r="BR127" s="50"/>
      <c r="BS127" s="50"/>
      <c r="BT127" s="50"/>
      <c r="BU127" s="50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0"/>
      <c r="CO127" s="50"/>
      <c r="CP127" s="50"/>
      <c r="CQ127" s="50"/>
      <c r="CR127" s="50"/>
      <c r="CS127" s="50"/>
      <c r="CT127" s="50"/>
      <c r="CU127" s="50"/>
      <c r="CV127" s="50"/>
      <c r="CW127" s="50"/>
      <c r="CX127" s="50"/>
      <c r="CY127" s="50"/>
      <c r="CZ127" s="50"/>
      <c r="DA127" s="50"/>
    </row>
    <row r="128" spans="1:105" s="18" customFormat="1" ht="30.75" customHeight="1" x14ac:dyDescent="0.3">
      <c r="A128" s="42">
        <f t="shared" si="7"/>
        <v>43227</v>
      </c>
      <c r="B128" s="68">
        <f t="shared" si="5"/>
        <v>2</v>
      </c>
      <c r="C128" s="68">
        <f t="shared" si="6"/>
        <v>5</v>
      </c>
      <c r="D128" s="68">
        <f>INT((A128-DATE(YEAR(A128),1,3)+WEEKDAY(DATE(YEAR(A128),1,3))+5)/7)</f>
        <v>19</v>
      </c>
      <c r="E128" s="74">
        <f t="shared" si="8"/>
        <v>1</v>
      </c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</row>
    <row r="129" spans="1:105" s="18" customFormat="1" ht="30.75" customHeight="1" x14ac:dyDescent="0.3">
      <c r="A129" s="42">
        <f t="shared" si="7"/>
        <v>43228</v>
      </c>
      <c r="B129" s="68">
        <f t="shared" si="5"/>
        <v>2</v>
      </c>
      <c r="C129" s="68">
        <f t="shared" si="6"/>
        <v>5</v>
      </c>
      <c r="D129" s="68">
        <f>INT((A129-DATE(YEAR(A129),1,3)+WEEKDAY(DATE(YEAR(A129),1,3))+5)/7)</f>
        <v>19</v>
      </c>
      <c r="E129" s="74">
        <f t="shared" si="8"/>
        <v>2</v>
      </c>
      <c r="F129" s="65"/>
      <c r="G129" s="65"/>
      <c r="H129" s="65"/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50"/>
      <c r="AM129" s="50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/>
      <c r="BG129" s="50"/>
      <c r="BH129" s="50"/>
      <c r="BI129" s="50"/>
      <c r="BJ129" s="50"/>
      <c r="BK129" s="50"/>
      <c r="BL129" s="50"/>
      <c r="BM129" s="50"/>
      <c r="BN129" s="50"/>
      <c r="BO129" s="50"/>
      <c r="BP129" s="50"/>
      <c r="BQ129" s="50"/>
      <c r="BR129" s="50"/>
      <c r="BS129" s="50"/>
      <c r="BT129" s="50"/>
      <c r="BU129" s="50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0"/>
      <c r="CO129" s="50"/>
      <c r="CP129" s="50"/>
      <c r="CQ129" s="50"/>
      <c r="CR129" s="50"/>
      <c r="CS129" s="50"/>
      <c r="CT129" s="50"/>
      <c r="CU129" s="50"/>
      <c r="CV129" s="50"/>
      <c r="CW129" s="50"/>
      <c r="CX129" s="50"/>
      <c r="CY129" s="50"/>
      <c r="CZ129" s="50"/>
      <c r="DA129" s="50"/>
    </row>
    <row r="130" spans="1:105" s="18" customFormat="1" ht="30.75" customHeight="1" x14ac:dyDescent="0.3">
      <c r="A130" s="42">
        <f t="shared" si="7"/>
        <v>43229</v>
      </c>
      <c r="B130" s="68">
        <f t="shared" si="5"/>
        <v>2</v>
      </c>
      <c r="C130" s="68">
        <f t="shared" si="6"/>
        <v>5</v>
      </c>
      <c r="D130" s="68">
        <f>INT((A130-DATE(YEAR(A130),1,3)+WEEKDAY(DATE(YEAR(A130),1,3))+5)/7)</f>
        <v>19</v>
      </c>
      <c r="E130" s="74">
        <f t="shared" si="8"/>
        <v>3</v>
      </c>
      <c r="F130" s="65"/>
      <c r="G130" s="65"/>
      <c r="H130" s="65"/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0"/>
      <c r="CO130" s="50"/>
      <c r="CP130" s="50"/>
      <c r="CQ130" s="50"/>
      <c r="CR130" s="50"/>
      <c r="CS130" s="50"/>
      <c r="CT130" s="50"/>
      <c r="CU130" s="50"/>
      <c r="CV130" s="50"/>
      <c r="CW130" s="50"/>
      <c r="CX130" s="50"/>
      <c r="CY130" s="50"/>
      <c r="CZ130" s="50"/>
      <c r="DA130" s="50"/>
    </row>
    <row r="131" spans="1:105" s="18" customFormat="1" ht="30.75" customHeight="1" x14ac:dyDescent="0.3">
      <c r="A131" s="42">
        <f t="shared" si="7"/>
        <v>43230</v>
      </c>
      <c r="B131" s="68">
        <f t="shared" ref="B131:B194" si="9">INT((MONTH(A131)+2)/3)</f>
        <v>2</v>
      </c>
      <c r="C131" s="68">
        <f t="shared" ref="C131:C194" si="10">MONTH(A131)</f>
        <v>5</v>
      </c>
      <c r="D131" s="68">
        <f>INT((A131-DATE(YEAR(A131),1,3)+WEEKDAY(DATE(YEAR(A131),1,3))+5)/7)</f>
        <v>19</v>
      </c>
      <c r="E131" s="74">
        <f t="shared" si="8"/>
        <v>4</v>
      </c>
      <c r="F131" s="65"/>
      <c r="G131" s="65"/>
      <c r="H131" s="65"/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50"/>
      <c r="AM131" s="50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/>
      <c r="BG131" s="50"/>
      <c r="BH131" s="50"/>
      <c r="BI131" s="50"/>
      <c r="BJ131" s="50"/>
      <c r="BK131" s="50"/>
      <c r="BL131" s="50"/>
      <c r="BM131" s="50"/>
      <c r="BN131" s="50"/>
      <c r="BO131" s="50"/>
      <c r="BP131" s="50"/>
      <c r="BQ131" s="50"/>
      <c r="BR131" s="50"/>
      <c r="BS131" s="50"/>
      <c r="BT131" s="50"/>
      <c r="BU131" s="50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0"/>
      <c r="CO131" s="50"/>
      <c r="CP131" s="50"/>
      <c r="CQ131" s="50"/>
      <c r="CR131" s="50"/>
      <c r="CS131" s="50"/>
      <c r="CT131" s="50"/>
      <c r="CU131" s="50"/>
      <c r="CV131" s="50"/>
      <c r="CW131" s="50"/>
      <c r="CX131" s="50"/>
      <c r="CY131" s="50"/>
      <c r="CZ131" s="50"/>
      <c r="DA131" s="50"/>
    </row>
    <row r="132" spans="1:105" s="18" customFormat="1" ht="30.75" customHeight="1" x14ac:dyDescent="0.3">
      <c r="A132" s="42">
        <f t="shared" ref="A132:A195" si="11">A131+1</f>
        <v>43231</v>
      </c>
      <c r="B132" s="68">
        <f t="shared" si="9"/>
        <v>2</v>
      </c>
      <c r="C132" s="68">
        <f t="shared" si="10"/>
        <v>5</v>
      </c>
      <c r="D132" s="68">
        <f>INT((A132-DATE(YEAR(A132),1,3)+WEEKDAY(DATE(YEAR(A132),1,3))+5)/7)</f>
        <v>19</v>
      </c>
      <c r="E132" s="74">
        <f t="shared" si="8"/>
        <v>5</v>
      </c>
      <c r="F132" s="65"/>
      <c r="G132" s="65"/>
      <c r="H132" s="65"/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</row>
    <row r="133" spans="1:105" s="18" customFormat="1" ht="30.75" customHeight="1" x14ac:dyDescent="0.3">
      <c r="A133" s="42">
        <f t="shared" si="11"/>
        <v>43232</v>
      </c>
      <c r="B133" s="68">
        <f t="shared" si="9"/>
        <v>2</v>
      </c>
      <c r="C133" s="68">
        <f t="shared" si="10"/>
        <v>5</v>
      </c>
      <c r="D133" s="68">
        <f>INT((A133-DATE(YEAR(A133),1,3)+WEEKDAY(DATE(YEAR(A133),1,3))+5)/7)</f>
        <v>19</v>
      </c>
      <c r="E133" s="74">
        <f t="shared" ref="E133:E196" si="12">WEEKDAY($A133,2)</f>
        <v>6</v>
      </c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50"/>
      <c r="AM133" s="50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/>
      <c r="BG133" s="50"/>
      <c r="BH133" s="50"/>
      <c r="BI133" s="50"/>
      <c r="BJ133" s="50"/>
      <c r="BK133" s="50"/>
      <c r="BL133" s="50"/>
      <c r="BM133" s="50"/>
      <c r="BN133" s="50"/>
      <c r="BO133" s="50"/>
      <c r="BP133" s="50"/>
      <c r="BQ133" s="50"/>
      <c r="BR133" s="50"/>
      <c r="BS133" s="50"/>
      <c r="BT133" s="50"/>
      <c r="BU133" s="50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0"/>
      <c r="CO133" s="50"/>
      <c r="CP133" s="50"/>
      <c r="CQ133" s="50"/>
      <c r="CR133" s="50"/>
      <c r="CS133" s="50"/>
      <c r="CT133" s="50"/>
      <c r="CU133" s="50"/>
      <c r="CV133" s="50"/>
      <c r="CW133" s="50"/>
      <c r="CX133" s="50"/>
      <c r="CY133" s="50"/>
      <c r="CZ133" s="50"/>
      <c r="DA133" s="50"/>
    </row>
    <row r="134" spans="1:105" s="18" customFormat="1" ht="30.75" customHeight="1" x14ac:dyDescent="0.3">
      <c r="A134" s="42">
        <f t="shared" si="11"/>
        <v>43233</v>
      </c>
      <c r="B134" s="68">
        <f t="shared" si="9"/>
        <v>2</v>
      </c>
      <c r="C134" s="68">
        <f t="shared" si="10"/>
        <v>5</v>
      </c>
      <c r="D134" s="68">
        <f>INT((A134-DATE(YEAR(A134),1,3)+WEEKDAY(DATE(YEAR(A134),1,3))+5)/7)</f>
        <v>19</v>
      </c>
      <c r="E134" s="74">
        <f t="shared" si="12"/>
        <v>7</v>
      </c>
      <c r="F134" s="65"/>
      <c r="G134" s="65"/>
      <c r="H134" s="65"/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50"/>
      <c r="AM134" s="50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/>
      <c r="BG134" s="50"/>
      <c r="BH134" s="50"/>
      <c r="BI134" s="50"/>
      <c r="BJ134" s="50"/>
      <c r="BK134" s="50"/>
      <c r="BL134" s="50"/>
      <c r="BM134" s="50"/>
      <c r="BN134" s="50"/>
      <c r="BO134" s="50"/>
      <c r="BP134" s="50"/>
      <c r="BQ134" s="50"/>
      <c r="BR134" s="50"/>
      <c r="BS134" s="50"/>
      <c r="BT134" s="50"/>
      <c r="BU134" s="50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0"/>
      <c r="CO134" s="50"/>
      <c r="CP134" s="50"/>
      <c r="CQ134" s="50"/>
      <c r="CR134" s="50"/>
      <c r="CS134" s="50"/>
      <c r="CT134" s="50"/>
      <c r="CU134" s="50"/>
      <c r="CV134" s="50"/>
      <c r="CW134" s="50"/>
      <c r="CX134" s="50"/>
      <c r="CY134" s="50"/>
      <c r="CZ134" s="50"/>
      <c r="DA134" s="50"/>
    </row>
    <row r="135" spans="1:105" s="18" customFormat="1" ht="30.75" customHeight="1" x14ac:dyDescent="0.3">
      <c r="A135" s="42">
        <f t="shared" si="11"/>
        <v>43234</v>
      </c>
      <c r="B135" s="68">
        <f t="shared" si="9"/>
        <v>2</v>
      </c>
      <c r="C135" s="68">
        <f t="shared" si="10"/>
        <v>5</v>
      </c>
      <c r="D135" s="68">
        <f>INT((A135-DATE(YEAR(A135),1,3)+WEEKDAY(DATE(YEAR(A135),1,3))+5)/7)</f>
        <v>20</v>
      </c>
      <c r="E135" s="74">
        <f t="shared" si="12"/>
        <v>1</v>
      </c>
      <c r="F135" s="65"/>
      <c r="G135" s="65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50"/>
      <c r="AM135" s="50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/>
      <c r="BG135" s="50"/>
      <c r="BH135" s="50"/>
      <c r="BI135" s="50"/>
      <c r="BJ135" s="50"/>
      <c r="BK135" s="50"/>
      <c r="BL135" s="50"/>
      <c r="BM135" s="50"/>
      <c r="BN135" s="50"/>
      <c r="BO135" s="50"/>
      <c r="BP135" s="50"/>
      <c r="BQ135" s="50"/>
      <c r="BR135" s="50"/>
      <c r="BS135" s="50"/>
      <c r="BT135" s="50"/>
      <c r="BU135" s="50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0"/>
      <c r="CO135" s="50"/>
      <c r="CP135" s="50"/>
      <c r="CQ135" s="50"/>
      <c r="CR135" s="50"/>
      <c r="CS135" s="50"/>
      <c r="CT135" s="50"/>
      <c r="CU135" s="50"/>
      <c r="CV135" s="50"/>
      <c r="CW135" s="50"/>
      <c r="CX135" s="50"/>
      <c r="CY135" s="50"/>
      <c r="CZ135" s="50"/>
      <c r="DA135" s="50"/>
    </row>
    <row r="136" spans="1:105" s="18" customFormat="1" ht="30.75" customHeight="1" x14ac:dyDescent="0.3">
      <c r="A136" s="42">
        <f t="shared" si="11"/>
        <v>43235</v>
      </c>
      <c r="B136" s="68">
        <f t="shared" si="9"/>
        <v>2</v>
      </c>
      <c r="C136" s="68">
        <f t="shared" si="10"/>
        <v>5</v>
      </c>
      <c r="D136" s="68">
        <f>INT((A136-DATE(YEAR(A136),1,3)+WEEKDAY(DATE(YEAR(A136),1,3))+5)/7)</f>
        <v>20</v>
      </c>
      <c r="E136" s="74">
        <f t="shared" si="12"/>
        <v>2</v>
      </c>
      <c r="F136" s="65"/>
      <c r="G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  <c r="AA136" s="65"/>
      <c r="AB136" s="65"/>
      <c r="AC136" s="65"/>
      <c r="AD136" s="65"/>
      <c r="AE136" s="65"/>
      <c r="AF136" s="65"/>
      <c r="AG136" s="65"/>
      <c r="AH136" s="65"/>
      <c r="AI136" s="65"/>
      <c r="AJ136" s="65"/>
      <c r="AK136" s="65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</row>
    <row r="137" spans="1:105" s="18" customFormat="1" ht="30.75" customHeight="1" x14ac:dyDescent="0.3">
      <c r="A137" s="42">
        <f t="shared" si="11"/>
        <v>43236</v>
      </c>
      <c r="B137" s="68">
        <f t="shared" si="9"/>
        <v>2</v>
      </c>
      <c r="C137" s="68">
        <f t="shared" si="10"/>
        <v>5</v>
      </c>
      <c r="D137" s="68">
        <f>INT((A137-DATE(YEAR(A137),1,3)+WEEKDAY(DATE(YEAR(A137),1,3))+5)/7)</f>
        <v>20</v>
      </c>
      <c r="E137" s="74">
        <f t="shared" si="12"/>
        <v>3</v>
      </c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50"/>
      <c r="AM137" s="50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0"/>
      <c r="BI137" s="50"/>
      <c r="BJ137" s="50"/>
      <c r="BK137" s="50"/>
      <c r="BL137" s="50"/>
      <c r="BM137" s="50"/>
      <c r="BN137" s="50"/>
      <c r="BO137" s="50"/>
      <c r="BP137" s="50"/>
      <c r="BQ137" s="50"/>
      <c r="BR137" s="50"/>
      <c r="BS137" s="50"/>
      <c r="BT137" s="50"/>
      <c r="BU137" s="50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0"/>
      <c r="CO137" s="50"/>
      <c r="CP137" s="50"/>
      <c r="CQ137" s="50"/>
      <c r="CR137" s="50"/>
      <c r="CS137" s="50"/>
      <c r="CT137" s="50"/>
      <c r="CU137" s="50"/>
      <c r="CV137" s="50"/>
      <c r="CW137" s="50"/>
      <c r="CX137" s="50"/>
      <c r="CY137" s="50"/>
      <c r="CZ137" s="50"/>
      <c r="DA137" s="50"/>
    </row>
    <row r="138" spans="1:105" s="18" customFormat="1" ht="30.75" customHeight="1" x14ac:dyDescent="0.3">
      <c r="A138" s="42">
        <f t="shared" si="11"/>
        <v>43237</v>
      </c>
      <c r="B138" s="68">
        <f t="shared" si="9"/>
        <v>2</v>
      </c>
      <c r="C138" s="68">
        <f t="shared" si="10"/>
        <v>5</v>
      </c>
      <c r="D138" s="68">
        <f>INT((A138-DATE(YEAR(A138),1,3)+WEEKDAY(DATE(YEAR(A138),1,3))+5)/7)</f>
        <v>20</v>
      </c>
      <c r="E138" s="74">
        <f t="shared" si="12"/>
        <v>4</v>
      </c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50"/>
      <c r="AM138" s="50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/>
      <c r="BG138" s="50"/>
      <c r="BH138" s="50"/>
      <c r="BI138" s="50"/>
      <c r="BJ138" s="50"/>
      <c r="BK138" s="50"/>
      <c r="BL138" s="50"/>
      <c r="BM138" s="50"/>
      <c r="BN138" s="50"/>
      <c r="BO138" s="50"/>
      <c r="BP138" s="50"/>
      <c r="BQ138" s="50"/>
      <c r="BR138" s="50"/>
      <c r="BS138" s="50"/>
      <c r="BT138" s="50"/>
      <c r="BU138" s="50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0"/>
      <c r="CO138" s="50"/>
      <c r="CP138" s="50"/>
      <c r="CQ138" s="50"/>
      <c r="CR138" s="50"/>
      <c r="CS138" s="50"/>
      <c r="CT138" s="50"/>
      <c r="CU138" s="50"/>
      <c r="CV138" s="50"/>
      <c r="CW138" s="50"/>
      <c r="CX138" s="50"/>
      <c r="CY138" s="50"/>
      <c r="CZ138" s="50"/>
      <c r="DA138" s="50"/>
    </row>
    <row r="139" spans="1:105" s="18" customFormat="1" ht="30.75" customHeight="1" x14ac:dyDescent="0.3">
      <c r="A139" s="42">
        <f t="shared" si="11"/>
        <v>43238</v>
      </c>
      <c r="B139" s="68">
        <f t="shared" si="9"/>
        <v>2</v>
      </c>
      <c r="C139" s="68">
        <f t="shared" si="10"/>
        <v>5</v>
      </c>
      <c r="D139" s="68">
        <f>INT((A139-DATE(YEAR(A139),1,3)+WEEKDAY(DATE(YEAR(A139),1,3))+5)/7)</f>
        <v>20</v>
      </c>
      <c r="E139" s="74">
        <f t="shared" si="12"/>
        <v>5</v>
      </c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50"/>
      <c r="AM139" s="50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/>
      <c r="BG139" s="50"/>
      <c r="BH139" s="50"/>
      <c r="BI139" s="50"/>
      <c r="BJ139" s="50"/>
      <c r="BK139" s="50"/>
      <c r="BL139" s="50"/>
      <c r="BM139" s="50"/>
      <c r="BN139" s="50"/>
      <c r="BO139" s="50"/>
      <c r="BP139" s="50"/>
      <c r="BQ139" s="50"/>
      <c r="BR139" s="50"/>
      <c r="BS139" s="50"/>
      <c r="BT139" s="50"/>
      <c r="BU139" s="50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0"/>
      <c r="CO139" s="50"/>
      <c r="CP139" s="50"/>
      <c r="CQ139" s="50"/>
      <c r="CR139" s="50"/>
      <c r="CS139" s="50"/>
      <c r="CT139" s="50"/>
      <c r="CU139" s="50"/>
      <c r="CV139" s="50"/>
      <c r="CW139" s="50"/>
      <c r="CX139" s="50"/>
      <c r="CY139" s="50"/>
      <c r="CZ139" s="50"/>
      <c r="DA139" s="50"/>
    </row>
    <row r="140" spans="1:105" s="18" customFormat="1" ht="30.75" customHeight="1" x14ac:dyDescent="0.3">
      <c r="A140" s="42">
        <f t="shared" si="11"/>
        <v>43239</v>
      </c>
      <c r="B140" s="68">
        <f t="shared" si="9"/>
        <v>2</v>
      </c>
      <c r="C140" s="68">
        <f t="shared" si="10"/>
        <v>5</v>
      </c>
      <c r="D140" s="68">
        <f>INT((A140-DATE(YEAR(A140),1,3)+WEEKDAY(DATE(YEAR(A140),1,3))+5)/7)</f>
        <v>20</v>
      </c>
      <c r="E140" s="74">
        <f t="shared" si="12"/>
        <v>6</v>
      </c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</row>
    <row r="141" spans="1:105" s="18" customFormat="1" ht="30.75" customHeight="1" x14ac:dyDescent="0.3">
      <c r="A141" s="42">
        <f t="shared" si="11"/>
        <v>43240</v>
      </c>
      <c r="B141" s="68">
        <f t="shared" si="9"/>
        <v>2</v>
      </c>
      <c r="C141" s="68">
        <f t="shared" si="10"/>
        <v>5</v>
      </c>
      <c r="D141" s="68">
        <f>INT((A141-DATE(YEAR(A141),1,3)+WEEKDAY(DATE(YEAR(A141),1,3))+5)/7)</f>
        <v>20</v>
      </c>
      <c r="E141" s="74">
        <f t="shared" si="12"/>
        <v>7</v>
      </c>
      <c r="F141" s="65"/>
      <c r="G141" s="65"/>
      <c r="H141" s="65"/>
      <c r="I141" s="65"/>
      <c r="J141" s="65"/>
      <c r="K141" s="65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50"/>
      <c r="AM141" s="50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/>
      <c r="BG141" s="50"/>
      <c r="BH141" s="50"/>
      <c r="BI141" s="50"/>
      <c r="BJ141" s="50"/>
      <c r="BK141" s="50"/>
      <c r="BL141" s="50"/>
      <c r="BM141" s="50"/>
      <c r="BN141" s="50"/>
      <c r="BO141" s="50"/>
      <c r="BP141" s="50"/>
      <c r="BQ141" s="50"/>
      <c r="BR141" s="50"/>
      <c r="BS141" s="50"/>
      <c r="BT141" s="50"/>
      <c r="BU141" s="50"/>
      <c r="BV141" s="50"/>
      <c r="BW141" s="50"/>
      <c r="BX141" s="50"/>
      <c r="BY141" s="50"/>
      <c r="BZ141" s="50"/>
      <c r="CA141" s="50"/>
      <c r="CB141" s="50"/>
      <c r="CC141" s="50"/>
      <c r="CD141" s="50"/>
      <c r="CE141" s="50"/>
      <c r="CF141" s="50"/>
      <c r="CG141" s="50"/>
      <c r="CH141" s="50"/>
      <c r="CI141" s="50"/>
      <c r="CJ141" s="50"/>
      <c r="CK141" s="50"/>
      <c r="CL141" s="50"/>
      <c r="CM141" s="50"/>
      <c r="CN141" s="50"/>
      <c r="CO141" s="50"/>
      <c r="CP141" s="50"/>
      <c r="CQ141" s="50"/>
      <c r="CR141" s="50"/>
      <c r="CS141" s="50"/>
      <c r="CT141" s="50"/>
      <c r="CU141" s="50"/>
      <c r="CV141" s="50"/>
      <c r="CW141" s="50"/>
      <c r="CX141" s="50"/>
      <c r="CY141" s="50"/>
      <c r="CZ141" s="50"/>
      <c r="DA141" s="50"/>
    </row>
    <row r="142" spans="1:105" s="18" customFormat="1" ht="30.75" customHeight="1" x14ac:dyDescent="0.3">
      <c r="A142" s="42">
        <f t="shared" si="11"/>
        <v>43241</v>
      </c>
      <c r="B142" s="68">
        <f t="shared" si="9"/>
        <v>2</v>
      </c>
      <c r="C142" s="68">
        <f t="shared" si="10"/>
        <v>5</v>
      </c>
      <c r="D142" s="68">
        <f>INT((A142-DATE(YEAR(A142),1,3)+WEEKDAY(DATE(YEAR(A142),1,3))+5)/7)</f>
        <v>21</v>
      </c>
      <c r="E142" s="74">
        <f t="shared" si="12"/>
        <v>1</v>
      </c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50"/>
      <c r="BH142" s="50"/>
      <c r="BI142" s="50"/>
      <c r="BJ142" s="50"/>
      <c r="BK142" s="50"/>
      <c r="BL142" s="50"/>
      <c r="BM142" s="50"/>
      <c r="BN142" s="50"/>
      <c r="BO142" s="50"/>
      <c r="BP142" s="50"/>
      <c r="BQ142" s="50"/>
      <c r="BR142" s="50"/>
      <c r="BS142" s="50"/>
      <c r="BT142" s="50"/>
      <c r="BU142" s="50"/>
      <c r="BV142" s="50"/>
      <c r="BW142" s="50"/>
      <c r="BX142" s="50"/>
      <c r="BY142" s="50"/>
      <c r="BZ142" s="50"/>
      <c r="CA142" s="50"/>
      <c r="CB142" s="50"/>
      <c r="CC142" s="50"/>
      <c r="CD142" s="50"/>
      <c r="CE142" s="50"/>
      <c r="CF142" s="50"/>
      <c r="CG142" s="50"/>
      <c r="CH142" s="50"/>
      <c r="CI142" s="50"/>
      <c r="CJ142" s="50"/>
      <c r="CK142" s="50"/>
      <c r="CL142" s="50"/>
      <c r="CM142" s="50"/>
      <c r="CN142" s="50"/>
      <c r="CO142" s="50"/>
      <c r="CP142" s="50"/>
      <c r="CQ142" s="50"/>
      <c r="CR142" s="50"/>
      <c r="CS142" s="50"/>
      <c r="CT142" s="50"/>
      <c r="CU142" s="50"/>
      <c r="CV142" s="50"/>
      <c r="CW142" s="50"/>
      <c r="CX142" s="50"/>
      <c r="CY142" s="50"/>
      <c r="CZ142" s="50"/>
      <c r="DA142" s="50"/>
    </row>
    <row r="143" spans="1:105" s="18" customFormat="1" ht="30.75" customHeight="1" x14ac:dyDescent="0.3">
      <c r="A143" s="42">
        <f t="shared" si="11"/>
        <v>43242</v>
      </c>
      <c r="B143" s="68">
        <f t="shared" si="9"/>
        <v>2</v>
      </c>
      <c r="C143" s="68">
        <f t="shared" si="10"/>
        <v>5</v>
      </c>
      <c r="D143" s="68">
        <f>INT((A143-DATE(YEAR(A143),1,3)+WEEKDAY(DATE(YEAR(A143),1,3))+5)/7)</f>
        <v>21</v>
      </c>
      <c r="E143" s="74">
        <f t="shared" si="12"/>
        <v>2</v>
      </c>
      <c r="F143" s="65"/>
      <c r="G143" s="65"/>
      <c r="H143" s="65"/>
      <c r="I143" s="65"/>
      <c r="J143" s="65"/>
      <c r="K143" s="65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50"/>
      <c r="AM143" s="50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/>
      <c r="BG143" s="50"/>
      <c r="BH143" s="50"/>
      <c r="BI143" s="50"/>
      <c r="BJ143" s="50"/>
      <c r="BK143" s="50"/>
      <c r="BL143" s="50"/>
      <c r="BM143" s="50"/>
      <c r="BN143" s="50"/>
      <c r="BO143" s="50"/>
      <c r="BP143" s="50"/>
      <c r="BQ143" s="50"/>
      <c r="BR143" s="50"/>
      <c r="BS143" s="50"/>
      <c r="BT143" s="50"/>
      <c r="BU143" s="50"/>
      <c r="BV143" s="50"/>
      <c r="BW143" s="50"/>
      <c r="BX143" s="50"/>
      <c r="BY143" s="50"/>
      <c r="BZ143" s="50"/>
      <c r="CA143" s="50"/>
      <c r="CB143" s="50"/>
      <c r="CC143" s="50"/>
      <c r="CD143" s="50"/>
      <c r="CE143" s="50"/>
      <c r="CF143" s="50"/>
      <c r="CG143" s="50"/>
      <c r="CH143" s="50"/>
      <c r="CI143" s="50"/>
      <c r="CJ143" s="50"/>
      <c r="CK143" s="50"/>
      <c r="CL143" s="50"/>
      <c r="CM143" s="50"/>
      <c r="CN143" s="50"/>
      <c r="CO143" s="50"/>
      <c r="CP143" s="50"/>
      <c r="CQ143" s="50"/>
      <c r="CR143" s="50"/>
      <c r="CS143" s="50"/>
      <c r="CT143" s="50"/>
      <c r="CU143" s="50"/>
      <c r="CV143" s="50"/>
      <c r="CW143" s="50"/>
      <c r="CX143" s="50"/>
      <c r="CY143" s="50"/>
      <c r="CZ143" s="50"/>
      <c r="DA143" s="50"/>
    </row>
    <row r="144" spans="1:105" s="18" customFormat="1" ht="30.75" customHeight="1" x14ac:dyDescent="0.3">
      <c r="A144" s="42">
        <f t="shared" si="11"/>
        <v>43243</v>
      </c>
      <c r="B144" s="68">
        <f t="shared" si="9"/>
        <v>2</v>
      </c>
      <c r="C144" s="68">
        <f t="shared" si="10"/>
        <v>5</v>
      </c>
      <c r="D144" s="68">
        <f>INT((A144-DATE(YEAR(A144),1,3)+WEEKDAY(DATE(YEAR(A144),1,3))+5)/7)</f>
        <v>21</v>
      </c>
      <c r="E144" s="74">
        <f t="shared" si="12"/>
        <v>3</v>
      </c>
      <c r="F144" s="65"/>
      <c r="G144" s="65"/>
      <c r="H144" s="65"/>
      <c r="I144" s="65"/>
      <c r="J144" s="65"/>
      <c r="K144" s="65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</row>
    <row r="145" spans="1:105" s="18" customFormat="1" ht="30.75" customHeight="1" x14ac:dyDescent="0.3">
      <c r="A145" s="42">
        <f t="shared" si="11"/>
        <v>43244</v>
      </c>
      <c r="B145" s="68">
        <f t="shared" si="9"/>
        <v>2</v>
      </c>
      <c r="C145" s="68">
        <f t="shared" si="10"/>
        <v>5</v>
      </c>
      <c r="D145" s="68">
        <f>INT((A145-DATE(YEAR(A145),1,3)+WEEKDAY(DATE(YEAR(A145),1,3))+5)/7)</f>
        <v>21</v>
      </c>
      <c r="E145" s="74">
        <f t="shared" si="12"/>
        <v>4</v>
      </c>
      <c r="F145" s="65"/>
      <c r="G145" s="65"/>
      <c r="H145" s="65"/>
      <c r="I145" s="65"/>
      <c r="J145" s="65"/>
      <c r="K145" s="65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50"/>
      <c r="AM145" s="50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/>
      <c r="BG145" s="50"/>
      <c r="BH145" s="50"/>
      <c r="BI145" s="50"/>
      <c r="BJ145" s="50"/>
      <c r="BK145" s="50"/>
      <c r="BL145" s="50"/>
      <c r="BM145" s="50"/>
      <c r="BN145" s="50"/>
      <c r="BO145" s="50"/>
      <c r="BP145" s="50"/>
      <c r="BQ145" s="50"/>
      <c r="BR145" s="50"/>
      <c r="BS145" s="50"/>
      <c r="BT145" s="50"/>
      <c r="BU145" s="50"/>
      <c r="BV145" s="50"/>
      <c r="BW145" s="50"/>
      <c r="BX145" s="50"/>
      <c r="BY145" s="50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  <c r="CO145" s="50"/>
      <c r="CP145" s="50"/>
      <c r="CQ145" s="50"/>
      <c r="CR145" s="50"/>
      <c r="CS145" s="50"/>
      <c r="CT145" s="50"/>
      <c r="CU145" s="50"/>
      <c r="CV145" s="50"/>
      <c r="CW145" s="50"/>
      <c r="CX145" s="50"/>
      <c r="CY145" s="50"/>
      <c r="CZ145" s="50"/>
      <c r="DA145" s="50"/>
    </row>
    <row r="146" spans="1:105" s="18" customFormat="1" ht="30.75" customHeight="1" x14ac:dyDescent="0.3">
      <c r="A146" s="42">
        <f t="shared" si="11"/>
        <v>43245</v>
      </c>
      <c r="B146" s="68">
        <f t="shared" si="9"/>
        <v>2</v>
      </c>
      <c r="C146" s="68">
        <f t="shared" si="10"/>
        <v>5</v>
      </c>
      <c r="D146" s="68">
        <f>INT((A146-DATE(YEAR(A146),1,3)+WEEKDAY(DATE(YEAR(A146),1,3))+5)/7)</f>
        <v>21</v>
      </c>
      <c r="E146" s="74">
        <f t="shared" si="12"/>
        <v>5</v>
      </c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50"/>
      <c r="AM146" s="50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/>
      <c r="BG146" s="50"/>
      <c r="BH146" s="50"/>
      <c r="BI146" s="50"/>
      <c r="BJ146" s="50"/>
      <c r="BK146" s="50"/>
      <c r="BL146" s="50"/>
      <c r="BM146" s="50"/>
      <c r="BN146" s="50"/>
      <c r="BO146" s="50"/>
      <c r="BP146" s="50"/>
      <c r="BQ146" s="50"/>
      <c r="BR146" s="50"/>
      <c r="BS146" s="50"/>
      <c r="BT146" s="50"/>
      <c r="BU146" s="50"/>
      <c r="BV146" s="50"/>
      <c r="BW146" s="50"/>
      <c r="BX146" s="50"/>
      <c r="BY146" s="50"/>
      <c r="BZ146" s="50"/>
      <c r="CA146" s="50"/>
      <c r="CB146" s="50"/>
      <c r="CC146" s="50"/>
      <c r="CD146" s="50"/>
      <c r="CE146" s="50"/>
      <c r="CF146" s="50"/>
      <c r="CG146" s="50"/>
      <c r="CH146" s="50"/>
      <c r="CI146" s="50"/>
      <c r="CJ146" s="50"/>
      <c r="CK146" s="50"/>
      <c r="CL146" s="50"/>
      <c r="CM146" s="50"/>
      <c r="CN146" s="50"/>
      <c r="CO146" s="50"/>
      <c r="CP146" s="50"/>
      <c r="CQ146" s="50"/>
      <c r="CR146" s="50"/>
      <c r="CS146" s="50"/>
      <c r="CT146" s="50"/>
      <c r="CU146" s="50"/>
      <c r="CV146" s="50"/>
      <c r="CW146" s="50"/>
      <c r="CX146" s="50"/>
      <c r="CY146" s="50"/>
      <c r="CZ146" s="50"/>
      <c r="DA146" s="50"/>
    </row>
    <row r="147" spans="1:105" s="18" customFormat="1" ht="30.75" customHeight="1" x14ac:dyDescent="0.3">
      <c r="A147" s="42">
        <f t="shared" si="11"/>
        <v>43246</v>
      </c>
      <c r="B147" s="68">
        <f t="shared" si="9"/>
        <v>2</v>
      </c>
      <c r="C147" s="68">
        <f t="shared" si="10"/>
        <v>5</v>
      </c>
      <c r="D147" s="68">
        <f>INT((A147-DATE(YEAR(A147),1,3)+WEEKDAY(DATE(YEAR(A147),1,3))+5)/7)</f>
        <v>21</v>
      </c>
      <c r="E147" s="74">
        <f t="shared" si="12"/>
        <v>6</v>
      </c>
      <c r="F147" s="65"/>
      <c r="G147" s="65"/>
      <c r="H147" s="65"/>
      <c r="I147" s="65"/>
      <c r="J147" s="65"/>
      <c r="K147" s="65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50"/>
      <c r="AM147" s="50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/>
      <c r="BG147" s="50"/>
      <c r="BH147" s="50"/>
      <c r="BI147" s="50"/>
      <c r="BJ147" s="50"/>
      <c r="BK147" s="50"/>
      <c r="BL147" s="50"/>
      <c r="BM147" s="50"/>
      <c r="BN147" s="50"/>
      <c r="BO147" s="50"/>
      <c r="BP147" s="50"/>
      <c r="BQ147" s="50"/>
      <c r="BR147" s="50"/>
      <c r="BS147" s="50"/>
      <c r="BT147" s="50"/>
      <c r="BU147" s="50"/>
      <c r="BV147" s="50"/>
      <c r="BW147" s="50"/>
      <c r="BX147" s="50"/>
      <c r="BY147" s="50"/>
      <c r="BZ147" s="50"/>
      <c r="CA147" s="50"/>
      <c r="CB147" s="50"/>
      <c r="CC147" s="50"/>
      <c r="CD147" s="50"/>
      <c r="CE147" s="50"/>
      <c r="CF147" s="50"/>
      <c r="CG147" s="50"/>
      <c r="CH147" s="50"/>
      <c r="CI147" s="50"/>
      <c r="CJ147" s="50"/>
      <c r="CK147" s="50"/>
      <c r="CL147" s="50"/>
      <c r="CM147" s="50"/>
      <c r="CN147" s="50"/>
      <c r="CO147" s="50"/>
      <c r="CP147" s="50"/>
      <c r="CQ147" s="50"/>
      <c r="CR147" s="50"/>
      <c r="CS147" s="50"/>
      <c r="CT147" s="50"/>
      <c r="CU147" s="50"/>
      <c r="CV147" s="50"/>
      <c r="CW147" s="50"/>
      <c r="CX147" s="50"/>
      <c r="CY147" s="50"/>
      <c r="CZ147" s="50"/>
      <c r="DA147" s="50"/>
    </row>
    <row r="148" spans="1:105" s="18" customFormat="1" ht="30.75" customHeight="1" x14ac:dyDescent="0.3">
      <c r="A148" s="42">
        <f t="shared" si="11"/>
        <v>43247</v>
      </c>
      <c r="B148" s="68">
        <f t="shared" si="9"/>
        <v>2</v>
      </c>
      <c r="C148" s="68">
        <f t="shared" si="10"/>
        <v>5</v>
      </c>
      <c r="D148" s="68">
        <f>INT((A148-DATE(YEAR(A148),1,3)+WEEKDAY(DATE(YEAR(A148),1,3))+5)/7)</f>
        <v>21</v>
      </c>
      <c r="E148" s="74">
        <f t="shared" si="12"/>
        <v>7</v>
      </c>
      <c r="F148" s="65"/>
      <c r="G148" s="65"/>
      <c r="H148" s="65"/>
      <c r="I148" s="65"/>
      <c r="J148" s="65"/>
      <c r="K148" s="65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</row>
    <row r="149" spans="1:105" s="18" customFormat="1" ht="30.75" customHeight="1" x14ac:dyDescent="0.3">
      <c r="A149" s="42">
        <f t="shared" si="11"/>
        <v>43248</v>
      </c>
      <c r="B149" s="68">
        <f t="shared" si="9"/>
        <v>2</v>
      </c>
      <c r="C149" s="68">
        <f t="shared" si="10"/>
        <v>5</v>
      </c>
      <c r="D149" s="68">
        <f>INT((A149-DATE(YEAR(A149),1,3)+WEEKDAY(DATE(YEAR(A149),1,3))+5)/7)</f>
        <v>22</v>
      </c>
      <c r="E149" s="74">
        <f t="shared" si="12"/>
        <v>1</v>
      </c>
      <c r="F149" s="65"/>
      <c r="G149" s="65"/>
      <c r="H149" s="65"/>
      <c r="I149" s="65"/>
      <c r="J149" s="65"/>
      <c r="K149" s="65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50"/>
      <c r="AM149" s="50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/>
      <c r="BG149" s="50"/>
      <c r="BH149" s="50"/>
      <c r="BI149" s="50"/>
      <c r="BJ149" s="50"/>
      <c r="BK149" s="50"/>
      <c r="BL149" s="50"/>
      <c r="BM149" s="50"/>
      <c r="BN149" s="50"/>
      <c r="BO149" s="50"/>
      <c r="BP149" s="50"/>
      <c r="BQ149" s="50"/>
      <c r="BR149" s="50"/>
      <c r="BS149" s="50"/>
      <c r="BT149" s="50"/>
      <c r="BU149" s="50"/>
      <c r="BV149" s="50"/>
      <c r="BW149" s="50"/>
      <c r="BX149" s="50"/>
      <c r="BY149" s="50"/>
      <c r="BZ149" s="50"/>
      <c r="CA149" s="50"/>
      <c r="CB149" s="50"/>
      <c r="CC149" s="50"/>
      <c r="CD149" s="50"/>
      <c r="CE149" s="50"/>
      <c r="CF149" s="50"/>
      <c r="CG149" s="50"/>
      <c r="CH149" s="50"/>
      <c r="CI149" s="50"/>
      <c r="CJ149" s="50"/>
      <c r="CK149" s="50"/>
      <c r="CL149" s="50"/>
      <c r="CM149" s="50"/>
      <c r="CN149" s="50"/>
      <c r="CO149" s="50"/>
      <c r="CP149" s="50"/>
      <c r="CQ149" s="50"/>
      <c r="CR149" s="50"/>
      <c r="CS149" s="50"/>
      <c r="CT149" s="50"/>
      <c r="CU149" s="50"/>
      <c r="CV149" s="50"/>
      <c r="CW149" s="50"/>
      <c r="CX149" s="50"/>
      <c r="CY149" s="50"/>
      <c r="CZ149" s="50"/>
      <c r="DA149" s="50"/>
    </row>
    <row r="150" spans="1:105" s="18" customFormat="1" ht="30.75" customHeight="1" x14ac:dyDescent="0.3">
      <c r="A150" s="42">
        <f t="shared" si="11"/>
        <v>43249</v>
      </c>
      <c r="B150" s="68">
        <f t="shared" si="9"/>
        <v>2</v>
      </c>
      <c r="C150" s="68">
        <f t="shared" si="10"/>
        <v>5</v>
      </c>
      <c r="D150" s="68">
        <f>INT((A150-DATE(YEAR(A150),1,3)+WEEKDAY(DATE(YEAR(A150),1,3))+5)/7)</f>
        <v>22</v>
      </c>
      <c r="E150" s="74">
        <f t="shared" si="12"/>
        <v>2</v>
      </c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50"/>
      <c r="AM150" s="50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/>
      <c r="BG150" s="50"/>
      <c r="BH150" s="50"/>
      <c r="BI150" s="50"/>
      <c r="BJ150" s="50"/>
      <c r="BK150" s="50"/>
      <c r="BL150" s="50"/>
      <c r="BM150" s="50"/>
      <c r="BN150" s="50"/>
      <c r="BO150" s="50"/>
      <c r="BP150" s="50"/>
      <c r="BQ150" s="50"/>
      <c r="BR150" s="50"/>
      <c r="BS150" s="50"/>
      <c r="BT150" s="50"/>
      <c r="BU150" s="50"/>
      <c r="BV150" s="50"/>
      <c r="BW150" s="50"/>
      <c r="BX150" s="50"/>
      <c r="BY150" s="50"/>
      <c r="BZ150" s="50"/>
      <c r="CA150" s="50"/>
      <c r="CB150" s="50"/>
      <c r="CC150" s="50"/>
      <c r="CD150" s="50"/>
      <c r="CE150" s="50"/>
      <c r="CF150" s="50"/>
      <c r="CG150" s="50"/>
      <c r="CH150" s="50"/>
      <c r="CI150" s="50"/>
      <c r="CJ150" s="50"/>
      <c r="CK150" s="50"/>
      <c r="CL150" s="50"/>
      <c r="CM150" s="50"/>
      <c r="CN150" s="50"/>
      <c r="CO150" s="50"/>
      <c r="CP150" s="50"/>
      <c r="CQ150" s="50"/>
      <c r="CR150" s="50"/>
      <c r="CS150" s="50"/>
      <c r="CT150" s="50"/>
      <c r="CU150" s="50"/>
      <c r="CV150" s="50"/>
      <c r="CW150" s="50"/>
      <c r="CX150" s="50"/>
      <c r="CY150" s="50"/>
      <c r="CZ150" s="50"/>
      <c r="DA150" s="50"/>
    </row>
    <row r="151" spans="1:105" s="18" customFormat="1" ht="30.75" customHeight="1" x14ac:dyDescent="0.3">
      <c r="A151" s="42">
        <f t="shared" si="11"/>
        <v>43250</v>
      </c>
      <c r="B151" s="68">
        <f t="shared" si="9"/>
        <v>2</v>
      </c>
      <c r="C151" s="68">
        <f t="shared" si="10"/>
        <v>5</v>
      </c>
      <c r="D151" s="68">
        <f>INT((A151-DATE(YEAR(A151),1,3)+WEEKDAY(DATE(YEAR(A151),1,3))+5)/7)</f>
        <v>22</v>
      </c>
      <c r="E151" s="74">
        <f t="shared" si="12"/>
        <v>3</v>
      </c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50"/>
      <c r="AM151" s="50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/>
      <c r="BG151" s="50"/>
      <c r="BH151" s="50"/>
      <c r="BI151" s="50"/>
      <c r="BJ151" s="50"/>
      <c r="BK151" s="50"/>
      <c r="BL151" s="50"/>
      <c r="BM151" s="50"/>
      <c r="BN151" s="50"/>
      <c r="BO151" s="50"/>
      <c r="BP151" s="50"/>
      <c r="BQ151" s="50"/>
      <c r="BR151" s="50"/>
      <c r="BS151" s="50"/>
      <c r="BT151" s="50"/>
      <c r="BU151" s="50"/>
      <c r="BV151" s="50"/>
      <c r="BW151" s="50"/>
      <c r="BX151" s="50"/>
      <c r="BY151" s="50"/>
      <c r="BZ151" s="50"/>
      <c r="CA151" s="50"/>
      <c r="CB151" s="50"/>
      <c r="CC151" s="50"/>
      <c r="CD151" s="50"/>
      <c r="CE151" s="50"/>
      <c r="CF151" s="50"/>
      <c r="CG151" s="50"/>
      <c r="CH151" s="50"/>
      <c r="CI151" s="50"/>
      <c r="CJ151" s="50"/>
      <c r="CK151" s="50"/>
      <c r="CL151" s="50"/>
      <c r="CM151" s="50"/>
      <c r="CN151" s="50"/>
      <c r="CO151" s="50"/>
      <c r="CP151" s="50"/>
      <c r="CQ151" s="50"/>
      <c r="CR151" s="50"/>
      <c r="CS151" s="50"/>
      <c r="CT151" s="50"/>
      <c r="CU151" s="50"/>
      <c r="CV151" s="50"/>
      <c r="CW151" s="50"/>
      <c r="CX151" s="50"/>
      <c r="CY151" s="50"/>
      <c r="CZ151" s="50"/>
      <c r="DA151" s="50"/>
    </row>
    <row r="152" spans="1:105" s="18" customFormat="1" ht="30.75" customHeight="1" x14ac:dyDescent="0.3">
      <c r="A152" s="42">
        <f t="shared" si="11"/>
        <v>43251</v>
      </c>
      <c r="B152" s="68">
        <f t="shared" si="9"/>
        <v>2</v>
      </c>
      <c r="C152" s="68">
        <f t="shared" si="10"/>
        <v>5</v>
      </c>
      <c r="D152" s="68">
        <f>INT((A152-DATE(YEAR(A152),1,3)+WEEKDAY(DATE(YEAR(A152),1,3))+5)/7)</f>
        <v>22</v>
      </c>
      <c r="E152" s="74">
        <f t="shared" si="12"/>
        <v>4</v>
      </c>
      <c r="F152" s="65"/>
      <c r="G152" s="65"/>
      <c r="H152" s="65"/>
      <c r="I152" s="65"/>
      <c r="J152" s="65"/>
      <c r="K152" s="65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</row>
    <row r="153" spans="1:105" s="18" customFormat="1" ht="30.75" customHeight="1" x14ac:dyDescent="0.3">
      <c r="A153" s="42">
        <f t="shared" si="11"/>
        <v>43252</v>
      </c>
      <c r="B153" s="68">
        <f t="shared" si="9"/>
        <v>2</v>
      </c>
      <c r="C153" s="68">
        <f t="shared" si="10"/>
        <v>6</v>
      </c>
      <c r="D153" s="68">
        <f>INT((A153-DATE(YEAR(A153),1,3)+WEEKDAY(DATE(YEAR(A153),1,3))+5)/7)</f>
        <v>22</v>
      </c>
      <c r="E153" s="74">
        <f t="shared" si="12"/>
        <v>5</v>
      </c>
      <c r="F153" s="65"/>
      <c r="G153" s="65"/>
      <c r="H153" s="65"/>
      <c r="I153" s="65"/>
      <c r="J153" s="65"/>
      <c r="K153" s="65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50"/>
      <c r="AM153" s="50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/>
      <c r="BG153" s="50"/>
      <c r="BH153" s="50"/>
      <c r="BI153" s="50"/>
      <c r="BJ153" s="50"/>
      <c r="BK153" s="50"/>
      <c r="BL153" s="50"/>
      <c r="BM153" s="50"/>
      <c r="BN153" s="50"/>
      <c r="BO153" s="50"/>
      <c r="BP153" s="50"/>
      <c r="BQ153" s="50"/>
      <c r="BR153" s="50"/>
      <c r="BS153" s="50"/>
      <c r="BT153" s="50"/>
      <c r="BU153" s="50"/>
      <c r="BV153" s="50"/>
      <c r="BW153" s="50"/>
      <c r="BX153" s="50"/>
      <c r="BY153" s="50"/>
      <c r="BZ153" s="50"/>
      <c r="CA153" s="50"/>
      <c r="CB153" s="50"/>
      <c r="CC153" s="50"/>
      <c r="CD153" s="50"/>
      <c r="CE153" s="50"/>
      <c r="CF153" s="50"/>
      <c r="CG153" s="50"/>
      <c r="CH153" s="50"/>
      <c r="CI153" s="50"/>
      <c r="CJ153" s="50"/>
      <c r="CK153" s="50"/>
      <c r="CL153" s="50"/>
      <c r="CM153" s="50"/>
      <c r="CN153" s="50"/>
      <c r="CO153" s="50"/>
      <c r="CP153" s="50"/>
      <c r="CQ153" s="50"/>
      <c r="CR153" s="50"/>
      <c r="CS153" s="50"/>
      <c r="CT153" s="50"/>
      <c r="CU153" s="50"/>
      <c r="CV153" s="50"/>
      <c r="CW153" s="50"/>
      <c r="CX153" s="50"/>
      <c r="CY153" s="50"/>
      <c r="CZ153" s="50"/>
      <c r="DA153" s="50"/>
    </row>
    <row r="154" spans="1:105" s="18" customFormat="1" ht="30.75" customHeight="1" x14ac:dyDescent="0.3">
      <c r="A154" s="42">
        <f t="shared" si="11"/>
        <v>43253</v>
      </c>
      <c r="B154" s="68">
        <f t="shared" si="9"/>
        <v>2</v>
      </c>
      <c r="C154" s="68">
        <f t="shared" si="10"/>
        <v>6</v>
      </c>
      <c r="D154" s="68">
        <f>INT((A154-DATE(YEAR(A154),1,3)+WEEKDAY(DATE(YEAR(A154),1,3))+5)/7)</f>
        <v>22</v>
      </c>
      <c r="E154" s="74">
        <f t="shared" si="12"/>
        <v>6</v>
      </c>
      <c r="F154" s="65"/>
      <c r="G154" s="65"/>
      <c r="H154" s="65"/>
      <c r="I154" s="65"/>
      <c r="J154" s="65"/>
      <c r="K154" s="65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  <c r="BX154" s="50"/>
      <c r="BY154" s="50"/>
      <c r="BZ154" s="50"/>
      <c r="CA154" s="50"/>
      <c r="CB154" s="50"/>
      <c r="CC154" s="50"/>
      <c r="CD154" s="50"/>
      <c r="CE154" s="50"/>
      <c r="CF154" s="50"/>
      <c r="CG154" s="50"/>
      <c r="CH154" s="50"/>
      <c r="CI154" s="50"/>
      <c r="CJ154" s="50"/>
      <c r="CK154" s="50"/>
      <c r="CL154" s="50"/>
      <c r="CM154" s="50"/>
      <c r="CN154" s="50"/>
      <c r="CO154" s="50"/>
      <c r="CP154" s="50"/>
      <c r="CQ154" s="50"/>
      <c r="CR154" s="50"/>
      <c r="CS154" s="50"/>
      <c r="CT154" s="50"/>
      <c r="CU154" s="50"/>
      <c r="CV154" s="50"/>
      <c r="CW154" s="50"/>
      <c r="CX154" s="50"/>
      <c r="CY154" s="50"/>
      <c r="CZ154" s="50"/>
      <c r="DA154" s="50"/>
    </row>
    <row r="155" spans="1:105" s="18" customFormat="1" ht="30.75" customHeight="1" x14ac:dyDescent="0.3">
      <c r="A155" s="42">
        <f t="shared" si="11"/>
        <v>43254</v>
      </c>
      <c r="B155" s="68">
        <f t="shared" si="9"/>
        <v>2</v>
      </c>
      <c r="C155" s="68">
        <f t="shared" si="10"/>
        <v>6</v>
      </c>
      <c r="D155" s="68">
        <f>INT((A155-DATE(YEAR(A155),1,3)+WEEKDAY(DATE(YEAR(A155),1,3))+5)/7)</f>
        <v>22</v>
      </c>
      <c r="E155" s="74">
        <f t="shared" si="12"/>
        <v>7</v>
      </c>
      <c r="F155" s="65"/>
      <c r="G155" s="65"/>
      <c r="H155" s="65"/>
      <c r="I155" s="65"/>
      <c r="J155" s="65"/>
      <c r="K155" s="65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50"/>
      <c r="AM155" s="50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/>
      <c r="BG155" s="50"/>
      <c r="BH155" s="50"/>
      <c r="BI155" s="50"/>
      <c r="BJ155" s="50"/>
      <c r="BK155" s="50"/>
      <c r="BL155" s="50"/>
      <c r="BM155" s="50"/>
      <c r="BN155" s="50"/>
      <c r="BO155" s="50"/>
      <c r="BP155" s="50"/>
      <c r="BQ155" s="50"/>
      <c r="BR155" s="50"/>
      <c r="BS155" s="50"/>
      <c r="BT155" s="50"/>
      <c r="BU155" s="50"/>
      <c r="BV155" s="50"/>
      <c r="BW155" s="50"/>
      <c r="BX155" s="50"/>
      <c r="BY155" s="50"/>
      <c r="BZ155" s="50"/>
      <c r="CA155" s="50"/>
      <c r="CB155" s="50"/>
      <c r="CC155" s="50"/>
      <c r="CD155" s="50"/>
      <c r="CE155" s="50"/>
      <c r="CF155" s="50"/>
      <c r="CG155" s="50"/>
      <c r="CH155" s="50"/>
      <c r="CI155" s="50"/>
      <c r="CJ155" s="50"/>
      <c r="CK155" s="50"/>
      <c r="CL155" s="50"/>
      <c r="CM155" s="50"/>
      <c r="CN155" s="50"/>
      <c r="CO155" s="50"/>
      <c r="CP155" s="50"/>
      <c r="CQ155" s="50"/>
      <c r="CR155" s="50"/>
      <c r="CS155" s="50"/>
      <c r="CT155" s="50"/>
      <c r="CU155" s="50"/>
      <c r="CV155" s="50"/>
      <c r="CW155" s="50"/>
      <c r="CX155" s="50"/>
      <c r="CY155" s="50"/>
      <c r="CZ155" s="50"/>
      <c r="DA155" s="50"/>
    </row>
    <row r="156" spans="1:105" s="18" customFormat="1" ht="30.75" customHeight="1" x14ac:dyDescent="0.3">
      <c r="A156" s="42">
        <f t="shared" si="11"/>
        <v>43255</v>
      </c>
      <c r="B156" s="68">
        <f t="shared" si="9"/>
        <v>2</v>
      </c>
      <c r="C156" s="68">
        <f t="shared" si="10"/>
        <v>6</v>
      </c>
      <c r="D156" s="68">
        <f>INT((A156-DATE(YEAR(A156),1,3)+WEEKDAY(DATE(YEAR(A156),1,3))+5)/7)</f>
        <v>23</v>
      </c>
      <c r="E156" s="74">
        <f t="shared" si="12"/>
        <v>1</v>
      </c>
      <c r="F156" s="65"/>
      <c r="G156" s="65"/>
      <c r="H156" s="65"/>
      <c r="I156" s="65"/>
      <c r="J156" s="65"/>
      <c r="K156" s="65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</row>
    <row r="157" spans="1:105" s="18" customFormat="1" ht="30.75" customHeight="1" x14ac:dyDescent="0.3">
      <c r="A157" s="42">
        <f t="shared" si="11"/>
        <v>43256</v>
      </c>
      <c r="B157" s="68">
        <f t="shared" si="9"/>
        <v>2</v>
      </c>
      <c r="C157" s="68">
        <f t="shared" si="10"/>
        <v>6</v>
      </c>
      <c r="D157" s="68">
        <f>INT((A157-DATE(YEAR(A157),1,3)+WEEKDAY(DATE(YEAR(A157),1,3))+5)/7)</f>
        <v>23</v>
      </c>
      <c r="E157" s="74">
        <f t="shared" si="12"/>
        <v>2</v>
      </c>
      <c r="F157" s="65"/>
      <c r="G157" s="65"/>
      <c r="H157" s="65"/>
      <c r="I157" s="65"/>
      <c r="J157" s="65"/>
      <c r="K157" s="65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50"/>
      <c r="AM157" s="50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/>
      <c r="BG157" s="50"/>
      <c r="BH157" s="50"/>
      <c r="BI157" s="50"/>
      <c r="BJ157" s="50"/>
      <c r="BK157" s="50"/>
      <c r="BL157" s="50"/>
      <c r="BM157" s="50"/>
      <c r="BN157" s="50"/>
      <c r="BO157" s="50"/>
      <c r="BP157" s="50"/>
      <c r="BQ157" s="50"/>
      <c r="BR157" s="50"/>
      <c r="BS157" s="50"/>
      <c r="BT157" s="50"/>
      <c r="BU157" s="50"/>
      <c r="BV157" s="50"/>
      <c r="BW157" s="50"/>
      <c r="BX157" s="50"/>
      <c r="BY157" s="50"/>
      <c r="BZ157" s="50"/>
      <c r="CA157" s="50"/>
      <c r="CB157" s="50"/>
      <c r="CC157" s="50"/>
      <c r="CD157" s="50"/>
      <c r="CE157" s="50"/>
      <c r="CF157" s="50"/>
      <c r="CG157" s="50"/>
      <c r="CH157" s="50"/>
      <c r="CI157" s="50"/>
      <c r="CJ157" s="50"/>
      <c r="CK157" s="50"/>
      <c r="CL157" s="50"/>
      <c r="CM157" s="50"/>
      <c r="CN157" s="50"/>
      <c r="CO157" s="50"/>
      <c r="CP157" s="50"/>
      <c r="CQ157" s="50"/>
      <c r="CR157" s="50"/>
      <c r="CS157" s="50"/>
      <c r="CT157" s="50"/>
      <c r="CU157" s="50"/>
      <c r="CV157" s="50"/>
      <c r="CW157" s="50"/>
      <c r="CX157" s="50"/>
      <c r="CY157" s="50"/>
      <c r="CZ157" s="50"/>
      <c r="DA157" s="50"/>
    </row>
    <row r="158" spans="1:105" s="18" customFormat="1" ht="30.75" customHeight="1" x14ac:dyDescent="0.3">
      <c r="A158" s="42">
        <f t="shared" si="11"/>
        <v>43257</v>
      </c>
      <c r="B158" s="68">
        <f t="shared" si="9"/>
        <v>2</v>
      </c>
      <c r="C158" s="68">
        <f t="shared" si="10"/>
        <v>6</v>
      </c>
      <c r="D158" s="68">
        <f>INT((A158-DATE(YEAR(A158),1,3)+WEEKDAY(DATE(YEAR(A158),1,3))+5)/7)</f>
        <v>23</v>
      </c>
      <c r="E158" s="74">
        <f t="shared" si="12"/>
        <v>3</v>
      </c>
      <c r="F158" s="65"/>
      <c r="G158" s="65"/>
      <c r="H158" s="65"/>
      <c r="I158" s="65"/>
      <c r="J158" s="65"/>
      <c r="K158" s="65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50"/>
      <c r="AM158" s="50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/>
      <c r="BG158" s="50"/>
      <c r="BH158" s="50"/>
      <c r="BI158" s="50"/>
      <c r="BJ158" s="50"/>
      <c r="BK158" s="50"/>
      <c r="BL158" s="50"/>
      <c r="BM158" s="50"/>
      <c r="BN158" s="50"/>
      <c r="BO158" s="50"/>
      <c r="BP158" s="50"/>
      <c r="BQ158" s="50"/>
      <c r="BR158" s="50"/>
      <c r="BS158" s="50"/>
      <c r="BT158" s="50"/>
      <c r="BU158" s="50"/>
      <c r="BV158" s="50"/>
      <c r="BW158" s="50"/>
      <c r="BX158" s="50"/>
      <c r="BY158" s="50"/>
      <c r="BZ158" s="50"/>
      <c r="CA158" s="50"/>
      <c r="CB158" s="50"/>
      <c r="CC158" s="50"/>
      <c r="CD158" s="50"/>
      <c r="CE158" s="50"/>
      <c r="CF158" s="50"/>
      <c r="CG158" s="50"/>
      <c r="CH158" s="50"/>
      <c r="CI158" s="50"/>
      <c r="CJ158" s="50"/>
      <c r="CK158" s="50"/>
      <c r="CL158" s="50"/>
      <c r="CM158" s="50"/>
      <c r="CN158" s="50"/>
      <c r="CO158" s="50"/>
      <c r="CP158" s="50"/>
      <c r="CQ158" s="50"/>
      <c r="CR158" s="50"/>
      <c r="CS158" s="50"/>
      <c r="CT158" s="50"/>
      <c r="CU158" s="50"/>
      <c r="CV158" s="50"/>
      <c r="CW158" s="50"/>
      <c r="CX158" s="50"/>
      <c r="CY158" s="50"/>
      <c r="CZ158" s="50"/>
      <c r="DA158" s="50"/>
    </row>
    <row r="159" spans="1:105" s="18" customFormat="1" ht="30.75" customHeight="1" x14ac:dyDescent="0.3">
      <c r="A159" s="42">
        <f t="shared" si="11"/>
        <v>43258</v>
      </c>
      <c r="B159" s="68">
        <f t="shared" si="9"/>
        <v>2</v>
      </c>
      <c r="C159" s="68">
        <f t="shared" si="10"/>
        <v>6</v>
      </c>
      <c r="D159" s="68">
        <f>INT((A159-DATE(YEAR(A159),1,3)+WEEKDAY(DATE(YEAR(A159),1,3))+5)/7)</f>
        <v>23</v>
      </c>
      <c r="E159" s="74">
        <f t="shared" si="12"/>
        <v>4</v>
      </c>
      <c r="F159" s="65"/>
      <c r="G159" s="65"/>
      <c r="H159" s="65"/>
      <c r="I159" s="65"/>
      <c r="J159" s="65"/>
      <c r="K159" s="65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50"/>
      <c r="AM159" s="50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/>
      <c r="BG159" s="50"/>
      <c r="BH159" s="50"/>
      <c r="BI159" s="50"/>
      <c r="BJ159" s="50"/>
      <c r="BK159" s="50"/>
      <c r="BL159" s="50"/>
      <c r="BM159" s="50"/>
      <c r="BN159" s="50"/>
      <c r="BO159" s="50"/>
      <c r="BP159" s="50"/>
      <c r="BQ159" s="50"/>
      <c r="BR159" s="50"/>
      <c r="BS159" s="50"/>
      <c r="BT159" s="50"/>
      <c r="BU159" s="50"/>
      <c r="BV159" s="50"/>
      <c r="BW159" s="50"/>
      <c r="BX159" s="50"/>
      <c r="BY159" s="50"/>
      <c r="BZ159" s="50"/>
      <c r="CA159" s="50"/>
      <c r="CB159" s="50"/>
      <c r="CC159" s="50"/>
      <c r="CD159" s="50"/>
      <c r="CE159" s="50"/>
      <c r="CF159" s="50"/>
      <c r="CG159" s="50"/>
      <c r="CH159" s="50"/>
      <c r="CI159" s="50"/>
      <c r="CJ159" s="50"/>
      <c r="CK159" s="50"/>
      <c r="CL159" s="50"/>
      <c r="CM159" s="50"/>
      <c r="CN159" s="50"/>
      <c r="CO159" s="50"/>
      <c r="CP159" s="50"/>
      <c r="CQ159" s="50"/>
      <c r="CR159" s="50"/>
      <c r="CS159" s="50"/>
      <c r="CT159" s="50"/>
      <c r="CU159" s="50"/>
      <c r="CV159" s="50"/>
      <c r="CW159" s="50"/>
      <c r="CX159" s="50"/>
      <c r="CY159" s="50"/>
      <c r="CZ159" s="50"/>
      <c r="DA159" s="50"/>
    </row>
    <row r="160" spans="1:105" s="18" customFormat="1" ht="30.75" customHeight="1" x14ac:dyDescent="0.3">
      <c r="A160" s="42">
        <f t="shared" si="11"/>
        <v>43259</v>
      </c>
      <c r="B160" s="68">
        <f t="shared" si="9"/>
        <v>2</v>
      </c>
      <c r="C160" s="68">
        <f t="shared" si="10"/>
        <v>6</v>
      </c>
      <c r="D160" s="68">
        <f>INT((A160-DATE(YEAR(A160),1,3)+WEEKDAY(DATE(YEAR(A160),1,3))+5)/7)</f>
        <v>23</v>
      </c>
      <c r="E160" s="74">
        <f t="shared" si="12"/>
        <v>5</v>
      </c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</row>
    <row r="161" spans="1:105" s="18" customFormat="1" ht="30.75" customHeight="1" x14ac:dyDescent="0.3">
      <c r="A161" s="42">
        <f t="shared" si="11"/>
        <v>43260</v>
      </c>
      <c r="B161" s="68">
        <f t="shared" si="9"/>
        <v>2</v>
      </c>
      <c r="C161" s="68">
        <f t="shared" si="10"/>
        <v>6</v>
      </c>
      <c r="D161" s="68">
        <f>INT((A161-DATE(YEAR(A161),1,3)+WEEKDAY(DATE(YEAR(A161),1,3))+5)/7)</f>
        <v>23</v>
      </c>
      <c r="E161" s="74">
        <f t="shared" si="12"/>
        <v>6</v>
      </c>
      <c r="F161" s="65"/>
      <c r="G161" s="65"/>
      <c r="H161" s="65"/>
      <c r="I161" s="65"/>
      <c r="J161" s="65"/>
      <c r="K161" s="65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50"/>
      <c r="AM161" s="50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/>
      <c r="BG161" s="50"/>
      <c r="BH161" s="50"/>
      <c r="BI161" s="50"/>
      <c r="BJ161" s="50"/>
      <c r="BK161" s="50"/>
      <c r="BL161" s="50"/>
      <c r="BM161" s="50"/>
      <c r="BN161" s="50"/>
      <c r="BO161" s="50"/>
      <c r="BP161" s="50"/>
      <c r="BQ161" s="50"/>
      <c r="BR161" s="50"/>
      <c r="BS161" s="50"/>
      <c r="BT161" s="50"/>
      <c r="BU161" s="50"/>
      <c r="BV161" s="50"/>
      <c r="BW161" s="50"/>
      <c r="BX161" s="50"/>
      <c r="BY161" s="50"/>
      <c r="BZ161" s="50"/>
      <c r="CA161" s="50"/>
      <c r="CB161" s="50"/>
      <c r="CC161" s="50"/>
      <c r="CD161" s="50"/>
      <c r="CE161" s="50"/>
      <c r="CF161" s="50"/>
      <c r="CG161" s="50"/>
      <c r="CH161" s="50"/>
      <c r="CI161" s="50"/>
      <c r="CJ161" s="50"/>
      <c r="CK161" s="50"/>
      <c r="CL161" s="50"/>
      <c r="CM161" s="50"/>
      <c r="CN161" s="50"/>
      <c r="CO161" s="50"/>
      <c r="CP161" s="50"/>
      <c r="CQ161" s="50"/>
      <c r="CR161" s="50"/>
      <c r="CS161" s="50"/>
      <c r="CT161" s="50"/>
      <c r="CU161" s="50"/>
      <c r="CV161" s="50"/>
      <c r="CW161" s="50"/>
      <c r="CX161" s="50"/>
      <c r="CY161" s="50"/>
      <c r="CZ161" s="50"/>
      <c r="DA161" s="50"/>
    </row>
    <row r="162" spans="1:105" s="18" customFormat="1" ht="30.75" customHeight="1" x14ac:dyDescent="0.3">
      <c r="A162" s="42">
        <f t="shared" si="11"/>
        <v>43261</v>
      </c>
      <c r="B162" s="68">
        <f t="shared" si="9"/>
        <v>2</v>
      </c>
      <c r="C162" s="68">
        <f t="shared" si="10"/>
        <v>6</v>
      </c>
      <c r="D162" s="68">
        <f>INT((A162-DATE(YEAR(A162),1,3)+WEEKDAY(DATE(YEAR(A162),1,3))+5)/7)</f>
        <v>23</v>
      </c>
      <c r="E162" s="74">
        <f t="shared" si="12"/>
        <v>7</v>
      </c>
      <c r="F162" s="65"/>
      <c r="G162" s="65"/>
      <c r="H162" s="65"/>
      <c r="I162" s="65"/>
      <c r="J162" s="65"/>
      <c r="K162" s="65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50"/>
      <c r="AM162" s="50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/>
      <c r="BG162" s="50"/>
      <c r="BH162" s="50"/>
      <c r="BI162" s="50"/>
      <c r="BJ162" s="50"/>
      <c r="BK162" s="50"/>
      <c r="BL162" s="50"/>
      <c r="BM162" s="50"/>
      <c r="BN162" s="50"/>
      <c r="BO162" s="50"/>
      <c r="BP162" s="50"/>
      <c r="BQ162" s="50"/>
      <c r="BR162" s="50"/>
      <c r="BS162" s="50"/>
      <c r="BT162" s="50"/>
      <c r="BU162" s="50"/>
      <c r="BV162" s="50"/>
      <c r="BW162" s="50"/>
      <c r="BX162" s="50"/>
      <c r="BY162" s="50"/>
      <c r="BZ162" s="50"/>
      <c r="CA162" s="50"/>
      <c r="CB162" s="50"/>
      <c r="CC162" s="50"/>
      <c r="CD162" s="50"/>
      <c r="CE162" s="50"/>
      <c r="CF162" s="50"/>
      <c r="CG162" s="50"/>
      <c r="CH162" s="50"/>
      <c r="CI162" s="50"/>
      <c r="CJ162" s="50"/>
      <c r="CK162" s="50"/>
      <c r="CL162" s="50"/>
      <c r="CM162" s="50"/>
      <c r="CN162" s="50"/>
      <c r="CO162" s="50"/>
      <c r="CP162" s="50"/>
      <c r="CQ162" s="50"/>
      <c r="CR162" s="50"/>
      <c r="CS162" s="50"/>
      <c r="CT162" s="50"/>
      <c r="CU162" s="50"/>
      <c r="CV162" s="50"/>
      <c r="CW162" s="50"/>
      <c r="CX162" s="50"/>
      <c r="CY162" s="50"/>
      <c r="CZ162" s="50"/>
      <c r="DA162" s="50"/>
    </row>
    <row r="163" spans="1:105" s="18" customFormat="1" ht="30.75" customHeight="1" x14ac:dyDescent="0.3">
      <c r="A163" s="42">
        <f t="shared" si="11"/>
        <v>43262</v>
      </c>
      <c r="B163" s="68">
        <f t="shared" si="9"/>
        <v>2</v>
      </c>
      <c r="C163" s="68">
        <f t="shared" si="10"/>
        <v>6</v>
      </c>
      <c r="D163" s="68">
        <f>INT((A163-DATE(YEAR(A163),1,3)+WEEKDAY(DATE(YEAR(A163),1,3))+5)/7)</f>
        <v>24</v>
      </c>
      <c r="E163" s="74">
        <f t="shared" si="12"/>
        <v>1</v>
      </c>
      <c r="F163" s="65"/>
      <c r="G163" s="65"/>
      <c r="H163" s="65"/>
      <c r="I163" s="65"/>
      <c r="J163" s="65"/>
      <c r="K163" s="65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50"/>
      <c r="AM163" s="50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/>
      <c r="BG163" s="50"/>
      <c r="BH163" s="50"/>
      <c r="BI163" s="50"/>
      <c r="BJ163" s="50"/>
      <c r="BK163" s="50"/>
      <c r="BL163" s="50"/>
      <c r="BM163" s="50"/>
      <c r="BN163" s="50"/>
      <c r="BO163" s="50"/>
      <c r="BP163" s="50"/>
      <c r="BQ163" s="50"/>
      <c r="BR163" s="50"/>
      <c r="BS163" s="50"/>
      <c r="BT163" s="50"/>
      <c r="BU163" s="50"/>
      <c r="BV163" s="50"/>
      <c r="BW163" s="50"/>
      <c r="BX163" s="50"/>
      <c r="BY163" s="50"/>
      <c r="BZ163" s="50"/>
      <c r="CA163" s="50"/>
      <c r="CB163" s="50"/>
      <c r="CC163" s="50"/>
      <c r="CD163" s="50"/>
      <c r="CE163" s="50"/>
      <c r="CF163" s="50"/>
      <c r="CG163" s="50"/>
      <c r="CH163" s="50"/>
      <c r="CI163" s="50"/>
      <c r="CJ163" s="50"/>
      <c r="CK163" s="50"/>
      <c r="CL163" s="50"/>
      <c r="CM163" s="50"/>
      <c r="CN163" s="50"/>
      <c r="CO163" s="50"/>
      <c r="CP163" s="50"/>
      <c r="CQ163" s="50"/>
      <c r="CR163" s="50"/>
      <c r="CS163" s="50"/>
      <c r="CT163" s="50"/>
      <c r="CU163" s="50"/>
      <c r="CV163" s="50"/>
      <c r="CW163" s="50"/>
      <c r="CX163" s="50"/>
      <c r="CY163" s="50"/>
      <c r="CZ163" s="50"/>
      <c r="DA163" s="50"/>
    </row>
    <row r="164" spans="1:105" s="18" customFormat="1" ht="30.75" customHeight="1" x14ac:dyDescent="0.3">
      <c r="A164" s="42">
        <f t="shared" si="11"/>
        <v>43263</v>
      </c>
      <c r="B164" s="68">
        <f t="shared" si="9"/>
        <v>2</v>
      </c>
      <c r="C164" s="68">
        <f t="shared" si="10"/>
        <v>6</v>
      </c>
      <c r="D164" s="68">
        <f>INT((A164-DATE(YEAR(A164),1,3)+WEEKDAY(DATE(YEAR(A164),1,3))+5)/7)</f>
        <v>24</v>
      </c>
      <c r="E164" s="74">
        <f t="shared" si="12"/>
        <v>2</v>
      </c>
      <c r="F164" s="65"/>
      <c r="G164" s="65"/>
      <c r="H164" s="65"/>
      <c r="I164" s="65"/>
      <c r="J164" s="65"/>
      <c r="K164" s="65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</row>
    <row r="165" spans="1:105" s="18" customFormat="1" ht="30.75" customHeight="1" x14ac:dyDescent="0.3">
      <c r="A165" s="42">
        <f t="shared" si="11"/>
        <v>43264</v>
      </c>
      <c r="B165" s="68">
        <f t="shared" si="9"/>
        <v>2</v>
      </c>
      <c r="C165" s="68">
        <f t="shared" si="10"/>
        <v>6</v>
      </c>
      <c r="D165" s="68">
        <f>INT((A165-DATE(YEAR(A165),1,3)+WEEKDAY(DATE(YEAR(A165),1,3))+5)/7)</f>
        <v>24</v>
      </c>
      <c r="E165" s="74">
        <f t="shared" si="12"/>
        <v>3</v>
      </c>
      <c r="F165" s="65"/>
      <c r="G165" s="65"/>
      <c r="H165" s="65"/>
      <c r="I165" s="65"/>
      <c r="J165" s="65"/>
      <c r="K165" s="65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50"/>
      <c r="AM165" s="50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/>
      <c r="BG165" s="50"/>
      <c r="BH165" s="50"/>
      <c r="BI165" s="50"/>
      <c r="BJ165" s="50"/>
      <c r="BK165" s="50"/>
      <c r="BL165" s="50"/>
      <c r="BM165" s="50"/>
      <c r="BN165" s="50"/>
      <c r="BO165" s="50"/>
      <c r="BP165" s="50"/>
      <c r="BQ165" s="50"/>
      <c r="BR165" s="50"/>
      <c r="BS165" s="50"/>
      <c r="BT165" s="50"/>
      <c r="BU165" s="50"/>
      <c r="BV165" s="50"/>
      <c r="BW165" s="50"/>
      <c r="BX165" s="50"/>
      <c r="BY165" s="50"/>
      <c r="BZ165" s="50"/>
      <c r="CA165" s="50"/>
      <c r="CB165" s="50"/>
      <c r="CC165" s="50"/>
      <c r="CD165" s="50"/>
      <c r="CE165" s="50"/>
      <c r="CF165" s="50"/>
      <c r="CG165" s="50"/>
      <c r="CH165" s="50"/>
      <c r="CI165" s="50"/>
      <c r="CJ165" s="50"/>
      <c r="CK165" s="50"/>
      <c r="CL165" s="50"/>
      <c r="CM165" s="50"/>
      <c r="CN165" s="50"/>
      <c r="CO165" s="50"/>
      <c r="CP165" s="50"/>
      <c r="CQ165" s="50"/>
      <c r="CR165" s="50"/>
      <c r="CS165" s="50"/>
      <c r="CT165" s="50"/>
      <c r="CU165" s="50"/>
      <c r="CV165" s="50"/>
      <c r="CW165" s="50"/>
      <c r="CX165" s="50"/>
      <c r="CY165" s="50"/>
      <c r="CZ165" s="50"/>
      <c r="DA165" s="50"/>
    </row>
    <row r="166" spans="1:105" s="18" customFormat="1" ht="30.75" customHeight="1" x14ac:dyDescent="0.3">
      <c r="A166" s="42">
        <f t="shared" si="11"/>
        <v>43265</v>
      </c>
      <c r="B166" s="68">
        <f t="shared" si="9"/>
        <v>2</v>
      </c>
      <c r="C166" s="68">
        <f t="shared" si="10"/>
        <v>6</v>
      </c>
      <c r="D166" s="68">
        <f>INT((A166-DATE(YEAR(A166),1,3)+WEEKDAY(DATE(YEAR(A166),1,3))+5)/7)</f>
        <v>24</v>
      </c>
      <c r="E166" s="74">
        <f t="shared" si="12"/>
        <v>4</v>
      </c>
      <c r="F166" s="65"/>
      <c r="G166" s="65"/>
      <c r="H166" s="65"/>
      <c r="I166" s="65"/>
      <c r="J166" s="65"/>
      <c r="K166" s="65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50"/>
      <c r="AM166" s="50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/>
      <c r="BG166" s="50"/>
      <c r="BH166" s="50"/>
      <c r="BI166" s="50"/>
      <c r="BJ166" s="50"/>
      <c r="BK166" s="50"/>
      <c r="BL166" s="50"/>
      <c r="BM166" s="50"/>
      <c r="BN166" s="50"/>
      <c r="BO166" s="50"/>
      <c r="BP166" s="50"/>
      <c r="BQ166" s="50"/>
      <c r="BR166" s="50"/>
      <c r="BS166" s="50"/>
      <c r="BT166" s="50"/>
      <c r="BU166" s="50"/>
      <c r="BV166" s="50"/>
      <c r="BW166" s="50"/>
      <c r="BX166" s="50"/>
      <c r="BY166" s="50"/>
      <c r="BZ166" s="50"/>
      <c r="CA166" s="50"/>
      <c r="CB166" s="50"/>
      <c r="CC166" s="50"/>
      <c r="CD166" s="50"/>
      <c r="CE166" s="50"/>
      <c r="CF166" s="50"/>
      <c r="CG166" s="50"/>
      <c r="CH166" s="50"/>
      <c r="CI166" s="50"/>
      <c r="CJ166" s="50"/>
      <c r="CK166" s="50"/>
      <c r="CL166" s="50"/>
      <c r="CM166" s="50"/>
      <c r="CN166" s="50"/>
      <c r="CO166" s="50"/>
      <c r="CP166" s="50"/>
      <c r="CQ166" s="50"/>
      <c r="CR166" s="50"/>
      <c r="CS166" s="50"/>
      <c r="CT166" s="50"/>
      <c r="CU166" s="50"/>
      <c r="CV166" s="50"/>
      <c r="CW166" s="50"/>
      <c r="CX166" s="50"/>
      <c r="CY166" s="50"/>
      <c r="CZ166" s="50"/>
      <c r="DA166" s="50"/>
    </row>
    <row r="167" spans="1:105" s="18" customFormat="1" ht="30.75" customHeight="1" x14ac:dyDescent="0.3">
      <c r="A167" s="42">
        <f t="shared" si="11"/>
        <v>43266</v>
      </c>
      <c r="B167" s="68">
        <f t="shared" si="9"/>
        <v>2</v>
      </c>
      <c r="C167" s="68">
        <f t="shared" si="10"/>
        <v>6</v>
      </c>
      <c r="D167" s="68">
        <f>INT((A167-DATE(YEAR(A167),1,3)+WEEKDAY(DATE(YEAR(A167),1,3))+5)/7)</f>
        <v>24</v>
      </c>
      <c r="E167" s="74">
        <f t="shared" si="12"/>
        <v>5</v>
      </c>
      <c r="F167" s="65"/>
      <c r="G167" s="65"/>
      <c r="H167" s="65"/>
      <c r="I167" s="65"/>
      <c r="J167" s="65"/>
      <c r="K167" s="65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  <c r="AA167" s="65"/>
      <c r="AB167" s="65"/>
      <c r="AC167" s="65"/>
      <c r="AD167" s="65"/>
      <c r="AE167" s="65"/>
      <c r="AF167" s="65"/>
      <c r="AG167" s="65"/>
      <c r="AH167" s="65"/>
      <c r="AI167" s="65"/>
      <c r="AJ167" s="65"/>
      <c r="AK167" s="65"/>
      <c r="AL167" s="50"/>
      <c r="AM167" s="50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/>
      <c r="BG167" s="50"/>
      <c r="BH167" s="50"/>
      <c r="BI167" s="50"/>
      <c r="BJ167" s="50"/>
      <c r="BK167" s="50"/>
      <c r="BL167" s="50"/>
      <c r="BM167" s="50"/>
      <c r="BN167" s="50"/>
      <c r="BO167" s="50"/>
      <c r="BP167" s="50"/>
      <c r="BQ167" s="50"/>
      <c r="BR167" s="50"/>
      <c r="BS167" s="50"/>
      <c r="BT167" s="50"/>
      <c r="BU167" s="50"/>
      <c r="BV167" s="50"/>
      <c r="BW167" s="50"/>
      <c r="BX167" s="50"/>
      <c r="BY167" s="50"/>
      <c r="BZ167" s="50"/>
      <c r="CA167" s="50"/>
      <c r="CB167" s="50"/>
      <c r="CC167" s="50"/>
      <c r="CD167" s="50"/>
      <c r="CE167" s="50"/>
      <c r="CF167" s="50"/>
      <c r="CG167" s="50"/>
      <c r="CH167" s="50"/>
      <c r="CI167" s="50"/>
      <c r="CJ167" s="50"/>
      <c r="CK167" s="50"/>
      <c r="CL167" s="50"/>
      <c r="CM167" s="50"/>
      <c r="CN167" s="50"/>
      <c r="CO167" s="50"/>
      <c r="CP167" s="50"/>
      <c r="CQ167" s="50"/>
      <c r="CR167" s="50"/>
      <c r="CS167" s="50"/>
      <c r="CT167" s="50"/>
      <c r="CU167" s="50"/>
      <c r="CV167" s="50"/>
      <c r="CW167" s="50"/>
      <c r="CX167" s="50"/>
      <c r="CY167" s="50"/>
      <c r="CZ167" s="50"/>
      <c r="DA167" s="50"/>
    </row>
    <row r="168" spans="1:105" s="18" customFormat="1" ht="30.75" customHeight="1" x14ac:dyDescent="0.3">
      <c r="A168" s="42">
        <f t="shared" si="11"/>
        <v>43267</v>
      </c>
      <c r="B168" s="68">
        <f t="shared" si="9"/>
        <v>2</v>
      </c>
      <c r="C168" s="68">
        <f t="shared" si="10"/>
        <v>6</v>
      </c>
      <c r="D168" s="68">
        <f>INT((A168-DATE(YEAR(A168),1,3)+WEEKDAY(DATE(YEAR(A168),1,3))+5)/7)</f>
        <v>24</v>
      </c>
      <c r="E168" s="74">
        <f t="shared" si="12"/>
        <v>6</v>
      </c>
      <c r="F168" s="65"/>
      <c r="G168" s="65"/>
      <c r="H168" s="65"/>
      <c r="I168" s="65"/>
      <c r="J168" s="65"/>
      <c r="K168" s="65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  <c r="AA168" s="65"/>
      <c r="AB168" s="65"/>
      <c r="AC168" s="65"/>
      <c r="AD168" s="65"/>
      <c r="AE168" s="65"/>
      <c r="AF168" s="65"/>
      <c r="AG168" s="65"/>
      <c r="AH168" s="65"/>
      <c r="AI168" s="65"/>
      <c r="AJ168" s="65"/>
      <c r="AK168" s="65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</row>
    <row r="169" spans="1:105" s="18" customFormat="1" ht="30.75" customHeight="1" x14ac:dyDescent="0.3">
      <c r="A169" s="42">
        <f t="shared" si="11"/>
        <v>43268</v>
      </c>
      <c r="B169" s="68">
        <f t="shared" si="9"/>
        <v>2</v>
      </c>
      <c r="C169" s="68">
        <f t="shared" si="10"/>
        <v>6</v>
      </c>
      <c r="D169" s="68">
        <f>INT((A169-DATE(YEAR(A169),1,3)+WEEKDAY(DATE(YEAR(A169),1,3))+5)/7)</f>
        <v>24</v>
      </c>
      <c r="E169" s="74">
        <f t="shared" si="12"/>
        <v>7</v>
      </c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  <c r="W169" s="65"/>
      <c r="X169" s="65"/>
      <c r="Y169" s="65"/>
      <c r="Z169" s="65"/>
      <c r="AA169" s="65"/>
      <c r="AB169" s="65"/>
      <c r="AC169" s="65"/>
      <c r="AD169" s="65"/>
      <c r="AE169" s="65"/>
      <c r="AF169" s="65"/>
      <c r="AG169" s="65"/>
      <c r="AH169" s="65"/>
      <c r="AI169" s="65"/>
      <c r="AJ169" s="65"/>
      <c r="AK169" s="65"/>
      <c r="AL169" s="50"/>
      <c r="AM169" s="50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/>
      <c r="BG169" s="50"/>
      <c r="BH169" s="50"/>
      <c r="BI169" s="50"/>
      <c r="BJ169" s="50"/>
      <c r="BK169" s="50"/>
      <c r="BL169" s="50"/>
      <c r="BM169" s="50"/>
      <c r="BN169" s="50"/>
      <c r="BO169" s="50"/>
      <c r="BP169" s="50"/>
      <c r="BQ169" s="50"/>
      <c r="BR169" s="50"/>
      <c r="BS169" s="50"/>
      <c r="BT169" s="50"/>
      <c r="BU169" s="50"/>
      <c r="BV169" s="50"/>
      <c r="BW169" s="50"/>
      <c r="BX169" s="50"/>
      <c r="BY169" s="50"/>
      <c r="BZ169" s="50"/>
      <c r="CA169" s="50"/>
      <c r="CB169" s="50"/>
      <c r="CC169" s="50"/>
      <c r="CD169" s="50"/>
      <c r="CE169" s="50"/>
      <c r="CF169" s="50"/>
      <c r="CG169" s="50"/>
      <c r="CH169" s="50"/>
      <c r="CI169" s="50"/>
      <c r="CJ169" s="50"/>
      <c r="CK169" s="50"/>
      <c r="CL169" s="50"/>
      <c r="CM169" s="50"/>
      <c r="CN169" s="50"/>
      <c r="CO169" s="50"/>
      <c r="CP169" s="50"/>
      <c r="CQ169" s="50"/>
      <c r="CR169" s="50"/>
      <c r="CS169" s="50"/>
      <c r="CT169" s="50"/>
      <c r="CU169" s="50"/>
      <c r="CV169" s="50"/>
      <c r="CW169" s="50"/>
      <c r="CX169" s="50"/>
      <c r="CY169" s="50"/>
      <c r="CZ169" s="50"/>
      <c r="DA169" s="50"/>
    </row>
    <row r="170" spans="1:105" s="18" customFormat="1" ht="30.75" customHeight="1" x14ac:dyDescent="0.3">
      <c r="A170" s="42">
        <f t="shared" si="11"/>
        <v>43269</v>
      </c>
      <c r="B170" s="68">
        <f t="shared" si="9"/>
        <v>2</v>
      </c>
      <c r="C170" s="68">
        <f t="shared" si="10"/>
        <v>6</v>
      </c>
      <c r="D170" s="68">
        <f>INT((A170-DATE(YEAR(A170),1,3)+WEEKDAY(DATE(YEAR(A170),1,3))+5)/7)</f>
        <v>25</v>
      </c>
      <c r="E170" s="74">
        <f t="shared" si="12"/>
        <v>1</v>
      </c>
      <c r="F170" s="65"/>
      <c r="G170" s="65"/>
      <c r="H170" s="65"/>
      <c r="I170" s="65"/>
      <c r="J170" s="65"/>
      <c r="K170" s="65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  <c r="AA170" s="65"/>
      <c r="AB170" s="65"/>
      <c r="AC170" s="65"/>
      <c r="AD170" s="65"/>
      <c r="AE170" s="65"/>
      <c r="AF170" s="65"/>
      <c r="AG170" s="65"/>
      <c r="AH170" s="65"/>
      <c r="AI170" s="65"/>
      <c r="AJ170" s="65"/>
      <c r="AK170" s="65"/>
      <c r="AL170" s="50"/>
      <c r="AM170" s="50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/>
      <c r="BG170" s="50"/>
      <c r="BH170" s="50"/>
      <c r="BI170" s="50"/>
      <c r="BJ170" s="50"/>
      <c r="BK170" s="50"/>
      <c r="BL170" s="50"/>
      <c r="BM170" s="50"/>
      <c r="BN170" s="50"/>
      <c r="BO170" s="50"/>
      <c r="BP170" s="50"/>
      <c r="BQ170" s="50"/>
      <c r="BR170" s="50"/>
      <c r="BS170" s="50"/>
      <c r="BT170" s="50"/>
      <c r="BU170" s="50"/>
      <c r="BV170" s="50"/>
      <c r="BW170" s="50"/>
      <c r="BX170" s="50"/>
      <c r="BY170" s="50"/>
      <c r="BZ170" s="50"/>
      <c r="CA170" s="50"/>
      <c r="CB170" s="50"/>
      <c r="CC170" s="50"/>
      <c r="CD170" s="50"/>
      <c r="CE170" s="50"/>
      <c r="CF170" s="50"/>
      <c r="CG170" s="50"/>
      <c r="CH170" s="50"/>
      <c r="CI170" s="50"/>
      <c r="CJ170" s="50"/>
      <c r="CK170" s="50"/>
      <c r="CL170" s="50"/>
      <c r="CM170" s="50"/>
      <c r="CN170" s="50"/>
      <c r="CO170" s="50"/>
      <c r="CP170" s="50"/>
      <c r="CQ170" s="50"/>
      <c r="CR170" s="50"/>
      <c r="CS170" s="50"/>
      <c r="CT170" s="50"/>
      <c r="CU170" s="50"/>
      <c r="CV170" s="50"/>
      <c r="CW170" s="50"/>
      <c r="CX170" s="50"/>
      <c r="CY170" s="50"/>
      <c r="CZ170" s="50"/>
      <c r="DA170" s="50"/>
    </row>
    <row r="171" spans="1:105" s="18" customFormat="1" ht="30.75" customHeight="1" x14ac:dyDescent="0.3">
      <c r="A171" s="42">
        <f t="shared" si="11"/>
        <v>43270</v>
      </c>
      <c r="B171" s="68">
        <f t="shared" si="9"/>
        <v>2</v>
      </c>
      <c r="C171" s="68">
        <f t="shared" si="10"/>
        <v>6</v>
      </c>
      <c r="D171" s="68">
        <f>INT((A171-DATE(YEAR(A171),1,3)+WEEKDAY(DATE(YEAR(A171),1,3))+5)/7)</f>
        <v>25</v>
      </c>
      <c r="E171" s="74">
        <f t="shared" si="12"/>
        <v>2</v>
      </c>
      <c r="F171" s="65"/>
      <c r="G171" s="65"/>
      <c r="H171" s="65"/>
      <c r="I171" s="65"/>
      <c r="J171" s="65"/>
      <c r="K171" s="65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  <c r="W171" s="65"/>
      <c r="X171" s="65"/>
      <c r="Y171" s="65"/>
      <c r="Z171" s="65"/>
      <c r="AA171" s="65"/>
      <c r="AB171" s="65"/>
      <c r="AC171" s="65"/>
      <c r="AD171" s="65"/>
      <c r="AE171" s="65"/>
      <c r="AF171" s="65"/>
      <c r="AG171" s="65"/>
      <c r="AH171" s="65"/>
      <c r="AI171" s="65"/>
      <c r="AJ171" s="65"/>
      <c r="AK171" s="65"/>
      <c r="AL171" s="50"/>
      <c r="AM171" s="50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/>
      <c r="BG171" s="50"/>
      <c r="BH171" s="50"/>
      <c r="BI171" s="50"/>
      <c r="BJ171" s="50"/>
      <c r="BK171" s="50"/>
      <c r="BL171" s="50"/>
      <c r="BM171" s="50"/>
      <c r="BN171" s="50"/>
      <c r="BO171" s="50"/>
      <c r="BP171" s="50"/>
      <c r="BQ171" s="50"/>
      <c r="BR171" s="50"/>
      <c r="BS171" s="50"/>
      <c r="BT171" s="50"/>
      <c r="BU171" s="50"/>
      <c r="BV171" s="50"/>
      <c r="BW171" s="50"/>
      <c r="BX171" s="50"/>
      <c r="BY171" s="50"/>
      <c r="BZ171" s="50"/>
      <c r="CA171" s="50"/>
      <c r="CB171" s="50"/>
      <c r="CC171" s="50"/>
      <c r="CD171" s="50"/>
      <c r="CE171" s="50"/>
      <c r="CF171" s="50"/>
      <c r="CG171" s="50"/>
      <c r="CH171" s="50"/>
      <c r="CI171" s="50"/>
      <c r="CJ171" s="50"/>
      <c r="CK171" s="50"/>
      <c r="CL171" s="50"/>
      <c r="CM171" s="50"/>
      <c r="CN171" s="50"/>
      <c r="CO171" s="50"/>
      <c r="CP171" s="50"/>
      <c r="CQ171" s="50"/>
      <c r="CR171" s="50"/>
      <c r="CS171" s="50"/>
      <c r="CT171" s="50"/>
      <c r="CU171" s="50"/>
      <c r="CV171" s="50"/>
      <c r="CW171" s="50"/>
      <c r="CX171" s="50"/>
      <c r="CY171" s="50"/>
      <c r="CZ171" s="50"/>
      <c r="DA171" s="50"/>
    </row>
    <row r="172" spans="1:105" s="18" customFormat="1" ht="30.75" customHeight="1" x14ac:dyDescent="0.3">
      <c r="A172" s="42">
        <f t="shared" si="11"/>
        <v>43271</v>
      </c>
      <c r="B172" s="68">
        <f t="shared" si="9"/>
        <v>2</v>
      </c>
      <c r="C172" s="68">
        <f t="shared" si="10"/>
        <v>6</v>
      </c>
      <c r="D172" s="68">
        <f>INT((A172-DATE(YEAR(A172),1,3)+WEEKDAY(DATE(YEAR(A172),1,3))+5)/7)</f>
        <v>25</v>
      </c>
      <c r="E172" s="74">
        <f t="shared" si="12"/>
        <v>3</v>
      </c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  <c r="AA172" s="65"/>
      <c r="AB172" s="65"/>
      <c r="AC172" s="65"/>
      <c r="AD172" s="65"/>
      <c r="AE172" s="65"/>
      <c r="AF172" s="65"/>
      <c r="AG172" s="65"/>
      <c r="AH172" s="65"/>
      <c r="AI172" s="65"/>
      <c r="AJ172" s="65"/>
      <c r="AK172" s="65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</row>
    <row r="173" spans="1:105" s="18" customFormat="1" ht="30.75" customHeight="1" x14ac:dyDescent="0.3">
      <c r="A173" s="42">
        <f t="shared" si="11"/>
        <v>43272</v>
      </c>
      <c r="B173" s="68">
        <f t="shared" si="9"/>
        <v>2</v>
      </c>
      <c r="C173" s="68">
        <f t="shared" si="10"/>
        <v>6</v>
      </c>
      <c r="D173" s="68">
        <f>INT((A173-DATE(YEAR(A173),1,3)+WEEKDAY(DATE(YEAR(A173),1,3))+5)/7)</f>
        <v>25</v>
      </c>
      <c r="E173" s="74">
        <f t="shared" si="12"/>
        <v>4</v>
      </c>
      <c r="F173" s="65"/>
      <c r="G173" s="65"/>
      <c r="H173" s="65"/>
      <c r="I173" s="65"/>
      <c r="J173" s="65"/>
      <c r="K173" s="65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50"/>
      <c r="AM173" s="50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/>
      <c r="BG173" s="50"/>
      <c r="BH173" s="50"/>
      <c r="BI173" s="50"/>
      <c r="BJ173" s="50"/>
      <c r="BK173" s="50"/>
      <c r="BL173" s="50"/>
      <c r="BM173" s="50"/>
      <c r="BN173" s="50"/>
      <c r="BO173" s="50"/>
      <c r="BP173" s="50"/>
      <c r="BQ173" s="50"/>
      <c r="BR173" s="50"/>
      <c r="BS173" s="50"/>
      <c r="BT173" s="50"/>
      <c r="BU173" s="50"/>
      <c r="BV173" s="50"/>
      <c r="BW173" s="50"/>
      <c r="BX173" s="50"/>
      <c r="BY173" s="50"/>
      <c r="BZ173" s="50"/>
      <c r="CA173" s="50"/>
      <c r="CB173" s="50"/>
      <c r="CC173" s="50"/>
      <c r="CD173" s="50"/>
      <c r="CE173" s="50"/>
      <c r="CF173" s="50"/>
      <c r="CG173" s="50"/>
      <c r="CH173" s="50"/>
      <c r="CI173" s="50"/>
      <c r="CJ173" s="50"/>
      <c r="CK173" s="50"/>
      <c r="CL173" s="50"/>
      <c r="CM173" s="50"/>
      <c r="CN173" s="50"/>
      <c r="CO173" s="50"/>
      <c r="CP173" s="50"/>
      <c r="CQ173" s="50"/>
      <c r="CR173" s="50"/>
      <c r="CS173" s="50"/>
      <c r="CT173" s="50"/>
      <c r="CU173" s="50"/>
      <c r="CV173" s="50"/>
      <c r="CW173" s="50"/>
      <c r="CX173" s="50"/>
      <c r="CY173" s="50"/>
      <c r="CZ173" s="50"/>
      <c r="DA173" s="50"/>
    </row>
    <row r="174" spans="1:105" s="18" customFormat="1" ht="30.75" customHeight="1" x14ac:dyDescent="0.3">
      <c r="A174" s="42">
        <f t="shared" si="11"/>
        <v>43273</v>
      </c>
      <c r="B174" s="68">
        <f t="shared" si="9"/>
        <v>2</v>
      </c>
      <c r="C174" s="68">
        <f t="shared" si="10"/>
        <v>6</v>
      </c>
      <c r="D174" s="68">
        <f>INT((A174-DATE(YEAR(A174),1,3)+WEEKDAY(DATE(YEAR(A174),1,3))+5)/7)</f>
        <v>25</v>
      </c>
      <c r="E174" s="74">
        <f t="shared" si="12"/>
        <v>5</v>
      </c>
      <c r="F174" s="65"/>
      <c r="G174" s="65"/>
      <c r="H174" s="65"/>
      <c r="I174" s="65"/>
      <c r="J174" s="65"/>
      <c r="K174" s="65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50"/>
      <c r="AM174" s="50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/>
      <c r="BG174" s="50"/>
      <c r="BH174" s="50"/>
      <c r="BI174" s="50"/>
      <c r="BJ174" s="50"/>
      <c r="BK174" s="50"/>
      <c r="BL174" s="50"/>
      <c r="BM174" s="50"/>
      <c r="BN174" s="50"/>
      <c r="BO174" s="50"/>
      <c r="BP174" s="50"/>
      <c r="BQ174" s="50"/>
      <c r="BR174" s="50"/>
      <c r="BS174" s="50"/>
      <c r="BT174" s="50"/>
      <c r="BU174" s="50"/>
      <c r="BV174" s="50"/>
      <c r="BW174" s="50"/>
      <c r="BX174" s="50"/>
      <c r="BY174" s="50"/>
      <c r="BZ174" s="50"/>
      <c r="CA174" s="50"/>
      <c r="CB174" s="50"/>
      <c r="CC174" s="50"/>
      <c r="CD174" s="50"/>
      <c r="CE174" s="50"/>
      <c r="CF174" s="50"/>
      <c r="CG174" s="50"/>
      <c r="CH174" s="50"/>
      <c r="CI174" s="50"/>
      <c r="CJ174" s="50"/>
      <c r="CK174" s="50"/>
      <c r="CL174" s="50"/>
      <c r="CM174" s="50"/>
      <c r="CN174" s="50"/>
      <c r="CO174" s="50"/>
      <c r="CP174" s="50"/>
      <c r="CQ174" s="50"/>
      <c r="CR174" s="50"/>
      <c r="CS174" s="50"/>
      <c r="CT174" s="50"/>
      <c r="CU174" s="50"/>
      <c r="CV174" s="50"/>
      <c r="CW174" s="50"/>
      <c r="CX174" s="50"/>
      <c r="CY174" s="50"/>
      <c r="CZ174" s="50"/>
      <c r="DA174" s="50"/>
    </row>
    <row r="175" spans="1:105" s="18" customFormat="1" ht="30.75" customHeight="1" x14ac:dyDescent="0.3">
      <c r="A175" s="42">
        <f t="shared" si="11"/>
        <v>43274</v>
      </c>
      <c r="B175" s="68">
        <f t="shared" si="9"/>
        <v>2</v>
      </c>
      <c r="C175" s="68">
        <f t="shared" si="10"/>
        <v>6</v>
      </c>
      <c r="D175" s="68">
        <f>INT((A175-DATE(YEAR(A175),1,3)+WEEKDAY(DATE(YEAR(A175),1,3))+5)/7)</f>
        <v>25</v>
      </c>
      <c r="E175" s="74">
        <f t="shared" si="12"/>
        <v>6</v>
      </c>
      <c r="F175" s="65"/>
      <c r="G175" s="65"/>
      <c r="H175" s="65"/>
      <c r="I175" s="65"/>
      <c r="J175" s="65"/>
      <c r="K175" s="65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50"/>
      <c r="AM175" s="50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/>
      <c r="BG175" s="50"/>
      <c r="BH175" s="50"/>
      <c r="BI175" s="50"/>
      <c r="BJ175" s="50"/>
      <c r="BK175" s="50"/>
      <c r="BL175" s="50"/>
      <c r="BM175" s="50"/>
      <c r="BN175" s="50"/>
      <c r="BO175" s="50"/>
      <c r="BP175" s="50"/>
      <c r="BQ175" s="50"/>
      <c r="BR175" s="50"/>
      <c r="BS175" s="50"/>
      <c r="BT175" s="50"/>
      <c r="BU175" s="50"/>
      <c r="BV175" s="50"/>
      <c r="BW175" s="50"/>
      <c r="BX175" s="50"/>
      <c r="BY175" s="50"/>
      <c r="BZ175" s="50"/>
      <c r="CA175" s="50"/>
      <c r="CB175" s="50"/>
      <c r="CC175" s="50"/>
      <c r="CD175" s="50"/>
      <c r="CE175" s="50"/>
      <c r="CF175" s="50"/>
      <c r="CG175" s="50"/>
      <c r="CH175" s="50"/>
      <c r="CI175" s="50"/>
      <c r="CJ175" s="50"/>
      <c r="CK175" s="50"/>
      <c r="CL175" s="50"/>
      <c r="CM175" s="50"/>
      <c r="CN175" s="50"/>
      <c r="CO175" s="50"/>
      <c r="CP175" s="50"/>
      <c r="CQ175" s="50"/>
      <c r="CR175" s="50"/>
      <c r="CS175" s="50"/>
      <c r="CT175" s="50"/>
      <c r="CU175" s="50"/>
      <c r="CV175" s="50"/>
      <c r="CW175" s="50"/>
      <c r="CX175" s="50"/>
      <c r="CY175" s="50"/>
      <c r="CZ175" s="50"/>
      <c r="DA175" s="50"/>
    </row>
    <row r="176" spans="1:105" s="18" customFormat="1" ht="30.75" customHeight="1" x14ac:dyDescent="0.3">
      <c r="A176" s="42">
        <f t="shared" si="11"/>
        <v>43275</v>
      </c>
      <c r="B176" s="68">
        <f t="shared" si="9"/>
        <v>2</v>
      </c>
      <c r="C176" s="68">
        <f t="shared" si="10"/>
        <v>6</v>
      </c>
      <c r="D176" s="68">
        <f>INT((A176-DATE(YEAR(A176),1,3)+WEEKDAY(DATE(YEAR(A176),1,3))+5)/7)</f>
        <v>25</v>
      </c>
      <c r="E176" s="74">
        <f t="shared" si="12"/>
        <v>7</v>
      </c>
      <c r="F176" s="65"/>
      <c r="G176" s="65"/>
      <c r="H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</row>
    <row r="177" spans="1:105" s="18" customFormat="1" ht="30.75" customHeight="1" x14ac:dyDescent="0.3">
      <c r="A177" s="42">
        <f t="shared" si="11"/>
        <v>43276</v>
      </c>
      <c r="B177" s="68">
        <f t="shared" si="9"/>
        <v>2</v>
      </c>
      <c r="C177" s="68">
        <f t="shared" si="10"/>
        <v>6</v>
      </c>
      <c r="D177" s="68">
        <f>INT((A177-DATE(YEAR(A177),1,3)+WEEKDAY(DATE(YEAR(A177),1,3))+5)/7)</f>
        <v>26</v>
      </c>
      <c r="E177" s="74">
        <f t="shared" si="12"/>
        <v>1</v>
      </c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50"/>
      <c r="AM177" s="50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/>
      <c r="BG177" s="50"/>
      <c r="BH177" s="50"/>
      <c r="BI177" s="50"/>
      <c r="BJ177" s="50"/>
      <c r="BK177" s="50"/>
      <c r="BL177" s="50"/>
      <c r="BM177" s="50"/>
      <c r="BN177" s="50"/>
      <c r="BO177" s="50"/>
      <c r="BP177" s="50"/>
      <c r="BQ177" s="50"/>
      <c r="BR177" s="50"/>
      <c r="BS177" s="50"/>
      <c r="BT177" s="50"/>
      <c r="BU177" s="50"/>
      <c r="BV177" s="50"/>
      <c r="BW177" s="50"/>
      <c r="BX177" s="50"/>
      <c r="BY177" s="50"/>
      <c r="BZ177" s="50"/>
      <c r="CA177" s="50"/>
      <c r="CB177" s="50"/>
      <c r="CC177" s="50"/>
      <c r="CD177" s="50"/>
      <c r="CE177" s="50"/>
      <c r="CF177" s="50"/>
      <c r="CG177" s="50"/>
      <c r="CH177" s="50"/>
      <c r="CI177" s="50"/>
      <c r="CJ177" s="50"/>
      <c r="CK177" s="50"/>
      <c r="CL177" s="50"/>
      <c r="CM177" s="50"/>
      <c r="CN177" s="50"/>
      <c r="CO177" s="50"/>
      <c r="CP177" s="50"/>
      <c r="CQ177" s="50"/>
      <c r="CR177" s="50"/>
      <c r="CS177" s="50"/>
      <c r="CT177" s="50"/>
      <c r="CU177" s="50"/>
      <c r="CV177" s="50"/>
      <c r="CW177" s="50"/>
      <c r="CX177" s="50"/>
      <c r="CY177" s="50"/>
      <c r="CZ177" s="50"/>
      <c r="DA177" s="50"/>
    </row>
    <row r="178" spans="1:105" s="18" customFormat="1" ht="30.75" customHeight="1" x14ac:dyDescent="0.3">
      <c r="A178" s="42">
        <f t="shared" si="11"/>
        <v>43277</v>
      </c>
      <c r="B178" s="68">
        <f t="shared" si="9"/>
        <v>2</v>
      </c>
      <c r="C178" s="68">
        <f t="shared" si="10"/>
        <v>6</v>
      </c>
      <c r="D178" s="68">
        <f>INT((A178-DATE(YEAR(A178),1,3)+WEEKDAY(DATE(YEAR(A178),1,3))+5)/7)</f>
        <v>26</v>
      </c>
      <c r="E178" s="74">
        <f t="shared" si="12"/>
        <v>2</v>
      </c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  <c r="W178" s="65"/>
      <c r="X178" s="65"/>
      <c r="Y178" s="65"/>
      <c r="Z178" s="65"/>
      <c r="AA178" s="65"/>
      <c r="AB178" s="65"/>
      <c r="AC178" s="65"/>
      <c r="AD178" s="65"/>
      <c r="AE178" s="65"/>
      <c r="AF178" s="65"/>
      <c r="AG178" s="65"/>
      <c r="AH178" s="65"/>
      <c r="AI178" s="65"/>
      <c r="AJ178" s="65"/>
      <c r="AK178" s="65"/>
      <c r="AL178" s="50"/>
      <c r="AM178" s="50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/>
      <c r="BG178" s="50"/>
      <c r="BH178" s="50"/>
      <c r="BI178" s="50"/>
      <c r="BJ178" s="50"/>
      <c r="BK178" s="50"/>
      <c r="BL178" s="50"/>
      <c r="BM178" s="50"/>
      <c r="BN178" s="50"/>
      <c r="BO178" s="50"/>
      <c r="BP178" s="50"/>
      <c r="BQ178" s="50"/>
      <c r="BR178" s="50"/>
      <c r="BS178" s="50"/>
      <c r="BT178" s="50"/>
      <c r="BU178" s="50"/>
      <c r="BV178" s="50"/>
      <c r="BW178" s="50"/>
      <c r="BX178" s="50"/>
      <c r="BY178" s="50"/>
      <c r="BZ178" s="50"/>
      <c r="CA178" s="50"/>
      <c r="CB178" s="50"/>
      <c r="CC178" s="50"/>
      <c r="CD178" s="50"/>
      <c r="CE178" s="50"/>
      <c r="CF178" s="50"/>
      <c r="CG178" s="50"/>
      <c r="CH178" s="50"/>
      <c r="CI178" s="50"/>
      <c r="CJ178" s="50"/>
      <c r="CK178" s="50"/>
      <c r="CL178" s="50"/>
      <c r="CM178" s="50"/>
      <c r="CN178" s="50"/>
      <c r="CO178" s="50"/>
      <c r="CP178" s="50"/>
      <c r="CQ178" s="50"/>
      <c r="CR178" s="50"/>
      <c r="CS178" s="50"/>
      <c r="CT178" s="50"/>
      <c r="CU178" s="50"/>
      <c r="CV178" s="50"/>
      <c r="CW178" s="50"/>
      <c r="CX178" s="50"/>
      <c r="CY178" s="50"/>
      <c r="CZ178" s="50"/>
      <c r="DA178" s="50"/>
    </row>
    <row r="179" spans="1:105" s="18" customFormat="1" ht="30.75" customHeight="1" x14ac:dyDescent="0.3">
      <c r="A179" s="42">
        <f t="shared" si="11"/>
        <v>43278</v>
      </c>
      <c r="B179" s="68">
        <f t="shared" si="9"/>
        <v>2</v>
      </c>
      <c r="C179" s="68">
        <f t="shared" si="10"/>
        <v>6</v>
      </c>
      <c r="D179" s="68">
        <f>INT((A179-DATE(YEAR(A179),1,3)+WEEKDAY(DATE(YEAR(A179),1,3))+5)/7)</f>
        <v>26</v>
      </c>
      <c r="E179" s="74">
        <f t="shared" si="12"/>
        <v>3</v>
      </c>
      <c r="F179" s="65"/>
      <c r="G179" s="65"/>
      <c r="H179" s="65"/>
      <c r="I179" s="65"/>
      <c r="J179" s="65"/>
      <c r="K179" s="65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  <c r="W179" s="65"/>
      <c r="X179" s="65"/>
      <c r="Y179" s="65"/>
      <c r="Z179" s="65"/>
      <c r="AA179" s="65"/>
      <c r="AB179" s="65"/>
      <c r="AC179" s="65"/>
      <c r="AD179" s="65"/>
      <c r="AE179" s="65"/>
      <c r="AF179" s="65"/>
      <c r="AG179" s="65"/>
      <c r="AH179" s="65"/>
      <c r="AI179" s="65"/>
      <c r="AJ179" s="65"/>
      <c r="AK179" s="65"/>
      <c r="AL179" s="50"/>
      <c r="AM179" s="50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/>
      <c r="BG179" s="50"/>
      <c r="BH179" s="50"/>
      <c r="BI179" s="50"/>
      <c r="BJ179" s="50"/>
      <c r="BK179" s="50"/>
      <c r="BL179" s="50"/>
      <c r="BM179" s="50"/>
      <c r="BN179" s="50"/>
      <c r="BO179" s="50"/>
      <c r="BP179" s="50"/>
      <c r="BQ179" s="50"/>
      <c r="BR179" s="50"/>
      <c r="BS179" s="50"/>
      <c r="BT179" s="50"/>
      <c r="BU179" s="50"/>
      <c r="BV179" s="50"/>
      <c r="BW179" s="50"/>
      <c r="BX179" s="50"/>
      <c r="BY179" s="50"/>
      <c r="BZ179" s="50"/>
      <c r="CA179" s="50"/>
      <c r="CB179" s="50"/>
      <c r="CC179" s="50"/>
      <c r="CD179" s="50"/>
      <c r="CE179" s="50"/>
      <c r="CF179" s="50"/>
      <c r="CG179" s="50"/>
      <c r="CH179" s="50"/>
      <c r="CI179" s="50"/>
      <c r="CJ179" s="50"/>
      <c r="CK179" s="50"/>
      <c r="CL179" s="50"/>
      <c r="CM179" s="50"/>
      <c r="CN179" s="50"/>
      <c r="CO179" s="50"/>
      <c r="CP179" s="50"/>
      <c r="CQ179" s="50"/>
      <c r="CR179" s="50"/>
      <c r="CS179" s="50"/>
      <c r="CT179" s="50"/>
      <c r="CU179" s="50"/>
      <c r="CV179" s="50"/>
      <c r="CW179" s="50"/>
      <c r="CX179" s="50"/>
      <c r="CY179" s="50"/>
      <c r="CZ179" s="50"/>
      <c r="DA179" s="50"/>
    </row>
    <row r="180" spans="1:105" s="18" customFormat="1" ht="30.75" customHeight="1" x14ac:dyDescent="0.3">
      <c r="A180" s="42">
        <f t="shared" si="11"/>
        <v>43279</v>
      </c>
      <c r="B180" s="68">
        <f t="shared" si="9"/>
        <v>2</v>
      </c>
      <c r="C180" s="68">
        <f t="shared" si="10"/>
        <v>6</v>
      </c>
      <c r="D180" s="68">
        <f>INT((A180-DATE(YEAR(A180),1,3)+WEEKDAY(DATE(YEAR(A180),1,3))+5)/7)</f>
        <v>26</v>
      </c>
      <c r="E180" s="74">
        <f t="shared" si="12"/>
        <v>4</v>
      </c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</row>
    <row r="181" spans="1:105" s="18" customFormat="1" ht="30.75" customHeight="1" x14ac:dyDescent="0.3">
      <c r="A181" s="42">
        <f t="shared" si="11"/>
        <v>43280</v>
      </c>
      <c r="B181" s="68">
        <f t="shared" si="9"/>
        <v>2</v>
      </c>
      <c r="C181" s="68">
        <f t="shared" si="10"/>
        <v>6</v>
      </c>
      <c r="D181" s="68">
        <f>INT((A181-DATE(YEAR(A181),1,3)+WEEKDAY(DATE(YEAR(A181),1,3))+5)/7)</f>
        <v>26</v>
      </c>
      <c r="E181" s="74">
        <f t="shared" si="12"/>
        <v>5</v>
      </c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50"/>
      <c r="AM181" s="50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/>
      <c r="BG181" s="50"/>
      <c r="BH181" s="50"/>
      <c r="BI181" s="50"/>
      <c r="BJ181" s="50"/>
      <c r="BK181" s="50"/>
      <c r="BL181" s="50"/>
      <c r="BM181" s="50"/>
      <c r="BN181" s="50"/>
      <c r="BO181" s="50"/>
      <c r="BP181" s="50"/>
      <c r="BQ181" s="50"/>
      <c r="BR181" s="50"/>
      <c r="BS181" s="50"/>
      <c r="BT181" s="50"/>
      <c r="BU181" s="50"/>
      <c r="BV181" s="50"/>
      <c r="BW181" s="50"/>
      <c r="BX181" s="50"/>
      <c r="BY181" s="50"/>
      <c r="BZ181" s="50"/>
      <c r="CA181" s="50"/>
      <c r="CB181" s="50"/>
      <c r="CC181" s="50"/>
      <c r="CD181" s="50"/>
      <c r="CE181" s="50"/>
      <c r="CF181" s="50"/>
      <c r="CG181" s="50"/>
      <c r="CH181" s="50"/>
      <c r="CI181" s="50"/>
      <c r="CJ181" s="50"/>
      <c r="CK181" s="50"/>
      <c r="CL181" s="50"/>
      <c r="CM181" s="50"/>
      <c r="CN181" s="50"/>
      <c r="CO181" s="50"/>
      <c r="CP181" s="50"/>
      <c r="CQ181" s="50"/>
      <c r="CR181" s="50"/>
      <c r="CS181" s="50"/>
      <c r="CT181" s="50"/>
      <c r="CU181" s="50"/>
      <c r="CV181" s="50"/>
      <c r="CW181" s="50"/>
      <c r="CX181" s="50"/>
      <c r="CY181" s="50"/>
      <c r="CZ181" s="50"/>
      <c r="DA181" s="50"/>
    </row>
    <row r="182" spans="1:105" s="18" customFormat="1" ht="30.75" customHeight="1" x14ac:dyDescent="0.3">
      <c r="A182" s="42">
        <f t="shared" si="11"/>
        <v>43281</v>
      </c>
      <c r="B182" s="68">
        <f t="shared" si="9"/>
        <v>2</v>
      </c>
      <c r="C182" s="68">
        <f t="shared" si="10"/>
        <v>6</v>
      </c>
      <c r="D182" s="68">
        <f>INT((A182-DATE(YEAR(A182),1,3)+WEEKDAY(DATE(YEAR(A182),1,3))+5)/7)</f>
        <v>26</v>
      </c>
      <c r="E182" s="74">
        <f t="shared" si="12"/>
        <v>6</v>
      </c>
      <c r="F182" s="65"/>
      <c r="G182" s="65"/>
      <c r="H182" s="65"/>
      <c r="I182" s="65"/>
      <c r="J182" s="65"/>
      <c r="K182" s="65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  <c r="W182" s="65"/>
      <c r="X182" s="65"/>
      <c r="Y182" s="65"/>
      <c r="Z182" s="65"/>
      <c r="AA182" s="65"/>
      <c r="AB182" s="65"/>
      <c r="AC182" s="65"/>
      <c r="AD182" s="65"/>
      <c r="AE182" s="65"/>
      <c r="AF182" s="65"/>
      <c r="AG182" s="65"/>
      <c r="AH182" s="65"/>
      <c r="AI182" s="65"/>
      <c r="AJ182" s="65"/>
      <c r="AK182" s="65"/>
      <c r="AL182" s="50"/>
      <c r="AM182" s="50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0"/>
      <c r="BH182" s="50"/>
      <c r="BI182" s="50"/>
      <c r="BJ182" s="50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0"/>
      <c r="BV182" s="50"/>
      <c r="BW182" s="50"/>
      <c r="BX182" s="50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0"/>
      <c r="CJ182" s="50"/>
      <c r="CK182" s="50"/>
      <c r="CL182" s="50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0"/>
      <c r="CX182" s="50"/>
      <c r="CY182" s="50"/>
      <c r="CZ182" s="50"/>
      <c r="DA182" s="50"/>
    </row>
    <row r="183" spans="1:105" s="18" customFormat="1" ht="30.75" customHeight="1" x14ac:dyDescent="0.3">
      <c r="A183" s="42">
        <f t="shared" si="11"/>
        <v>43282</v>
      </c>
      <c r="B183" s="68">
        <f t="shared" si="9"/>
        <v>3</v>
      </c>
      <c r="C183" s="68">
        <f t="shared" si="10"/>
        <v>7</v>
      </c>
      <c r="D183" s="68">
        <f>INT((A183-DATE(YEAR(A183),1,3)+WEEKDAY(DATE(YEAR(A183),1,3))+5)/7)</f>
        <v>26</v>
      </c>
      <c r="E183" s="74">
        <f t="shared" si="12"/>
        <v>7</v>
      </c>
      <c r="F183" s="65"/>
      <c r="G183" s="65"/>
      <c r="H183" s="65"/>
      <c r="I183" s="65"/>
      <c r="J183" s="65"/>
      <c r="K183" s="65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  <c r="W183" s="65"/>
      <c r="X183" s="65"/>
      <c r="Y183" s="65"/>
      <c r="Z183" s="65"/>
      <c r="AA183" s="65"/>
      <c r="AB183" s="65"/>
      <c r="AC183" s="65"/>
      <c r="AD183" s="65"/>
      <c r="AE183" s="65"/>
      <c r="AF183" s="65"/>
      <c r="AG183" s="65"/>
      <c r="AH183" s="65"/>
      <c r="AI183" s="65"/>
      <c r="AJ183" s="65"/>
      <c r="AK183" s="65"/>
      <c r="AL183" s="50"/>
      <c r="AM183" s="50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/>
      <c r="BG183" s="50"/>
      <c r="BH183" s="50"/>
      <c r="BI183" s="50"/>
      <c r="BJ183" s="50"/>
      <c r="BK183" s="50"/>
      <c r="BL183" s="50"/>
      <c r="BM183" s="50"/>
      <c r="BN183" s="50"/>
      <c r="BO183" s="50"/>
      <c r="BP183" s="50"/>
      <c r="BQ183" s="50"/>
      <c r="BR183" s="50"/>
      <c r="BS183" s="50"/>
      <c r="BT183" s="50"/>
      <c r="BU183" s="50"/>
      <c r="BV183" s="50"/>
      <c r="BW183" s="50"/>
      <c r="BX183" s="50"/>
      <c r="BY183" s="50"/>
      <c r="BZ183" s="50"/>
      <c r="CA183" s="50"/>
      <c r="CB183" s="50"/>
      <c r="CC183" s="50"/>
      <c r="CD183" s="50"/>
      <c r="CE183" s="50"/>
      <c r="CF183" s="50"/>
      <c r="CG183" s="50"/>
      <c r="CH183" s="50"/>
      <c r="CI183" s="50"/>
      <c r="CJ183" s="50"/>
      <c r="CK183" s="50"/>
      <c r="CL183" s="50"/>
      <c r="CM183" s="50"/>
      <c r="CN183" s="50"/>
      <c r="CO183" s="50"/>
      <c r="CP183" s="50"/>
      <c r="CQ183" s="50"/>
      <c r="CR183" s="50"/>
      <c r="CS183" s="50"/>
      <c r="CT183" s="50"/>
      <c r="CU183" s="50"/>
      <c r="CV183" s="50"/>
      <c r="CW183" s="50"/>
      <c r="CX183" s="50"/>
      <c r="CY183" s="50"/>
      <c r="CZ183" s="50"/>
      <c r="DA183" s="50"/>
    </row>
    <row r="184" spans="1:105" s="18" customFormat="1" ht="30.75" customHeight="1" x14ac:dyDescent="0.3">
      <c r="A184" s="42">
        <f t="shared" si="11"/>
        <v>43283</v>
      </c>
      <c r="B184" s="68">
        <f t="shared" si="9"/>
        <v>3</v>
      </c>
      <c r="C184" s="68">
        <f t="shared" si="10"/>
        <v>7</v>
      </c>
      <c r="D184" s="68">
        <f>INT((A184-DATE(YEAR(A184),1,3)+WEEKDAY(DATE(YEAR(A184),1,3))+5)/7)</f>
        <v>27</v>
      </c>
      <c r="E184" s="74">
        <f t="shared" si="12"/>
        <v>1</v>
      </c>
      <c r="F184" s="65"/>
      <c r="G184" s="65"/>
      <c r="H184" s="65"/>
      <c r="I184" s="65"/>
      <c r="J184" s="65"/>
      <c r="K184" s="65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</row>
    <row r="185" spans="1:105" s="18" customFormat="1" ht="30.75" customHeight="1" x14ac:dyDescent="0.3">
      <c r="A185" s="42">
        <f t="shared" si="11"/>
        <v>43284</v>
      </c>
      <c r="B185" s="68">
        <f t="shared" si="9"/>
        <v>3</v>
      </c>
      <c r="C185" s="68">
        <f t="shared" si="10"/>
        <v>7</v>
      </c>
      <c r="D185" s="68">
        <f>INT((A185-DATE(YEAR(A185),1,3)+WEEKDAY(DATE(YEAR(A185),1,3))+5)/7)</f>
        <v>27</v>
      </c>
      <c r="E185" s="74">
        <f t="shared" si="12"/>
        <v>2</v>
      </c>
      <c r="F185" s="65"/>
      <c r="G185" s="65"/>
      <c r="H185" s="65"/>
      <c r="I185" s="65"/>
      <c r="J185" s="65"/>
      <c r="K185" s="65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50"/>
      <c r="BH185" s="50"/>
      <c r="BI185" s="50"/>
      <c r="BJ185" s="50"/>
      <c r="BK185" s="50"/>
      <c r="BL185" s="50"/>
      <c r="BM185" s="50"/>
      <c r="BN185" s="50"/>
      <c r="BO185" s="50"/>
      <c r="BP185" s="50"/>
      <c r="BQ185" s="50"/>
      <c r="BR185" s="50"/>
      <c r="BS185" s="50"/>
      <c r="BT185" s="50"/>
      <c r="BU185" s="50"/>
      <c r="BV185" s="50"/>
      <c r="BW185" s="50"/>
      <c r="BX185" s="50"/>
      <c r="BY185" s="50"/>
      <c r="BZ185" s="50"/>
      <c r="CA185" s="50"/>
      <c r="CB185" s="50"/>
      <c r="CC185" s="50"/>
      <c r="CD185" s="50"/>
      <c r="CE185" s="50"/>
      <c r="CF185" s="50"/>
      <c r="CG185" s="50"/>
      <c r="CH185" s="50"/>
      <c r="CI185" s="50"/>
      <c r="CJ185" s="50"/>
      <c r="CK185" s="50"/>
      <c r="CL185" s="50"/>
      <c r="CM185" s="50"/>
      <c r="CN185" s="50"/>
      <c r="CO185" s="50"/>
      <c r="CP185" s="50"/>
      <c r="CQ185" s="50"/>
      <c r="CR185" s="50"/>
      <c r="CS185" s="50"/>
      <c r="CT185" s="50"/>
      <c r="CU185" s="50"/>
      <c r="CV185" s="50"/>
      <c r="CW185" s="50"/>
      <c r="CX185" s="50"/>
      <c r="CY185" s="50"/>
      <c r="CZ185" s="50"/>
      <c r="DA185" s="50"/>
    </row>
    <row r="186" spans="1:105" s="18" customFormat="1" ht="30.75" customHeight="1" x14ac:dyDescent="0.3">
      <c r="A186" s="42">
        <f t="shared" si="11"/>
        <v>43285</v>
      </c>
      <c r="B186" s="68">
        <f t="shared" si="9"/>
        <v>3</v>
      </c>
      <c r="C186" s="68">
        <f t="shared" si="10"/>
        <v>7</v>
      </c>
      <c r="D186" s="68">
        <f>INT((A186-DATE(YEAR(A186),1,3)+WEEKDAY(DATE(YEAR(A186),1,3))+5)/7)</f>
        <v>27</v>
      </c>
      <c r="E186" s="74">
        <f t="shared" si="12"/>
        <v>3</v>
      </c>
      <c r="F186" s="65"/>
      <c r="G186" s="65"/>
      <c r="H186" s="65"/>
      <c r="I186" s="65"/>
      <c r="J186" s="65"/>
      <c r="K186" s="65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50"/>
      <c r="BH186" s="50"/>
      <c r="BI186" s="50"/>
      <c r="BJ186" s="50"/>
      <c r="BK186" s="50"/>
      <c r="BL186" s="50"/>
      <c r="BM186" s="50"/>
      <c r="BN186" s="50"/>
      <c r="BO186" s="50"/>
      <c r="BP186" s="50"/>
      <c r="BQ186" s="50"/>
      <c r="BR186" s="50"/>
      <c r="BS186" s="50"/>
      <c r="BT186" s="50"/>
      <c r="BU186" s="50"/>
      <c r="BV186" s="50"/>
      <c r="BW186" s="50"/>
      <c r="BX186" s="50"/>
      <c r="BY186" s="50"/>
      <c r="BZ186" s="50"/>
      <c r="CA186" s="50"/>
      <c r="CB186" s="50"/>
      <c r="CC186" s="50"/>
      <c r="CD186" s="50"/>
      <c r="CE186" s="50"/>
      <c r="CF186" s="50"/>
      <c r="CG186" s="50"/>
      <c r="CH186" s="50"/>
      <c r="CI186" s="50"/>
      <c r="CJ186" s="50"/>
      <c r="CK186" s="50"/>
      <c r="CL186" s="50"/>
      <c r="CM186" s="50"/>
      <c r="CN186" s="50"/>
      <c r="CO186" s="50"/>
      <c r="CP186" s="50"/>
      <c r="CQ186" s="50"/>
      <c r="CR186" s="50"/>
      <c r="CS186" s="50"/>
      <c r="CT186" s="50"/>
      <c r="CU186" s="50"/>
      <c r="CV186" s="50"/>
      <c r="CW186" s="50"/>
      <c r="CX186" s="50"/>
      <c r="CY186" s="50"/>
      <c r="CZ186" s="50"/>
      <c r="DA186" s="50"/>
    </row>
    <row r="187" spans="1:105" s="18" customFormat="1" ht="30.75" customHeight="1" x14ac:dyDescent="0.3">
      <c r="A187" s="42">
        <f t="shared" si="11"/>
        <v>43286</v>
      </c>
      <c r="B187" s="68">
        <f t="shared" si="9"/>
        <v>3</v>
      </c>
      <c r="C187" s="68">
        <f t="shared" si="10"/>
        <v>7</v>
      </c>
      <c r="D187" s="68">
        <f>INT((A187-DATE(YEAR(A187),1,3)+WEEKDAY(DATE(YEAR(A187),1,3))+5)/7)</f>
        <v>27</v>
      </c>
      <c r="E187" s="74">
        <f t="shared" si="12"/>
        <v>4</v>
      </c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  <c r="W187" s="65"/>
      <c r="X187" s="65"/>
      <c r="Y187" s="65"/>
      <c r="Z187" s="65"/>
      <c r="AA187" s="65"/>
      <c r="AB187" s="65"/>
      <c r="AC187" s="65"/>
      <c r="AD187" s="65"/>
      <c r="AE187" s="65"/>
      <c r="AF187" s="65"/>
      <c r="AG187" s="65"/>
      <c r="AH187" s="65"/>
      <c r="AI187" s="65"/>
      <c r="AJ187" s="65"/>
      <c r="AK187" s="65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50"/>
      <c r="BH187" s="50"/>
      <c r="BI187" s="50"/>
      <c r="BJ187" s="50"/>
      <c r="BK187" s="50"/>
      <c r="BL187" s="50"/>
      <c r="BM187" s="50"/>
      <c r="BN187" s="50"/>
      <c r="BO187" s="50"/>
      <c r="BP187" s="50"/>
      <c r="BQ187" s="50"/>
      <c r="BR187" s="50"/>
      <c r="BS187" s="50"/>
      <c r="BT187" s="50"/>
      <c r="BU187" s="50"/>
      <c r="BV187" s="50"/>
      <c r="BW187" s="50"/>
      <c r="BX187" s="50"/>
      <c r="BY187" s="50"/>
      <c r="BZ187" s="50"/>
      <c r="CA187" s="50"/>
      <c r="CB187" s="50"/>
      <c r="CC187" s="50"/>
      <c r="CD187" s="50"/>
      <c r="CE187" s="50"/>
      <c r="CF187" s="50"/>
      <c r="CG187" s="50"/>
      <c r="CH187" s="50"/>
      <c r="CI187" s="50"/>
      <c r="CJ187" s="50"/>
      <c r="CK187" s="50"/>
      <c r="CL187" s="50"/>
      <c r="CM187" s="50"/>
      <c r="CN187" s="50"/>
      <c r="CO187" s="50"/>
      <c r="CP187" s="50"/>
      <c r="CQ187" s="50"/>
      <c r="CR187" s="50"/>
      <c r="CS187" s="50"/>
      <c r="CT187" s="50"/>
      <c r="CU187" s="50"/>
      <c r="CV187" s="50"/>
      <c r="CW187" s="50"/>
      <c r="CX187" s="50"/>
      <c r="CY187" s="50"/>
      <c r="CZ187" s="50"/>
      <c r="DA187" s="50"/>
    </row>
    <row r="188" spans="1:105" s="18" customFormat="1" ht="30.75" customHeight="1" x14ac:dyDescent="0.3">
      <c r="A188" s="42">
        <f t="shared" si="11"/>
        <v>43287</v>
      </c>
      <c r="B188" s="68">
        <f t="shared" si="9"/>
        <v>3</v>
      </c>
      <c r="C188" s="68">
        <f t="shared" si="10"/>
        <v>7</v>
      </c>
      <c r="D188" s="68">
        <f>INT((A188-DATE(YEAR(A188),1,3)+WEEKDAY(DATE(YEAR(A188),1,3))+5)/7)</f>
        <v>27</v>
      </c>
      <c r="E188" s="74">
        <f t="shared" si="12"/>
        <v>5</v>
      </c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  <c r="W188" s="65"/>
      <c r="X188" s="65"/>
      <c r="Y188" s="65"/>
      <c r="Z188" s="65"/>
      <c r="AA188" s="65"/>
      <c r="AB188" s="65"/>
      <c r="AC188" s="65"/>
      <c r="AD188" s="65"/>
      <c r="AE188" s="65"/>
      <c r="AF188" s="65"/>
      <c r="AG188" s="65"/>
      <c r="AH188" s="65"/>
      <c r="AI188" s="65"/>
      <c r="AJ188" s="65"/>
      <c r="AK188" s="65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</row>
    <row r="189" spans="1:105" s="18" customFormat="1" ht="30.75" customHeight="1" x14ac:dyDescent="0.3">
      <c r="A189" s="42">
        <f t="shared" si="11"/>
        <v>43288</v>
      </c>
      <c r="B189" s="68">
        <f t="shared" si="9"/>
        <v>3</v>
      </c>
      <c r="C189" s="68">
        <f t="shared" si="10"/>
        <v>7</v>
      </c>
      <c r="D189" s="68">
        <f>INT((A189-DATE(YEAR(A189),1,3)+WEEKDAY(DATE(YEAR(A189),1,3))+5)/7)</f>
        <v>27</v>
      </c>
      <c r="E189" s="74">
        <f t="shared" si="12"/>
        <v>6</v>
      </c>
      <c r="F189" s="65"/>
      <c r="G189" s="65"/>
      <c r="H189" s="65"/>
      <c r="I189" s="65"/>
      <c r="J189" s="65"/>
      <c r="K189" s="65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  <c r="W189" s="65"/>
      <c r="X189" s="65"/>
      <c r="Y189" s="65"/>
      <c r="Z189" s="65"/>
      <c r="AA189" s="65"/>
      <c r="AB189" s="65"/>
      <c r="AC189" s="65"/>
      <c r="AD189" s="65"/>
      <c r="AE189" s="65"/>
      <c r="AF189" s="65"/>
      <c r="AG189" s="65"/>
      <c r="AH189" s="65"/>
      <c r="AI189" s="65"/>
      <c r="AJ189" s="65"/>
      <c r="AK189" s="65"/>
      <c r="AL189" s="50"/>
      <c r="AM189" s="50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/>
      <c r="BG189" s="50"/>
      <c r="BH189" s="50"/>
      <c r="BI189" s="50"/>
      <c r="BJ189" s="50"/>
      <c r="BK189" s="50"/>
      <c r="BL189" s="50"/>
      <c r="BM189" s="50"/>
      <c r="BN189" s="50"/>
      <c r="BO189" s="50"/>
      <c r="BP189" s="50"/>
      <c r="BQ189" s="50"/>
      <c r="BR189" s="50"/>
      <c r="BS189" s="50"/>
      <c r="BT189" s="50"/>
      <c r="BU189" s="50"/>
      <c r="BV189" s="50"/>
      <c r="BW189" s="50"/>
      <c r="BX189" s="50"/>
      <c r="BY189" s="50"/>
      <c r="BZ189" s="50"/>
      <c r="CA189" s="50"/>
      <c r="CB189" s="50"/>
      <c r="CC189" s="50"/>
      <c r="CD189" s="50"/>
      <c r="CE189" s="50"/>
      <c r="CF189" s="50"/>
      <c r="CG189" s="50"/>
      <c r="CH189" s="50"/>
      <c r="CI189" s="50"/>
      <c r="CJ189" s="50"/>
      <c r="CK189" s="50"/>
      <c r="CL189" s="50"/>
      <c r="CM189" s="50"/>
      <c r="CN189" s="50"/>
      <c r="CO189" s="50"/>
      <c r="CP189" s="50"/>
      <c r="CQ189" s="50"/>
      <c r="CR189" s="50"/>
      <c r="CS189" s="50"/>
      <c r="CT189" s="50"/>
      <c r="CU189" s="50"/>
      <c r="CV189" s="50"/>
      <c r="CW189" s="50"/>
      <c r="CX189" s="50"/>
      <c r="CY189" s="50"/>
      <c r="CZ189" s="50"/>
      <c r="DA189" s="50"/>
    </row>
    <row r="190" spans="1:105" s="18" customFormat="1" ht="30.75" customHeight="1" x14ac:dyDescent="0.3">
      <c r="A190" s="42">
        <f t="shared" si="11"/>
        <v>43289</v>
      </c>
      <c r="B190" s="68">
        <f t="shared" si="9"/>
        <v>3</v>
      </c>
      <c r="C190" s="68">
        <f t="shared" si="10"/>
        <v>7</v>
      </c>
      <c r="D190" s="68">
        <f>INT((A190-DATE(YEAR(A190),1,3)+WEEKDAY(DATE(YEAR(A190),1,3))+5)/7)</f>
        <v>27</v>
      </c>
      <c r="E190" s="74">
        <f t="shared" si="12"/>
        <v>7</v>
      </c>
      <c r="F190" s="65"/>
      <c r="G190" s="65"/>
      <c r="H190" s="65"/>
      <c r="I190" s="65"/>
      <c r="J190" s="65"/>
      <c r="K190" s="65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  <c r="W190" s="65"/>
      <c r="X190" s="65"/>
      <c r="Y190" s="65"/>
      <c r="Z190" s="65"/>
      <c r="AA190" s="65"/>
      <c r="AB190" s="65"/>
      <c r="AC190" s="65"/>
      <c r="AD190" s="65"/>
      <c r="AE190" s="65"/>
      <c r="AF190" s="65"/>
      <c r="AG190" s="65"/>
      <c r="AH190" s="65"/>
      <c r="AI190" s="65"/>
      <c r="AJ190" s="65"/>
      <c r="AK190" s="65"/>
      <c r="AL190" s="50"/>
      <c r="AM190" s="50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/>
      <c r="BG190" s="50"/>
      <c r="BH190" s="50"/>
      <c r="BI190" s="50"/>
      <c r="BJ190" s="50"/>
      <c r="BK190" s="50"/>
      <c r="BL190" s="50"/>
      <c r="BM190" s="50"/>
      <c r="BN190" s="50"/>
      <c r="BO190" s="50"/>
      <c r="BP190" s="50"/>
      <c r="BQ190" s="50"/>
      <c r="BR190" s="50"/>
      <c r="BS190" s="50"/>
      <c r="BT190" s="50"/>
      <c r="BU190" s="50"/>
      <c r="BV190" s="50"/>
      <c r="BW190" s="50"/>
      <c r="BX190" s="50"/>
      <c r="BY190" s="50"/>
      <c r="BZ190" s="50"/>
      <c r="CA190" s="50"/>
      <c r="CB190" s="50"/>
      <c r="CC190" s="50"/>
      <c r="CD190" s="50"/>
      <c r="CE190" s="50"/>
      <c r="CF190" s="50"/>
      <c r="CG190" s="50"/>
      <c r="CH190" s="50"/>
      <c r="CI190" s="50"/>
      <c r="CJ190" s="50"/>
      <c r="CK190" s="50"/>
      <c r="CL190" s="50"/>
      <c r="CM190" s="50"/>
      <c r="CN190" s="50"/>
      <c r="CO190" s="50"/>
      <c r="CP190" s="50"/>
      <c r="CQ190" s="50"/>
      <c r="CR190" s="50"/>
      <c r="CS190" s="50"/>
      <c r="CT190" s="50"/>
      <c r="CU190" s="50"/>
      <c r="CV190" s="50"/>
      <c r="CW190" s="50"/>
      <c r="CX190" s="50"/>
      <c r="CY190" s="50"/>
      <c r="CZ190" s="50"/>
      <c r="DA190" s="50"/>
    </row>
    <row r="191" spans="1:105" s="18" customFormat="1" ht="30.75" customHeight="1" x14ac:dyDescent="0.3">
      <c r="A191" s="42">
        <f t="shared" si="11"/>
        <v>43290</v>
      </c>
      <c r="B191" s="68">
        <f t="shared" si="9"/>
        <v>3</v>
      </c>
      <c r="C191" s="68">
        <f t="shared" si="10"/>
        <v>7</v>
      </c>
      <c r="D191" s="68">
        <f>INT((A191-DATE(YEAR(A191),1,3)+WEEKDAY(DATE(YEAR(A191),1,3))+5)/7)</f>
        <v>28</v>
      </c>
      <c r="E191" s="74">
        <f t="shared" si="12"/>
        <v>1</v>
      </c>
      <c r="F191" s="65"/>
      <c r="G191" s="65"/>
      <c r="H191" s="65"/>
      <c r="I191" s="65"/>
      <c r="J191" s="65"/>
      <c r="K191" s="65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  <c r="W191" s="65"/>
      <c r="X191" s="65"/>
      <c r="Y191" s="65"/>
      <c r="Z191" s="65"/>
      <c r="AA191" s="65"/>
      <c r="AB191" s="65"/>
      <c r="AC191" s="65"/>
      <c r="AD191" s="65"/>
      <c r="AE191" s="65"/>
      <c r="AF191" s="65"/>
      <c r="AG191" s="65"/>
      <c r="AH191" s="65"/>
      <c r="AI191" s="65"/>
      <c r="AJ191" s="65"/>
      <c r="AK191" s="65"/>
      <c r="AL191" s="50"/>
      <c r="AM191" s="50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/>
      <c r="BG191" s="50"/>
      <c r="BH191" s="50"/>
      <c r="BI191" s="50"/>
      <c r="BJ191" s="50"/>
      <c r="BK191" s="50"/>
      <c r="BL191" s="50"/>
      <c r="BM191" s="50"/>
      <c r="BN191" s="50"/>
      <c r="BO191" s="50"/>
      <c r="BP191" s="50"/>
      <c r="BQ191" s="50"/>
      <c r="BR191" s="50"/>
      <c r="BS191" s="50"/>
      <c r="BT191" s="50"/>
      <c r="BU191" s="50"/>
      <c r="BV191" s="50"/>
      <c r="BW191" s="50"/>
      <c r="BX191" s="50"/>
      <c r="BY191" s="50"/>
      <c r="BZ191" s="50"/>
      <c r="CA191" s="50"/>
      <c r="CB191" s="50"/>
      <c r="CC191" s="50"/>
      <c r="CD191" s="50"/>
      <c r="CE191" s="50"/>
      <c r="CF191" s="50"/>
      <c r="CG191" s="50"/>
      <c r="CH191" s="50"/>
      <c r="CI191" s="50"/>
      <c r="CJ191" s="50"/>
      <c r="CK191" s="50"/>
      <c r="CL191" s="50"/>
      <c r="CM191" s="50"/>
      <c r="CN191" s="50"/>
      <c r="CO191" s="50"/>
      <c r="CP191" s="50"/>
      <c r="CQ191" s="50"/>
      <c r="CR191" s="50"/>
      <c r="CS191" s="50"/>
      <c r="CT191" s="50"/>
      <c r="CU191" s="50"/>
      <c r="CV191" s="50"/>
      <c r="CW191" s="50"/>
      <c r="CX191" s="50"/>
      <c r="CY191" s="50"/>
      <c r="CZ191" s="50"/>
      <c r="DA191" s="50"/>
    </row>
    <row r="192" spans="1:105" s="18" customFormat="1" ht="30.75" customHeight="1" x14ac:dyDescent="0.3">
      <c r="A192" s="42">
        <f t="shared" si="11"/>
        <v>43291</v>
      </c>
      <c r="B192" s="68">
        <f t="shared" si="9"/>
        <v>3</v>
      </c>
      <c r="C192" s="68">
        <f t="shared" si="10"/>
        <v>7</v>
      </c>
      <c r="D192" s="68">
        <f>INT((A192-DATE(YEAR(A192),1,3)+WEEKDAY(DATE(YEAR(A192),1,3))+5)/7)</f>
        <v>28</v>
      </c>
      <c r="E192" s="74">
        <f t="shared" si="12"/>
        <v>2</v>
      </c>
      <c r="F192" s="65"/>
      <c r="G192" s="65"/>
      <c r="H192" s="65"/>
      <c r="I192" s="65"/>
      <c r="J192" s="65"/>
      <c r="K192" s="65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  <c r="W192" s="65"/>
      <c r="X192" s="65"/>
      <c r="Y192" s="65"/>
      <c r="Z192" s="65"/>
      <c r="AA192" s="65"/>
      <c r="AB192" s="65"/>
      <c r="AC192" s="65"/>
      <c r="AD192" s="65"/>
      <c r="AE192" s="65"/>
      <c r="AF192" s="65"/>
      <c r="AG192" s="65"/>
      <c r="AH192" s="65"/>
      <c r="AI192" s="65"/>
      <c r="AJ192" s="65"/>
      <c r="AK192" s="65"/>
      <c r="AL192" s="50"/>
      <c r="AM192" s="50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/>
      <c r="BG192" s="50"/>
      <c r="BH192" s="50"/>
      <c r="BI192" s="50"/>
      <c r="BJ192" s="50"/>
      <c r="BK192" s="50"/>
      <c r="BL192" s="50"/>
      <c r="BM192" s="50"/>
      <c r="BN192" s="50"/>
      <c r="BO192" s="50"/>
      <c r="BP192" s="50"/>
      <c r="BQ192" s="50"/>
      <c r="BR192" s="50"/>
      <c r="BS192" s="50"/>
      <c r="BT192" s="50"/>
      <c r="BU192" s="50"/>
      <c r="BV192" s="50"/>
      <c r="BW192" s="50"/>
      <c r="BX192" s="50"/>
      <c r="BY192" s="50"/>
      <c r="BZ192" s="50"/>
      <c r="CA192" s="50"/>
      <c r="CB192" s="50"/>
      <c r="CC192" s="50"/>
      <c r="CD192" s="50"/>
      <c r="CE192" s="50"/>
      <c r="CF192" s="50"/>
      <c r="CG192" s="50"/>
      <c r="CH192" s="50"/>
      <c r="CI192" s="50"/>
      <c r="CJ192" s="50"/>
      <c r="CK192" s="50"/>
      <c r="CL192" s="50"/>
      <c r="CM192" s="50"/>
      <c r="CN192" s="50"/>
      <c r="CO192" s="50"/>
      <c r="CP192" s="50"/>
      <c r="CQ192" s="50"/>
      <c r="CR192" s="50"/>
      <c r="CS192" s="50"/>
      <c r="CT192" s="50"/>
      <c r="CU192" s="50"/>
      <c r="CV192" s="50"/>
      <c r="CW192" s="50"/>
      <c r="CX192" s="50"/>
      <c r="CY192" s="50"/>
      <c r="CZ192" s="50"/>
      <c r="DA192" s="50"/>
    </row>
    <row r="193" spans="1:105" s="18" customFormat="1" ht="30.75" customHeight="1" x14ac:dyDescent="0.3">
      <c r="A193" s="42">
        <f t="shared" si="11"/>
        <v>43292</v>
      </c>
      <c r="B193" s="68">
        <f t="shared" si="9"/>
        <v>3</v>
      </c>
      <c r="C193" s="68">
        <f t="shared" si="10"/>
        <v>7</v>
      </c>
      <c r="D193" s="68">
        <f>INT((A193-DATE(YEAR(A193),1,3)+WEEKDAY(DATE(YEAR(A193),1,3))+5)/7)</f>
        <v>28</v>
      </c>
      <c r="E193" s="74">
        <f t="shared" si="12"/>
        <v>3</v>
      </c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  <c r="W193" s="65"/>
      <c r="X193" s="65"/>
      <c r="Y193" s="65"/>
      <c r="Z193" s="65"/>
      <c r="AA193" s="65"/>
      <c r="AB193" s="65"/>
      <c r="AC193" s="65"/>
      <c r="AD193" s="65"/>
      <c r="AE193" s="65"/>
      <c r="AF193" s="65"/>
      <c r="AG193" s="65"/>
      <c r="AH193" s="65"/>
      <c r="AI193" s="65"/>
      <c r="AJ193" s="65"/>
      <c r="AK193" s="65"/>
      <c r="AL193" s="50"/>
      <c r="AM193" s="50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/>
      <c r="BG193" s="50"/>
      <c r="BH193" s="50"/>
      <c r="BI193" s="50"/>
      <c r="BJ193" s="50"/>
      <c r="BK193" s="50"/>
      <c r="BL193" s="50"/>
      <c r="BM193" s="50"/>
      <c r="BN193" s="50"/>
      <c r="BO193" s="50"/>
      <c r="BP193" s="50"/>
      <c r="BQ193" s="50"/>
      <c r="BR193" s="50"/>
      <c r="BS193" s="50"/>
      <c r="BT193" s="50"/>
      <c r="BU193" s="50"/>
      <c r="BV193" s="50"/>
      <c r="BW193" s="50"/>
      <c r="BX193" s="50"/>
      <c r="BY193" s="50"/>
      <c r="BZ193" s="50"/>
      <c r="CA193" s="50"/>
      <c r="CB193" s="50"/>
      <c r="CC193" s="50"/>
      <c r="CD193" s="50"/>
      <c r="CE193" s="50"/>
      <c r="CF193" s="50"/>
      <c r="CG193" s="50"/>
      <c r="CH193" s="50"/>
      <c r="CI193" s="50"/>
      <c r="CJ193" s="50"/>
      <c r="CK193" s="50"/>
      <c r="CL193" s="50"/>
      <c r="CM193" s="50"/>
      <c r="CN193" s="50"/>
      <c r="CO193" s="50"/>
      <c r="CP193" s="50"/>
      <c r="CQ193" s="50"/>
      <c r="CR193" s="50"/>
      <c r="CS193" s="50"/>
      <c r="CT193" s="50"/>
      <c r="CU193" s="50"/>
      <c r="CV193" s="50"/>
      <c r="CW193" s="50"/>
      <c r="CX193" s="50"/>
      <c r="CY193" s="50"/>
      <c r="CZ193" s="50"/>
      <c r="DA193" s="50"/>
    </row>
    <row r="194" spans="1:105" s="18" customFormat="1" ht="30.75" customHeight="1" x14ac:dyDescent="0.3">
      <c r="A194" s="42">
        <f t="shared" si="11"/>
        <v>43293</v>
      </c>
      <c r="B194" s="68">
        <f t="shared" si="9"/>
        <v>3</v>
      </c>
      <c r="C194" s="68">
        <f t="shared" si="10"/>
        <v>7</v>
      </c>
      <c r="D194" s="68">
        <f>INT((A194-DATE(YEAR(A194),1,3)+WEEKDAY(DATE(YEAR(A194),1,3))+5)/7)</f>
        <v>28</v>
      </c>
      <c r="E194" s="74">
        <f t="shared" si="12"/>
        <v>4</v>
      </c>
      <c r="F194" s="65"/>
      <c r="G194" s="65"/>
      <c r="H194" s="65"/>
      <c r="I194" s="65"/>
      <c r="J194" s="65"/>
      <c r="K194" s="65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  <c r="W194" s="65"/>
      <c r="X194" s="65"/>
      <c r="Y194" s="65"/>
      <c r="Z194" s="65"/>
      <c r="AA194" s="65"/>
      <c r="AB194" s="65"/>
      <c r="AC194" s="65"/>
      <c r="AD194" s="65"/>
      <c r="AE194" s="65"/>
      <c r="AF194" s="65"/>
      <c r="AG194" s="65"/>
      <c r="AH194" s="65"/>
      <c r="AI194" s="65"/>
      <c r="AJ194" s="65"/>
      <c r="AK194" s="65"/>
      <c r="AL194" s="50"/>
      <c r="AM194" s="50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/>
      <c r="BG194" s="50"/>
      <c r="BH194" s="50"/>
      <c r="BI194" s="50"/>
      <c r="BJ194" s="50"/>
      <c r="BK194" s="50"/>
      <c r="BL194" s="50"/>
      <c r="BM194" s="50"/>
      <c r="BN194" s="50"/>
      <c r="BO194" s="50"/>
      <c r="BP194" s="50"/>
      <c r="BQ194" s="50"/>
      <c r="BR194" s="50"/>
      <c r="BS194" s="50"/>
      <c r="BT194" s="50"/>
      <c r="BU194" s="50"/>
      <c r="BV194" s="50"/>
      <c r="BW194" s="50"/>
      <c r="BX194" s="50"/>
      <c r="BY194" s="50"/>
      <c r="BZ194" s="50"/>
      <c r="CA194" s="50"/>
      <c r="CB194" s="50"/>
      <c r="CC194" s="50"/>
      <c r="CD194" s="50"/>
      <c r="CE194" s="50"/>
      <c r="CF194" s="50"/>
      <c r="CG194" s="50"/>
      <c r="CH194" s="50"/>
      <c r="CI194" s="50"/>
      <c r="CJ194" s="50"/>
      <c r="CK194" s="50"/>
      <c r="CL194" s="50"/>
      <c r="CM194" s="50"/>
      <c r="CN194" s="50"/>
      <c r="CO194" s="50"/>
      <c r="CP194" s="50"/>
      <c r="CQ194" s="50"/>
      <c r="CR194" s="50"/>
      <c r="CS194" s="50"/>
      <c r="CT194" s="50"/>
      <c r="CU194" s="50"/>
      <c r="CV194" s="50"/>
      <c r="CW194" s="50"/>
      <c r="CX194" s="50"/>
      <c r="CY194" s="50"/>
      <c r="CZ194" s="50"/>
      <c r="DA194" s="50"/>
    </row>
    <row r="195" spans="1:105" s="18" customFormat="1" ht="30.75" customHeight="1" x14ac:dyDescent="0.3">
      <c r="A195" s="42">
        <f t="shared" si="11"/>
        <v>43294</v>
      </c>
      <c r="B195" s="68">
        <f t="shared" ref="B195:B258" si="13">INT((MONTH(A195)+2)/3)</f>
        <v>3</v>
      </c>
      <c r="C195" s="68">
        <f t="shared" ref="C195:C258" si="14">MONTH(A195)</f>
        <v>7</v>
      </c>
      <c r="D195" s="68">
        <f>INT((A195-DATE(YEAR(A195),1,3)+WEEKDAY(DATE(YEAR(A195),1,3))+5)/7)</f>
        <v>28</v>
      </c>
      <c r="E195" s="74">
        <f t="shared" si="12"/>
        <v>5</v>
      </c>
      <c r="F195" s="65"/>
      <c r="G195" s="65"/>
      <c r="H195" s="65"/>
      <c r="I195" s="65"/>
      <c r="J195" s="65"/>
      <c r="K195" s="65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  <c r="W195" s="65"/>
      <c r="X195" s="65"/>
      <c r="Y195" s="65"/>
      <c r="Z195" s="65"/>
      <c r="AA195" s="65"/>
      <c r="AB195" s="65"/>
      <c r="AC195" s="65"/>
      <c r="AD195" s="65"/>
      <c r="AE195" s="65"/>
      <c r="AF195" s="65"/>
      <c r="AG195" s="65"/>
      <c r="AH195" s="65"/>
      <c r="AI195" s="65"/>
      <c r="AJ195" s="65"/>
      <c r="AK195" s="65"/>
      <c r="AL195" s="50"/>
      <c r="AM195" s="50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/>
      <c r="BG195" s="50"/>
      <c r="BH195" s="50"/>
      <c r="BI195" s="50"/>
      <c r="BJ195" s="50"/>
      <c r="BK195" s="50"/>
      <c r="BL195" s="50"/>
      <c r="BM195" s="50"/>
      <c r="BN195" s="50"/>
      <c r="BO195" s="50"/>
      <c r="BP195" s="50"/>
      <c r="BQ195" s="50"/>
      <c r="BR195" s="50"/>
      <c r="BS195" s="50"/>
      <c r="BT195" s="50"/>
      <c r="BU195" s="50"/>
      <c r="BV195" s="50"/>
      <c r="BW195" s="50"/>
      <c r="BX195" s="50"/>
      <c r="BY195" s="50"/>
      <c r="BZ195" s="50"/>
      <c r="CA195" s="50"/>
      <c r="CB195" s="50"/>
      <c r="CC195" s="50"/>
      <c r="CD195" s="50"/>
      <c r="CE195" s="50"/>
      <c r="CF195" s="50"/>
      <c r="CG195" s="50"/>
      <c r="CH195" s="50"/>
      <c r="CI195" s="50"/>
      <c r="CJ195" s="50"/>
      <c r="CK195" s="50"/>
      <c r="CL195" s="50"/>
      <c r="CM195" s="50"/>
      <c r="CN195" s="50"/>
      <c r="CO195" s="50"/>
      <c r="CP195" s="50"/>
      <c r="CQ195" s="50"/>
      <c r="CR195" s="50"/>
      <c r="CS195" s="50"/>
      <c r="CT195" s="50"/>
      <c r="CU195" s="50"/>
      <c r="CV195" s="50"/>
      <c r="CW195" s="50"/>
      <c r="CX195" s="50"/>
      <c r="CY195" s="50"/>
      <c r="CZ195" s="50"/>
      <c r="DA195" s="50"/>
    </row>
    <row r="196" spans="1:105" s="18" customFormat="1" ht="30.75" customHeight="1" x14ac:dyDescent="0.3">
      <c r="A196" s="42">
        <f t="shared" ref="A196:A259" si="15">A195+1</f>
        <v>43295</v>
      </c>
      <c r="B196" s="68">
        <f t="shared" si="13"/>
        <v>3</v>
      </c>
      <c r="C196" s="68">
        <f t="shared" si="14"/>
        <v>7</v>
      </c>
      <c r="D196" s="68">
        <f>INT((A196-DATE(YEAR(A196),1,3)+WEEKDAY(DATE(YEAR(A196),1,3))+5)/7)</f>
        <v>28</v>
      </c>
      <c r="E196" s="74">
        <f t="shared" si="12"/>
        <v>6</v>
      </c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  <c r="W196" s="65"/>
      <c r="X196" s="65"/>
      <c r="Y196" s="65"/>
      <c r="Z196" s="65"/>
      <c r="AA196" s="65"/>
      <c r="AB196" s="65"/>
      <c r="AC196" s="65"/>
      <c r="AD196" s="65"/>
      <c r="AE196" s="65"/>
      <c r="AF196" s="65"/>
      <c r="AG196" s="65"/>
      <c r="AH196" s="65"/>
      <c r="AI196" s="65"/>
      <c r="AJ196" s="65"/>
      <c r="AK196" s="65"/>
      <c r="AL196" s="50"/>
      <c r="AM196" s="50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/>
      <c r="BG196" s="50"/>
      <c r="BH196" s="50"/>
      <c r="BI196" s="50"/>
      <c r="BJ196" s="50"/>
      <c r="BK196" s="50"/>
      <c r="BL196" s="50"/>
      <c r="BM196" s="50"/>
      <c r="BN196" s="50"/>
      <c r="BO196" s="50"/>
      <c r="BP196" s="50"/>
      <c r="BQ196" s="50"/>
      <c r="BR196" s="50"/>
      <c r="BS196" s="50"/>
      <c r="BT196" s="50"/>
      <c r="BU196" s="50"/>
      <c r="BV196" s="50"/>
      <c r="BW196" s="50"/>
      <c r="BX196" s="50"/>
      <c r="BY196" s="50"/>
      <c r="BZ196" s="50"/>
      <c r="CA196" s="50"/>
      <c r="CB196" s="50"/>
      <c r="CC196" s="50"/>
      <c r="CD196" s="50"/>
      <c r="CE196" s="50"/>
      <c r="CF196" s="50"/>
      <c r="CG196" s="50"/>
      <c r="CH196" s="50"/>
      <c r="CI196" s="50"/>
      <c r="CJ196" s="50"/>
      <c r="CK196" s="50"/>
      <c r="CL196" s="50"/>
      <c r="CM196" s="50"/>
      <c r="CN196" s="50"/>
      <c r="CO196" s="50"/>
      <c r="CP196" s="50"/>
      <c r="CQ196" s="50"/>
      <c r="CR196" s="50"/>
      <c r="CS196" s="50"/>
      <c r="CT196" s="50"/>
      <c r="CU196" s="50"/>
      <c r="CV196" s="50"/>
      <c r="CW196" s="50"/>
      <c r="CX196" s="50"/>
      <c r="CY196" s="50"/>
      <c r="CZ196" s="50"/>
      <c r="DA196" s="50"/>
    </row>
    <row r="197" spans="1:105" s="18" customFormat="1" ht="30.75" customHeight="1" x14ac:dyDescent="0.3">
      <c r="A197" s="42">
        <f t="shared" si="15"/>
        <v>43296</v>
      </c>
      <c r="B197" s="68">
        <f t="shared" si="13"/>
        <v>3</v>
      </c>
      <c r="C197" s="68">
        <f t="shared" si="14"/>
        <v>7</v>
      </c>
      <c r="D197" s="68">
        <f>INT((A197-DATE(YEAR(A197),1,3)+WEEKDAY(DATE(YEAR(A197),1,3))+5)/7)</f>
        <v>28</v>
      </c>
      <c r="E197" s="74">
        <f t="shared" ref="E197:E260" si="16">WEEKDAY($A197,2)</f>
        <v>7</v>
      </c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  <c r="W197" s="65"/>
      <c r="X197" s="65"/>
      <c r="Y197" s="65"/>
      <c r="Z197" s="65"/>
      <c r="AA197" s="65"/>
      <c r="AB197" s="65"/>
      <c r="AC197" s="65"/>
      <c r="AD197" s="65"/>
      <c r="AE197" s="65"/>
      <c r="AF197" s="65"/>
      <c r="AG197" s="65"/>
      <c r="AH197" s="65"/>
      <c r="AI197" s="65"/>
      <c r="AJ197" s="65"/>
      <c r="AK197" s="65"/>
      <c r="AL197" s="50"/>
      <c r="AM197" s="50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/>
      <c r="BG197" s="50"/>
      <c r="BH197" s="50"/>
      <c r="BI197" s="50"/>
      <c r="BJ197" s="50"/>
      <c r="BK197" s="50"/>
      <c r="BL197" s="50"/>
      <c r="BM197" s="50"/>
      <c r="BN197" s="50"/>
      <c r="BO197" s="50"/>
      <c r="BP197" s="50"/>
      <c r="BQ197" s="50"/>
      <c r="BR197" s="50"/>
      <c r="BS197" s="50"/>
      <c r="BT197" s="50"/>
      <c r="BU197" s="50"/>
      <c r="BV197" s="50"/>
      <c r="BW197" s="50"/>
      <c r="BX197" s="50"/>
      <c r="BY197" s="50"/>
      <c r="BZ197" s="50"/>
      <c r="CA197" s="50"/>
      <c r="CB197" s="50"/>
      <c r="CC197" s="50"/>
      <c r="CD197" s="50"/>
      <c r="CE197" s="50"/>
      <c r="CF197" s="50"/>
      <c r="CG197" s="50"/>
      <c r="CH197" s="50"/>
      <c r="CI197" s="50"/>
      <c r="CJ197" s="50"/>
      <c r="CK197" s="50"/>
      <c r="CL197" s="50"/>
      <c r="CM197" s="50"/>
      <c r="CN197" s="50"/>
      <c r="CO197" s="50"/>
      <c r="CP197" s="50"/>
      <c r="CQ197" s="50"/>
      <c r="CR197" s="50"/>
      <c r="CS197" s="50"/>
      <c r="CT197" s="50"/>
      <c r="CU197" s="50"/>
      <c r="CV197" s="50"/>
      <c r="CW197" s="50"/>
      <c r="CX197" s="50"/>
      <c r="CY197" s="50"/>
      <c r="CZ197" s="50"/>
      <c r="DA197" s="50"/>
    </row>
    <row r="198" spans="1:105" s="18" customFormat="1" ht="30.75" customHeight="1" x14ac:dyDescent="0.3">
      <c r="A198" s="42">
        <f t="shared" si="15"/>
        <v>43297</v>
      </c>
      <c r="B198" s="68">
        <f t="shared" si="13"/>
        <v>3</v>
      </c>
      <c r="C198" s="68">
        <f t="shared" si="14"/>
        <v>7</v>
      </c>
      <c r="D198" s="68">
        <f>INT((A198-DATE(YEAR(A198),1,3)+WEEKDAY(DATE(YEAR(A198),1,3))+5)/7)</f>
        <v>29</v>
      </c>
      <c r="E198" s="74">
        <f t="shared" si="16"/>
        <v>1</v>
      </c>
      <c r="F198" s="65"/>
      <c r="G198" s="65"/>
      <c r="H198" s="65"/>
      <c r="I198" s="65"/>
      <c r="J198" s="65"/>
      <c r="K198" s="65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  <c r="AA198" s="65"/>
      <c r="AB198" s="65"/>
      <c r="AC198" s="65"/>
      <c r="AD198" s="65"/>
      <c r="AE198" s="65"/>
      <c r="AF198" s="65"/>
      <c r="AG198" s="65"/>
      <c r="AH198" s="65"/>
      <c r="AI198" s="65"/>
      <c r="AJ198" s="65"/>
      <c r="AK198" s="65"/>
      <c r="AL198" s="50"/>
      <c r="AM198" s="50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/>
      <c r="BG198" s="50"/>
      <c r="BH198" s="50"/>
      <c r="BI198" s="50"/>
      <c r="BJ198" s="50"/>
      <c r="BK198" s="50"/>
      <c r="BL198" s="50"/>
      <c r="BM198" s="50"/>
      <c r="BN198" s="50"/>
      <c r="BO198" s="50"/>
      <c r="BP198" s="50"/>
      <c r="BQ198" s="50"/>
      <c r="BR198" s="50"/>
      <c r="BS198" s="50"/>
      <c r="BT198" s="50"/>
      <c r="BU198" s="50"/>
      <c r="BV198" s="50"/>
      <c r="BW198" s="50"/>
      <c r="BX198" s="50"/>
      <c r="BY198" s="50"/>
      <c r="BZ198" s="50"/>
      <c r="CA198" s="50"/>
      <c r="CB198" s="50"/>
      <c r="CC198" s="50"/>
      <c r="CD198" s="50"/>
      <c r="CE198" s="50"/>
      <c r="CF198" s="50"/>
      <c r="CG198" s="50"/>
      <c r="CH198" s="50"/>
      <c r="CI198" s="50"/>
      <c r="CJ198" s="50"/>
      <c r="CK198" s="50"/>
      <c r="CL198" s="50"/>
      <c r="CM198" s="50"/>
      <c r="CN198" s="50"/>
      <c r="CO198" s="50"/>
      <c r="CP198" s="50"/>
      <c r="CQ198" s="50"/>
      <c r="CR198" s="50"/>
      <c r="CS198" s="50"/>
      <c r="CT198" s="50"/>
      <c r="CU198" s="50"/>
      <c r="CV198" s="50"/>
      <c r="CW198" s="50"/>
      <c r="CX198" s="50"/>
      <c r="CY198" s="50"/>
      <c r="CZ198" s="50"/>
      <c r="DA198" s="50"/>
    </row>
    <row r="199" spans="1:105" s="18" customFormat="1" ht="30.75" customHeight="1" x14ac:dyDescent="0.3">
      <c r="A199" s="42">
        <f t="shared" si="15"/>
        <v>43298</v>
      </c>
      <c r="B199" s="68">
        <f t="shared" si="13"/>
        <v>3</v>
      </c>
      <c r="C199" s="68">
        <f t="shared" si="14"/>
        <v>7</v>
      </c>
      <c r="D199" s="68">
        <f>INT((A199-DATE(YEAR(A199),1,3)+WEEKDAY(DATE(YEAR(A199),1,3))+5)/7)</f>
        <v>29</v>
      </c>
      <c r="E199" s="74">
        <f t="shared" si="16"/>
        <v>2</v>
      </c>
      <c r="F199" s="65"/>
      <c r="G199" s="65"/>
      <c r="H199" s="65"/>
      <c r="I199" s="65"/>
      <c r="J199" s="65"/>
      <c r="K199" s="65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  <c r="W199" s="65"/>
      <c r="X199" s="65"/>
      <c r="Y199" s="65"/>
      <c r="Z199" s="65"/>
      <c r="AA199" s="65"/>
      <c r="AB199" s="65"/>
      <c r="AC199" s="65"/>
      <c r="AD199" s="65"/>
      <c r="AE199" s="65"/>
      <c r="AF199" s="65"/>
      <c r="AG199" s="65"/>
      <c r="AH199" s="65"/>
      <c r="AI199" s="65"/>
      <c r="AJ199" s="65"/>
      <c r="AK199" s="65"/>
      <c r="AL199" s="50"/>
      <c r="AM199" s="50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/>
      <c r="BG199" s="50"/>
      <c r="BH199" s="50"/>
      <c r="BI199" s="50"/>
      <c r="BJ199" s="50"/>
      <c r="BK199" s="50"/>
      <c r="BL199" s="50"/>
      <c r="BM199" s="50"/>
      <c r="BN199" s="50"/>
      <c r="BO199" s="50"/>
      <c r="BP199" s="50"/>
      <c r="BQ199" s="50"/>
      <c r="BR199" s="50"/>
      <c r="BS199" s="50"/>
      <c r="BT199" s="50"/>
      <c r="BU199" s="50"/>
      <c r="BV199" s="50"/>
      <c r="BW199" s="50"/>
      <c r="BX199" s="50"/>
      <c r="BY199" s="50"/>
      <c r="BZ199" s="50"/>
      <c r="CA199" s="50"/>
      <c r="CB199" s="50"/>
      <c r="CC199" s="50"/>
      <c r="CD199" s="50"/>
      <c r="CE199" s="50"/>
      <c r="CF199" s="50"/>
      <c r="CG199" s="50"/>
      <c r="CH199" s="50"/>
      <c r="CI199" s="50"/>
      <c r="CJ199" s="50"/>
      <c r="CK199" s="50"/>
      <c r="CL199" s="50"/>
      <c r="CM199" s="50"/>
      <c r="CN199" s="50"/>
      <c r="CO199" s="50"/>
      <c r="CP199" s="50"/>
      <c r="CQ199" s="50"/>
      <c r="CR199" s="50"/>
      <c r="CS199" s="50"/>
      <c r="CT199" s="50"/>
      <c r="CU199" s="50"/>
      <c r="CV199" s="50"/>
      <c r="CW199" s="50"/>
      <c r="CX199" s="50"/>
      <c r="CY199" s="50"/>
      <c r="CZ199" s="50"/>
      <c r="DA199" s="50"/>
    </row>
    <row r="200" spans="1:105" s="18" customFormat="1" ht="30.75" customHeight="1" x14ac:dyDescent="0.3">
      <c r="A200" s="42">
        <f t="shared" si="15"/>
        <v>43299</v>
      </c>
      <c r="B200" s="68">
        <f t="shared" si="13"/>
        <v>3</v>
      </c>
      <c r="C200" s="68">
        <f t="shared" si="14"/>
        <v>7</v>
      </c>
      <c r="D200" s="68">
        <f>INT((A200-DATE(YEAR(A200),1,3)+WEEKDAY(DATE(YEAR(A200),1,3))+5)/7)</f>
        <v>29</v>
      </c>
      <c r="E200" s="74">
        <f t="shared" si="16"/>
        <v>3</v>
      </c>
      <c r="F200" s="65"/>
      <c r="G200" s="65"/>
      <c r="H200" s="65"/>
      <c r="I200" s="65"/>
      <c r="J200" s="65"/>
      <c r="K200" s="65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  <c r="W200" s="65"/>
      <c r="X200" s="65"/>
      <c r="Y200" s="65"/>
      <c r="Z200" s="65"/>
      <c r="AA200" s="65"/>
      <c r="AB200" s="65"/>
      <c r="AC200" s="65"/>
      <c r="AD200" s="65"/>
      <c r="AE200" s="65"/>
      <c r="AF200" s="65"/>
      <c r="AG200" s="65"/>
      <c r="AH200" s="65"/>
      <c r="AI200" s="65"/>
      <c r="AJ200" s="65"/>
      <c r="AK200" s="65"/>
      <c r="AL200" s="50"/>
      <c r="AM200" s="50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/>
      <c r="BG200" s="50"/>
      <c r="BH200" s="50"/>
      <c r="BI200" s="50"/>
      <c r="BJ200" s="50"/>
      <c r="BK200" s="50"/>
      <c r="BL200" s="50"/>
      <c r="BM200" s="50"/>
      <c r="BN200" s="50"/>
      <c r="BO200" s="50"/>
      <c r="BP200" s="50"/>
      <c r="BQ200" s="50"/>
      <c r="BR200" s="50"/>
      <c r="BS200" s="50"/>
      <c r="BT200" s="50"/>
      <c r="BU200" s="50"/>
      <c r="BV200" s="50"/>
      <c r="BW200" s="50"/>
      <c r="BX200" s="50"/>
      <c r="BY200" s="50"/>
      <c r="BZ200" s="50"/>
      <c r="CA200" s="50"/>
      <c r="CB200" s="50"/>
      <c r="CC200" s="50"/>
      <c r="CD200" s="50"/>
      <c r="CE200" s="50"/>
      <c r="CF200" s="50"/>
      <c r="CG200" s="50"/>
      <c r="CH200" s="50"/>
      <c r="CI200" s="50"/>
      <c r="CJ200" s="50"/>
      <c r="CK200" s="50"/>
      <c r="CL200" s="50"/>
      <c r="CM200" s="50"/>
      <c r="CN200" s="50"/>
      <c r="CO200" s="50"/>
      <c r="CP200" s="50"/>
      <c r="CQ200" s="50"/>
      <c r="CR200" s="50"/>
      <c r="CS200" s="50"/>
      <c r="CT200" s="50"/>
      <c r="CU200" s="50"/>
      <c r="CV200" s="50"/>
      <c r="CW200" s="50"/>
      <c r="CX200" s="50"/>
      <c r="CY200" s="50"/>
      <c r="CZ200" s="50"/>
      <c r="DA200" s="50"/>
    </row>
    <row r="201" spans="1:105" s="18" customFormat="1" ht="30.75" customHeight="1" x14ac:dyDescent="0.3">
      <c r="A201" s="42">
        <f t="shared" si="15"/>
        <v>43300</v>
      </c>
      <c r="B201" s="68">
        <f t="shared" si="13"/>
        <v>3</v>
      </c>
      <c r="C201" s="68">
        <f t="shared" si="14"/>
        <v>7</v>
      </c>
      <c r="D201" s="68">
        <f>INT((A201-DATE(YEAR(A201),1,3)+WEEKDAY(DATE(YEAR(A201),1,3))+5)/7)</f>
        <v>29</v>
      </c>
      <c r="E201" s="74">
        <f t="shared" si="16"/>
        <v>4</v>
      </c>
      <c r="F201" s="65"/>
      <c r="G201" s="65"/>
      <c r="H201" s="65"/>
      <c r="I201" s="65"/>
      <c r="J201" s="65"/>
      <c r="K201" s="65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  <c r="W201" s="65"/>
      <c r="X201" s="65"/>
      <c r="Y201" s="65"/>
      <c r="Z201" s="65"/>
      <c r="AA201" s="65"/>
      <c r="AB201" s="65"/>
      <c r="AC201" s="65"/>
      <c r="AD201" s="65"/>
      <c r="AE201" s="65"/>
      <c r="AF201" s="65"/>
      <c r="AG201" s="65"/>
      <c r="AH201" s="65"/>
      <c r="AI201" s="65"/>
      <c r="AJ201" s="65"/>
      <c r="AK201" s="65"/>
      <c r="AL201" s="50"/>
      <c r="AM201" s="50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/>
      <c r="BG201" s="50"/>
      <c r="BH201" s="50"/>
      <c r="BI201" s="50"/>
      <c r="BJ201" s="50"/>
      <c r="BK201" s="50"/>
      <c r="BL201" s="50"/>
      <c r="BM201" s="50"/>
      <c r="BN201" s="50"/>
      <c r="BO201" s="50"/>
      <c r="BP201" s="50"/>
      <c r="BQ201" s="50"/>
      <c r="BR201" s="50"/>
      <c r="BS201" s="50"/>
      <c r="BT201" s="50"/>
      <c r="BU201" s="50"/>
      <c r="BV201" s="50"/>
      <c r="BW201" s="50"/>
      <c r="BX201" s="50"/>
      <c r="BY201" s="50"/>
      <c r="BZ201" s="50"/>
      <c r="CA201" s="50"/>
      <c r="CB201" s="50"/>
      <c r="CC201" s="50"/>
      <c r="CD201" s="50"/>
      <c r="CE201" s="50"/>
      <c r="CF201" s="50"/>
      <c r="CG201" s="50"/>
      <c r="CH201" s="50"/>
      <c r="CI201" s="50"/>
      <c r="CJ201" s="50"/>
      <c r="CK201" s="50"/>
      <c r="CL201" s="50"/>
      <c r="CM201" s="50"/>
      <c r="CN201" s="50"/>
      <c r="CO201" s="50"/>
      <c r="CP201" s="50"/>
      <c r="CQ201" s="50"/>
      <c r="CR201" s="50"/>
      <c r="CS201" s="50"/>
      <c r="CT201" s="50"/>
      <c r="CU201" s="50"/>
      <c r="CV201" s="50"/>
      <c r="CW201" s="50"/>
      <c r="CX201" s="50"/>
      <c r="CY201" s="50"/>
      <c r="CZ201" s="50"/>
      <c r="DA201" s="50"/>
    </row>
    <row r="202" spans="1:105" s="18" customFormat="1" ht="30.75" customHeight="1" x14ac:dyDescent="0.3">
      <c r="A202" s="42">
        <f t="shared" si="15"/>
        <v>43301</v>
      </c>
      <c r="B202" s="68">
        <f t="shared" si="13"/>
        <v>3</v>
      </c>
      <c r="C202" s="68">
        <f t="shared" si="14"/>
        <v>7</v>
      </c>
      <c r="D202" s="68">
        <f>INT((A202-DATE(YEAR(A202),1,3)+WEEKDAY(DATE(YEAR(A202),1,3))+5)/7)</f>
        <v>29</v>
      </c>
      <c r="E202" s="74">
        <f t="shared" si="16"/>
        <v>5</v>
      </c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50"/>
      <c r="AM202" s="50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/>
      <c r="BG202" s="50"/>
      <c r="BH202" s="50"/>
      <c r="BI202" s="50"/>
      <c r="BJ202" s="50"/>
      <c r="BK202" s="50"/>
      <c r="BL202" s="50"/>
      <c r="BM202" s="50"/>
      <c r="BN202" s="50"/>
      <c r="BO202" s="50"/>
      <c r="BP202" s="50"/>
      <c r="BQ202" s="50"/>
      <c r="BR202" s="50"/>
      <c r="BS202" s="50"/>
      <c r="BT202" s="50"/>
      <c r="BU202" s="50"/>
      <c r="BV202" s="50"/>
      <c r="BW202" s="50"/>
      <c r="BX202" s="50"/>
      <c r="BY202" s="50"/>
      <c r="BZ202" s="50"/>
      <c r="CA202" s="50"/>
      <c r="CB202" s="50"/>
      <c r="CC202" s="50"/>
      <c r="CD202" s="50"/>
      <c r="CE202" s="50"/>
      <c r="CF202" s="50"/>
      <c r="CG202" s="50"/>
      <c r="CH202" s="50"/>
      <c r="CI202" s="50"/>
      <c r="CJ202" s="50"/>
      <c r="CK202" s="50"/>
      <c r="CL202" s="50"/>
      <c r="CM202" s="50"/>
      <c r="CN202" s="50"/>
      <c r="CO202" s="50"/>
      <c r="CP202" s="50"/>
      <c r="CQ202" s="50"/>
      <c r="CR202" s="50"/>
      <c r="CS202" s="50"/>
      <c r="CT202" s="50"/>
      <c r="CU202" s="50"/>
      <c r="CV202" s="50"/>
      <c r="CW202" s="50"/>
      <c r="CX202" s="50"/>
      <c r="CY202" s="50"/>
      <c r="CZ202" s="50"/>
      <c r="DA202" s="50"/>
    </row>
    <row r="203" spans="1:105" s="18" customFormat="1" ht="30.75" customHeight="1" x14ac:dyDescent="0.3">
      <c r="A203" s="42">
        <f t="shared" si="15"/>
        <v>43302</v>
      </c>
      <c r="B203" s="68">
        <f t="shared" si="13"/>
        <v>3</v>
      </c>
      <c r="C203" s="68">
        <f t="shared" si="14"/>
        <v>7</v>
      </c>
      <c r="D203" s="68">
        <f>INT((A203-DATE(YEAR(A203),1,3)+WEEKDAY(DATE(YEAR(A203),1,3))+5)/7)</f>
        <v>29</v>
      </c>
      <c r="E203" s="74">
        <f t="shared" si="16"/>
        <v>6</v>
      </c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50"/>
      <c r="AM203" s="50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/>
      <c r="BG203" s="50"/>
      <c r="BH203" s="50"/>
      <c r="BI203" s="50"/>
      <c r="BJ203" s="50"/>
      <c r="BK203" s="50"/>
      <c r="BL203" s="50"/>
      <c r="BM203" s="50"/>
      <c r="BN203" s="50"/>
      <c r="BO203" s="50"/>
      <c r="BP203" s="50"/>
      <c r="BQ203" s="50"/>
      <c r="BR203" s="50"/>
      <c r="BS203" s="50"/>
      <c r="BT203" s="50"/>
      <c r="BU203" s="50"/>
      <c r="BV203" s="50"/>
      <c r="BW203" s="50"/>
      <c r="BX203" s="50"/>
      <c r="BY203" s="50"/>
      <c r="BZ203" s="50"/>
      <c r="CA203" s="50"/>
      <c r="CB203" s="50"/>
      <c r="CC203" s="50"/>
      <c r="CD203" s="50"/>
      <c r="CE203" s="50"/>
      <c r="CF203" s="50"/>
      <c r="CG203" s="50"/>
      <c r="CH203" s="50"/>
      <c r="CI203" s="50"/>
      <c r="CJ203" s="50"/>
      <c r="CK203" s="50"/>
      <c r="CL203" s="50"/>
      <c r="CM203" s="50"/>
      <c r="CN203" s="50"/>
      <c r="CO203" s="50"/>
      <c r="CP203" s="50"/>
      <c r="CQ203" s="50"/>
      <c r="CR203" s="50"/>
      <c r="CS203" s="50"/>
      <c r="CT203" s="50"/>
      <c r="CU203" s="50"/>
      <c r="CV203" s="50"/>
      <c r="CW203" s="50"/>
      <c r="CX203" s="50"/>
      <c r="CY203" s="50"/>
      <c r="CZ203" s="50"/>
      <c r="DA203" s="50"/>
    </row>
    <row r="204" spans="1:105" s="18" customFormat="1" ht="30.75" customHeight="1" x14ac:dyDescent="0.3">
      <c r="A204" s="42">
        <f t="shared" si="15"/>
        <v>43303</v>
      </c>
      <c r="B204" s="68">
        <f t="shared" si="13"/>
        <v>3</v>
      </c>
      <c r="C204" s="68">
        <f t="shared" si="14"/>
        <v>7</v>
      </c>
      <c r="D204" s="68">
        <f>INT((A204-DATE(YEAR(A204),1,3)+WEEKDAY(DATE(YEAR(A204),1,3))+5)/7)</f>
        <v>29</v>
      </c>
      <c r="E204" s="74">
        <f t="shared" si="16"/>
        <v>7</v>
      </c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50"/>
      <c r="AM204" s="50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/>
      <c r="BG204" s="50"/>
      <c r="BH204" s="50"/>
      <c r="BI204" s="50"/>
      <c r="BJ204" s="50"/>
      <c r="BK204" s="50"/>
      <c r="BL204" s="50"/>
      <c r="BM204" s="50"/>
      <c r="BN204" s="50"/>
      <c r="BO204" s="50"/>
      <c r="BP204" s="50"/>
      <c r="BQ204" s="50"/>
      <c r="BR204" s="50"/>
      <c r="BS204" s="50"/>
      <c r="BT204" s="50"/>
      <c r="BU204" s="50"/>
      <c r="BV204" s="50"/>
      <c r="BW204" s="50"/>
      <c r="BX204" s="50"/>
      <c r="BY204" s="50"/>
      <c r="BZ204" s="50"/>
      <c r="CA204" s="50"/>
      <c r="CB204" s="50"/>
      <c r="CC204" s="50"/>
      <c r="CD204" s="50"/>
      <c r="CE204" s="50"/>
      <c r="CF204" s="50"/>
      <c r="CG204" s="50"/>
      <c r="CH204" s="50"/>
      <c r="CI204" s="50"/>
      <c r="CJ204" s="50"/>
      <c r="CK204" s="50"/>
      <c r="CL204" s="50"/>
      <c r="CM204" s="50"/>
      <c r="CN204" s="50"/>
      <c r="CO204" s="50"/>
      <c r="CP204" s="50"/>
      <c r="CQ204" s="50"/>
      <c r="CR204" s="50"/>
      <c r="CS204" s="50"/>
      <c r="CT204" s="50"/>
      <c r="CU204" s="50"/>
      <c r="CV204" s="50"/>
      <c r="CW204" s="50"/>
      <c r="CX204" s="50"/>
      <c r="CY204" s="50"/>
      <c r="CZ204" s="50"/>
      <c r="DA204" s="50"/>
    </row>
    <row r="205" spans="1:105" s="18" customFormat="1" ht="30.75" customHeight="1" x14ac:dyDescent="0.3">
      <c r="A205" s="42">
        <f t="shared" si="15"/>
        <v>43304</v>
      </c>
      <c r="B205" s="68">
        <f t="shared" si="13"/>
        <v>3</v>
      </c>
      <c r="C205" s="68">
        <f t="shared" si="14"/>
        <v>7</v>
      </c>
      <c r="D205" s="68">
        <f>INT((A205-DATE(YEAR(A205),1,3)+WEEKDAY(DATE(YEAR(A205),1,3))+5)/7)</f>
        <v>30</v>
      </c>
      <c r="E205" s="74">
        <f t="shared" si="16"/>
        <v>1</v>
      </c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50"/>
      <c r="AM205" s="50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/>
      <c r="BG205" s="50"/>
      <c r="BH205" s="50"/>
      <c r="BI205" s="50"/>
      <c r="BJ205" s="50"/>
      <c r="BK205" s="50"/>
      <c r="BL205" s="50"/>
      <c r="BM205" s="50"/>
      <c r="BN205" s="50"/>
      <c r="BO205" s="50"/>
      <c r="BP205" s="50"/>
      <c r="BQ205" s="50"/>
      <c r="BR205" s="50"/>
      <c r="BS205" s="50"/>
      <c r="BT205" s="50"/>
      <c r="BU205" s="50"/>
      <c r="BV205" s="50"/>
      <c r="BW205" s="50"/>
      <c r="BX205" s="50"/>
      <c r="BY205" s="50"/>
      <c r="BZ205" s="50"/>
      <c r="CA205" s="50"/>
      <c r="CB205" s="50"/>
      <c r="CC205" s="50"/>
      <c r="CD205" s="50"/>
      <c r="CE205" s="50"/>
      <c r="CF205" s="50"/>
      <c r="CG205" s="50"/>
      <c r="CH205" s="50"/>
      <c r="CI205" s="50"/>
      <c r="CJ205" s="50"/>
      <c r="CK205" s="50"/>
      <c r="CL205" s="50"/>
      <c r="CM205" s="50"/>
      <c r="CN205" s="50"/>
      <c r="CO205" s="50"/>
      <c r="CP205" s="50"/>
      <c r="CQ205" s="50"/>
      <c r="CR205" s="50"/>
      <c r="CS205" s="50"/>
      <c r="CT205" s="50"/>
      <c r="CU205" s="50"/>
      <c r="CV205" s="50"/>
      <c r="CW205" s="50"/>
      <c r="CX205" s="50"/>
      <c r="CY205" s="50"/>
      <c r="CZ205" s="50"/>
      <c r="DA205" s="50"/>
    </row>
    <row r="206" spans="1:105" s="18" customFormat="1" ht="30.75" customHeight="1" x14ac:dyDescent="0.3">
      <c r="A206" s="42">
        <f t="shared" si="15"/>
        <v>43305</v>
      </c>
      <c r="B206" s="68">
        <f t="shared" si="13"/>
        <v>3</v>
      </c>
      <c r="C206" s="68">
        <f t="shared" si="14"/>
        <v>7</v>
      </c>
      <c r="D206" s="68">
        <f>INT((A206-DATE(YEAR(A206),1,3)+WEEKDAY(DATE(YEAR(A206),1,3))+5)/7)</f>
        <v>30</v>
      </c>
      <c r="E206" s="74">
        <f t="shared" si="16"/>
        <v>2</v>
      </c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  <c r="AA206" s="65"/>
      <c r="AB206" s="65"/>
      <c r="AC206" s="65"/>
      <c r="AD206" s="65"/>
      <c r="AE206" s="65"/>
      <c r="AF206" s="65"/>
      <c r="AG206" s="65"/>
      <c r="AH206" s="65"/>
      <c r="AI206" s="65"/>
      <c r="AJ206" s="65"/>
      <c r="AK206" s="65"/>
      <c r="AL206" s="50"/>
      <c r="AM206" s="50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/>
      <c r="BG206" s="50"/>
      <c r="BH206" s="50"/>
      <c r="BI206" s="50"/>
      <c r="BJ206" s="50"/>
      <c r="BK206" s="50"/>
      <c r="BL206" s="50"/>
      <c r="BM206" s="50"/>
      <c r="BN206" s="50"/>
      <c r="BO206" s="50"/>
      <c r="BP206" s="50"/>
      <c r="BQ206" s="50"/>
      <c r="BR206" s="50"/>
      <c r="BS206" s="50"/>
      <c r="BT206" s="50"/>
      <c r="BU206" s="50"/>
      <c r="BV206" s="50"/>
      <c r="BW206" s="50"/>
      <c r="BX206" s="50"/>
      <c r="BY206" s="50"/>
      <c r="BZ206" s="50"/>
      <c r="CA206" s="50"/>
      <c r="CB206" s="50"/>
      <c r="CC206" s="50"/>
      <c r="CD206" s="50"/>
      <c r="CE206" s="50"/>
      <c r="CF206" s="50"/>
      <c r="CG206" s="50"/>
      <c r="CH206" s="50"/>
      <c r="CI206" s="50"/>
      <c r="CJ206" s="50"/>
      <c r="CK206" s="50"/>
      <c r="CL206" s="50"/>
      <c r="CM206" s="50"/>
      <c r="CN206" s="50"/>
      <c r="CO206" s="50"/>
      <c r="CP206" s="50"/>
      <c r="CQ206" s="50"/>
      <c r="CR206" s="50"/>
      <c r="CS206" s="50"/>
      <c r="CT206" s="50"/>
      <c r="CU206" s="50"/>
      <c r="CV206" s="50"/>
      <c r="CW206" s="50"/>
      <c r="CX206" s="50"/>
      <c r="CY206" s="50"/>
      <c r="CZ206" s="50"/>
      <c r="DA206" s="50"/>
    </row>
    <row r="207" spans="1:105" s="18" customFormat="1" ht="30.75" customHeight="1" x14ac:dyDescent="0.3">
      <c r="A207" s="42">
        <f t="shared" si="15"/>
        <v>43306</v>
      </c>
      <c r="B207" s="68">
        <f t="shared" si="13"/>
        <v>3</v>
      </c>
      <c r="C207" s="68">
        <f t="shared" si="14"/>
        <v>7</v>
      </c>
      <c r="D207" s="68">
        <f>INT((A207-DATE(YEAR(A207),1,3)+WEEKDAY(DATE(YEAR(A207),1,3))+5)/7)</f>
        <v>30</v>
      </c>
      <c r="E207" s="74">
        <f t="shared" si="16"/>
        <v>3</v>
      </c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50"/>
      <c r="AM207" s="50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/>
      <c r="BG207" s="50"/>
      <c r="BH207" s="50"/>
      <c r="BI207" s="50"/>
      <c r="BJ207" s="50"/>
      <c r="BK207" s="50"/>
      <c r="BL207" s="50"/>
      <c r="BM207" s="50"/>
      <c r="BN207" s="50"/>
      <c r="BO207" s="50"/>
      <c r="BP207" s="50"/>
      <c r="BQ207" s="50"/>
      <c r="BR207" s="50"/>
      <c r="BS207" s="50"/>
      <c r="BT207" s="50"/>
      <c r="BU207" s="50"/>
      <c r="BV207" s="50"/>
      <c r="BW207" s="50"/>
      <c r="BX207" s="50"/>
      <c r="BY207" s="50"/>
      <c r="BZ207" s="50"/>
      <c r="CA207" s="50"/>
      <c r="CB207" s="50"/>
      <c r="CC207" s="50"/>
      <c r="CD207" s="50"/>
      <c r="CE207" s="50"/>
      <c r="CF207" s="50"/>
      <c r="CG207" s="50"/>
      <c r="CH207" s="50"/>
      <c r="CI207" s="50"/>
      <c r="CJ207" s="50"/>
      <c r="CK207" s="50"/>
      <c r="CL207" s="50"/>
      <c r="CM207" s="50"/>
      <c r="CN207" s="50"/>
      <c r="CO207" s="50"/>
      <c r="CP207" s="50"/>
      <c r="CQ207" s="50"/>
      <c r="CR207" s="50"/>
      <c r="CS207" s="50"/>
      <c r="CT207" s="50"/>
      <c r="CU207" s="50"/>
      <c r="CV207" s="50"/>
      <c r="CW207" s="50"/>
      <c r="CX207" s="50"/>
      <c r="CY207" s="50"/>
      <c r="CZ207" s="50"/>
      <c r="DA207" s="50"/>
    </row>
    <row r="208" spans="1:105" s="18" customFormat="1" ht="30.75" customHeight="1" x14ac:dyDescent="0.3">
      <c r="A208" s="42">
        <f t="shared" si="15"/>
        <v>43307</v>
      </c>
      <c r="B208" s="68">
        <f t="shared" si="13"/>
        <v>3</v>
      </c>
      <c r="C208" s="68">
        <f t="shared" si="14"/>
        <v>7</v>
      </c>
      <c r="D208" s="68">
        <f>INT((A208-DATE(YEAR(A208),1,3)+WEEKDAY(DATE(YEAR(A208),1,3))+5)/7)</f>
        <v>30</v>
      </c>
      <c r="E208" s="74">
        <f t="shared" si="16"/>
        <v>4</v>
      </c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50"/>
      <c r="AM208" s="50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/>
      <c r="BG208" s="50"/>
      <c r="BH208" s="50"/>
      <c r="BI208" s="50"/>
      <c r="BJ208" s="50"/>
      <c r="BK208" s="50"/>
      <c r="BL208" s="50"/>
      <c r="BM208" s="50"/>
      <c r="BN208" s="50"/>
      <c r="BO208" s="50"/>
      <c r="BP208" s="50"/>
      <c r="BQ208" s="50"/>
      <c r="BR208" s="50"/>
      <c r="BS208" s="50"/>
      <c r="BT208" s="50"/>
      <c r="BU208" s="50"/>
      <c r="BV208" s="50"/>
      <c r="BW208" s="50"/>
      <c r="BX208" s="50"/>
      <c r="BY208" s="50"/>
      <c r="BZ208" s="50"/>
      <c r="CA208" s="50"/>
      <c r="CB208" s="50"/>
      <c r="CC208" s="50"/>
      <c r="CD208" s="50"/>
      <c r="CE208" s="50"/>
      <c r="CF208" s="50"/>
      <c r="CG208" s="50"/>
      <c r="CH208" s="50"/>
      <c r="CI208" s="50"/>
      <c r="CJ208" s="50"/>
      <c r="CK208" s="50"/>
      <c r="CL208" s="50"/>
      <c r="CM208" s="50"/>
      <c r="CN208" s="50"/>
      <c r="CO208" s="50"/>
      <c r="CP208" s="50"/>
      <c r="CQ208" s="50"/>
      <c r="CR208" s="50"/>
      <c r="CS208" s="50"/>
      <c r="CT208" s="50"/>
      <c r="CU208" s="50"/>
      <c r="CV208" s="50"/>
      <c r="CW208" s="50"/>
      <c r="CX208" s="50"/>
      <c r="CY208" s="50"/>
      <c r="CZ208" s="50"/>
      <c r="DA208" s="50"/>
    </row>
    <row r="209" spans="1:105" s="18" customFormat="1" ht="30.75" customHeight="1" x14ac:dyDescent="0.3">
      <c r="A209" s="42">
        <f t="shared" si="15"/>
        <v>43308</v>
      </c>
      <c r="B209" s="68">
        <f t="shared" si="13"/>
        <v>3</v>
      </c>
      <c r="C209" s="68">
        <f t="shared" si="14"/>
        <v>7</v>
      </c>
      <c r="D209" s="68">
        <f>INT((A209-DATE(YEAR(A209),1,3)+WEEKDAY(DATE(YEAR(A209),1,3))+5)/7)</f>
        <v>30</v>
      </c>
      <c r="E209" s="74">
        <f t="shared" si="16"/>
        <v>5</v>
      </c>
      <c r="F209" s="65"/>
      <c r="G209" s="65"/>
      <c r="H209" s="65"/>
      <c r="I209" s="65"/>
      <c r="J209" s="65"/>
      <c r="K209" s="65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  <c r="W209" s="65"/>
      <c r="X209" s="65"/>
      <c r="Y209" s="65"/>
      <c r="Z209" s="65"/>
      <c r="AA209" s="65"/>
      <c r="AB209" s="65"/>
      <c r="AC209" s="65"/>
      <c r="AD209" s="65"/>
      <c r="AE209" s="65"/>
      <c r="AF209" s="65"/>
      <c r="AG209" s="65"/>
      <c r="AH209" s="65"/>
      <c r="AI209" s="65"/>
      <c r="AJ209" s="65"/>
      <c r="AK209" s="65"/>
      <c r="AL209" s="50"/>
      <c r="AM209" s="50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/>
      <c r="BG209" s="50"/>
      <c r="BH209" s="50"/>
      <c r="BI209" s="50"/>
      <c r="BJ209" s="50"/>
      <c r="BK209" s="50"/>
      <c r="BL209" s="50"/>
      <c r="BM209" s="50"/>
      <c r="BN209" s="50"/>
      <c r="BO209" s="50"/>
      <c r="BP209" s="50"/>
      <c r="BQ209" s="50"/>
      <c r="BR209" s="50"/>
      <c r="BS209" s="50"/>
      <c r="BT209" s="50"/>
      <c r="BU209" s="50"/>
      <c r="BV209" s="50"/>
      <c r="BW209" s="50"/>
      <c r="BX209" s="50"/>
      <c r="BY209" s="50"/>
      <c r="BZ209" s="50"/>
      <c r="CA209" s="50"/>
      <c r="CB209" s="50"/>
      <c r="CC209" s="50"/>
      <c r="CD209" s="50"/>
      <c r="CE209" s="50"/>
      <c r="CF209" s="50"/>
      <c r="CG209" s="50"/>
      <c r="CH209" s="50"/>
      <c r="CI209" s="50"/>
      <c r="CJ209" s="50"/>
      <c r="CK209" s="50"/>
      <c r="CL209" s="50"/>
      <c r="CM209" s="50"/>
      <c r="CN209" s="50"/>
      <c r="CO209" s="50"/>
      <c r="CP209" s="50"/>
      <c r="CQ209" s="50"/>
      <c r="CR209" s="50"/>
      <c r="CS209" s="50"/>
      <c r="CT209" s="50"/>
      <c r="CU209" s="50"/>
      <c r="CV209" s="50"/>
      <c r="CW209" s="50"/>
      <c r="CX209" s="50"/>
      <c r="CY209" s="50"/>
      <c r="CZ209" s="50"/>
      <c r="DA209" s="50"/>
    </row>
    <row r="210" spans="1:105" s="18" customFormat="1" ht="30.75" customHeight="1" x14ac:dyDescent="0.3">
      <c r="A210" s="42">
        <f t="shared" si="15"/>
        <v>43309</v>
      </c>
      <c r="B210" s="68">
        <f t="shared" si="13"/>
        <v>3</v>
      </c>
      <c r="C210" s="68">
        <f t="shared" si="14"/>
        <v>7</v>
      </c>
      <c r="D210" s="68">
        <f>INT((A210-DATE(YEAR(A210),1,3)+WEEKDAY(DATE(YEAR(A210),1,3))+5)/7)</f>
        <v>30</v>
      </c>
      <c r="E210" s="74">
        <f t="shared" si="16"/>
        <v>6</v>
      </c>
      <c r="F210" s="65"/>
      <c r="G210" s="65"/>
      <c r="H210" s="65"/>
      <c r="I210" s="65"/>
      <c r="J210" s="65"/>
      <c r="K210" s="65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50"/>
      <c r="AM210" s="50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/>
      <c r="BG210" s="50"/>
      <c r="BH210" s="50"/>
      <c r="BI210" s="50"/>
      <c r="BJ210" s="50"/>
      <c r="BK210" s="50"/>
      <c r="BL210" s="50"/>
      <c r="BM210" s="50"/>
      <c r="BN210" s="50"/>
      <c r="BO210" s="50"/>
      <c r="BP210" s="50"/>
      <c r="BQ210" s="50"/>
      <c r="BR210" s="50"/>
      <c r="BS210" s="50"/>
      <c r="BT210" s="50"/>
      <c r="BU210" s="50"/>
      <c r="BV210" s="50"/>
      <c r="BW210" s="50"/>
      <c r="BX210" s="50"/>
      <c r="BY210" s="50"/>
      <c r="BZ210" s="50"/>
      <c r="CA210" s="50"/>
      <c r="CB210" s="50"/>
      <c r="CC210" s="50"/>
      <c r="CD210" s="50"/>
      <c r="CE210" s="50"/>
      <c r="CF210" s="50"/>
      <c r="CG210" s="50"/>
      <c r="CH210" s="50"/>
      <c r="CI210" s="50"/>
      <c r="CJ210" s="50"/>
      <c r="CK210" s="50"/>
      <c r="CL210" s="50"/>
      <c r="CM210" s="50"/>
      <c r="CN210" s="50"/>
      <c r="CO210" s="50"/>
      <c r="CP210" s="50"/>
      <c r="CQ210" s="50"/>
      <c r="CR210" s="50"/>
      <c r="CS210" s="50"/>
      <c r="CT210" s="50"/>
      <c r="CU210" s="50"/>
      <c r="CV210" s="50"/>
      <c r="CW210" s="50"/>
      <c r="CX210" s="50"/>
      <c r="CY210" s="50"/>
      <c r="CZ210" s="50"/>
      <c r="DA210" s="50"/>
    </row>
    <row r="211" spans="1:105" s="18" customFormat="1" ht="30.75" customHeight="1" x14ac:dyDescent="0.3">
      <c r="A211" s="42">
        <f t="shared" si="15"/>
        <v>43310</v>
      </c>
      <c r="B211" s="68">
        <f t="shared" si="13"/>
        <v>3</v>
      </c>
      <c r="C211" s="68">
        <f t="shared" si="14"/>
        <v>7</v>
      </c>
      <c r="D211" s="68">
        <f>INT((A211-DATE(YEAR(A211),1,3)+WEEKDAY(DATE(YEAR(A211),1,3))+5)/7)</f>
        <v>30</v>
      </c>
      <c r="E211" s="74">
        <f t="shared" si="16"/>
        <v>7</v>
      </c>
      <c r="F211" s="65"/>
      <c r="G211" s="65"/>
      <c r="H211" s="65"/>
      <c r="I211" s="65"/>
      <c r="J211" s="65"/>
      <c r="K211" s="65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50"/>
      <c r="AM211" s="50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/>
      <c r="BG211" s="50"/>
      <c r="BH211" s="50"/>
      <c r="BI211" s="50"/>
      <c r="BJ211" s="50"/>
      <c r="BK211" s="50"/>
      <c r="BL211" s="50"/>
      <c r="BM211" s="50"/>
      <c r="BN211" s="50"/>
      <c r="BO211" s="50"/>
      <c r="BP211" s="50"/>
      <c r="BQ211" s="50"/>
      <c r="BR211" s="50"/>
      <c r="BS211" s="50"/>
      <c r="BT211" s="50"/>
      <c r="BU211" s="50"/>
      <c r="BV211" s="50"/>
      <c r="BW211" s="50"/>
      <c r="BX211" s="50"/>
      <c r="BY211" s="50"/>
      <c r="BZ211" s="50"/>
      <c r="CA211" s="50"/>
      <c r="CB211" s="50"/>
      <c r="CC211" s="50"/>
      <c r="CD211" s="50"/>
      <c r="CE211" s="50"/>
      <c r="CF211" s="50"/>
      <c r="CG211" s="50"/>
      <c r="CH211" s="50"/>
      <c r="CI211" s="50"/>
      <c r="CJ211" s="50"/>
      <c r="CK211" s="50"/>
      <c r="CL211" s="50"/>
      <c r="CM211" s="50"/>
      <c r="CN211" s="50"/>
      <c r="CO211" s="50"/>
      <c r="CP211" s="50"/>
      <c r="CQ211" s="50"/>
      <c r="CR211" s="50"/>
      <c r="CS211" s="50"/>
      <c r="CT211" s="50"/>
      <c r="CU211" s="50"/>
      <c r="CV211" s="50"/>
      <c r="CW211" s="50"/>
      <c r="CX211" s="50"/>
      <c r="CY211" s="50"/>
      <c r="CZ211" s="50"/>
      <c r="DA211" s="50"/>
    </row>
    <row r="212" spans="1:105" s="18" customFormat="1" ht="30.75" customHeight="1" x14ac:dyDescent="0.3">
      <c r="A212" s="42">
        <f t="shared" si="15"/>
        <v>43311</v>
      </c>
      <c r="B212" s="68">
        <f t="shared" si="13"/>
        <v>3</v>
      </c>
      <c r="C212" s="68">
        <f t="shared" si="14"/>
        <v>7</v>
      </c>
      <c r="D212" s="68">
        <f>INT((A212-DATE(YEAR(A212),1,3)+WEEKDAY(DATE(YEAR(A212),1,3))+5)/7)</f>
        <v>31</v>
      </c>
      <c r="E212" s="74">
        <f t="shared" si="16"/>
        <v>1</v>
      </c>
      <c r="F212" s="65"/>
      <c r="G212" s="65"/>
      <c r="H212" s="65"/>
      <c r="I212" s="65"/>
      <c r="J212" s="65"/>
      <c r="K212" s="65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50"/>
      <c r="AM212" s="50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/>
      <c r="BG212" s="50"/>
      <c r="BH212" s="50"/>
      <c r="BI212" s="50"/>
      <c r="BJ212" s="50"/>
      <c r="BK212" s="50"/>
      <c r="BL212" s="50"/>
      <c r="BM212" s="50"/>
      <c r="BN212" s="50"/>
      <c r="BO212" s="50"/>
      <c r="BP212" s="50"/>
      <c r="BQ212" s="50"/>
      <c r="BR212" s="50"/>
      <c r="BS212" s="50"/>
      <c r="BT212" s="50"/>
      <c r="BU212" s="50"/>
      <c r="BV212" s="50"/>
      <c r="BW212" s="50"/>
      <c r="BX212" s="50"/>
      <c r="BY212" s="50"/>
      <c r="BZ212" s="50"/>
      <c r="CA212" s="50"/>
      <c r="CB212" s="50"/>
      <c r="CC212" s="50"/>
      <c r="CD212" s="50"/>
      <c r="CE212" s="50"/>
      <c r="CF212" s="50"/>
      <c r="CG212" s="50"/>
      <c r="CH212" s="50"/>
      <c r="CI212" s="50"/>
      <c r="CJ212" s="50"/>
      <c r="CK212" s="50"/>
      <c r="CL212" s="50"/>
      <c r="CM212" s="50"/>
      <c r="CN212" s="50"/>
      <c r="CO212" s="50"/>
      <c r="CP212" s="50"/>
      <c r="CQ212" s="50"/>
      <c r="CR212" s="50"/>
      <c r="CS212" s="50"/>
      <c r="CT212" s="50"/>
      <c r="CU212" s="50"/>
      <c r="CV212" s="50"/>
      <c r="CW212" s="50"/>
      <c r="CX212" s="50"/>
      <c r="CY212" s="50"/>
      <c r="CZ212" s="50"/>
      <c r="DA212" s="50"/>
    </row>
    <row r="213" spans="1:105" s="18" customFormat="1" ht="30.75" customHeight="1" x14ac:dyDescent="0.3">
      <c r="A213" s="42">
        <f t="shared" si="15"/>
        <v>43312</v>
      </c>
      <c r="B213" s="68">
        <f t="shared" si="13"/>
        <v>3</v>
      </c>
      <c r="C213" s="68">
        <f t="shared" si="14"/>
        <v>7</v>
      </c>
      <c r="D213" s="68">
        <f>INT((A213-DATE(YEAR(A213),1,3)+WEEKDAY(DATE(YEAR(A213),1,3))+5)/7)</f>
        <v>31</v>
      </c>
      <c r="E213" s="74">
        <f t="shared" si="16"/>
        <v>2</v>
      </c>
      <c r="F213" s="65"/>
      <c r="G213" s="65"/>
      <c r="H213" s="65"/>
      <c r="I213" s="65"/>
      <c r="J213" s="65"/>
      <c r="K213" s="65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  <c r="BX213" s="50"/>
      <c r="BY213" s="50"/>
      <c r="BZ213" s="50"/>
      <c r="CA213" s="50"/>
      <c r="CB213" s="50"/>
      <c r="CC213" s="50"/>
      <c r="CD213" s="50"/>
      <c r="CE213" s="50"/>
      <c r="CF213" s="50"/>
      <c r="CG213" s="50"/>
      <c r="CH213" s="50"/>
      <c r="CI213" s="50"/>
      <c r="CJ213" s="50"/>
      <c r="CK213" s="50"/>
      <c r="CL213" s="50"/>
      <c r="CM213" s="50"/>
      <c r="CN213" s="50"/>
      <c r="CO213" s="50"/>
      <c r="CP213" s="50"/>
      <c r="CQ213" s="50"/>
      <c r="CR213" s="50"/>
      <c r="CS213" s="50"/>
      <c r="CT213" s="50"/>
      <c r="CU213" s="50"/>
      <c r="CV213" s="50"/>
      <c r="CW213" s="50"/>
      <c r="CX213" s="50"/>
      <c r="CY213" s="50"/>
      <c r="CZ213" s="50"/>
      <c r="DA213" s="50"/>
    </row>
    <row r="214" spans="1:105" s="18" customFormat="1" ht="30.75" customHeight="1" x14ac:dyDescent="0.3">
      <c r="A214" s="42">
        <f t="shared" si="15"/>
        <v>43313</v>
      </c>
      <c r="B214" s="68">
        <f t="shared" si="13"/>
        <v>3</v>
      </c>
      <c r="C214" s="68">
        <f t="shared" si="14"/>
        <v>8</v>
      </c>
      <c r="D214" s="68">
        <f>INT((A214-DATE(YEAR(A214),1,3)+WEEKDAY(DATE(YEAR(A214),1,3))+5)/7)</f>
        <v>31</v>
      </c>
      <c r="E214" s="74">
        <f t="shared" si="16"/>
        <v>3</v>
      </c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50"/>
      <c r="AM214" s="50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/>
      <c r="BG214" s="50"/>
      <c r="BH214" s="50"/>
      <c r="BI214" s="50"/>
      <c r="BJ214" s="50"/>
      <c r="BK214" s="50"/>
      <c r="BL214" s="50"/>
      <c r="BM214" s="50"/>
      <c r="BN214" s="50"/>
      <c r="BO214" s="50"/>
      <c r="BP214" s="50"/>
      <c r="BQ214" s="50"/>
      <c r="BR214" s="50"/>
      <c r="BS214" s="50"/>
      <c r="BT214" s="50"/>
      <c r="BU214" s="50"/>
      <c r="BV214" s="50"/>
      <c r="BW214" s="50"/>
      <c r="BX214" s="50"/>
      <c r="BY214" s="50"/>
      <c r="BZ214" s="50"/>
      <c r="CA214" s="50"/>
      <c r="CB214" s="50"/>
      <c r="CC214" s="50"/>
      <c r="CD214" s="50"/>
      <c r="CE214" s="50"/>
      <c r="CF214" s="50"/>
      <c r="CG214" s="50"/>
      <c r="CH214" s="50"/>
      <c r="CI214" s="50"/>
      <c r="CJ214" s="50"/>
      <c r="CK214" s="50"/>
      <c r="CL214" s="50"/>
      <c r="CM214" s="50"/>
      <c r="CN214" s="50"/>
      <c r="CO214" s="50"/>
      <c r="CP214" s="50"/>
      <c r="CQ214" s="50"/>
      <c r="CR214" s="50"/>
      <c r="CS214" s="50"/>
      <c r="CT214" s="50"/>
      <c r="CU214" s="50"/>
      <c r="CV214" s="50"/>
      <c r="CW214" s="50"/>
      <c r="CX214" s="50"/>
      <c r="CY214" s="50"/>
      <c r="CZ214" s="50"/>
      <c r="DA214" s="50"/>
    </row>
    <row r="215" spans="1:105" s="18" customFormat="1" ht="30.75" customHeight="1" x14ac:dyDescent="0.3">
      <c r="A215" s="42">
        <f t="shared" si="15"/>
        <v>43314</v>
      </c>
      <c r="B215" s="68">
        <f t="shared" si="13"/>
        <v>3</v>
      </c>
      <c r="C215" s="68">
        <f t="shared" si="14"/>
        <v>8</v>
      </c>
      <c r="D215" s="68">
        <f>INT((A215-DATE(YEAR(A215),1,3)+WEEKDAY(DATE(YEAR(A215),1,3))+5)/7)</f>
        <v>31</v>
      </c>
      <c r="E215" s="74">
        <f t="shared" si="16"/>
        <v>4</v>
      </c>
      <c r="F215" s="65"/>
      <c r="G215" s="65"/>
      <c r="H215" s="65"/>
      <c r="I215" s="65"/>
      <c r="J215" s="65"/>
      <c r="K215" s="65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  <c r="BX215" s="50"/>
      <c r="BY215" s="50"/>
      <c r="BZ215" s="50"/>
      <c r="CA215" s="50"/>
      <c r="CB215" s="50"/>
      <c r="CC215" s="50"/>
      <c r="CD215" s="50"/>
      <c r="CE215" s="50"/>
      <c r="CF215" s="50"/>
      <c r="CG215" s="50"/>
      <c r="CH215" s="50"/>
      <c r="CI215" s="50"/>
      <c r="CJ215" s="50"/>
      <c r="CK215" s="50"/>
      <c r="CL215" s="50"/>
      <c r="CM215" s="50"/>
      <c r="CN215" s="50"/>
      <c r="CO215" s="50"/>
      <c r="CP215" s="50"/>
      <c r="CQ215" s="50"/>
      <c r="CR215" s="50"/>
      <c r="CS215" s="50"/>
      <c r="CT215" s="50"/>
      <c r="CU215" s="50"/>
      <c r="CV215" s="50"/>
      <c r="CW215" s="50"/>
      <c r="CX215" s="50"/>
      <c r="CY215" s="50"/>
      <c r="CZ215" s="50"/>
      <c r="DA215" s="50"/>
    </row>
    <row r="216" spans="1:105" s="18" customFormat="1" ht="30.75" customHeight="1" x14ac:dyDescent="0.3">
      <c r="A216" s="42">
        <f t="shared" si="15"/>
        <v>43315</v>
      </c>
      <c r="B216" s="68">
        <f t="shared" si="13"/>
        <v>3</v>
      </c>
      <c r="C216" s="68">
        <f t="shared" si="14"/>
        <v>8</v>
      </c>
      <c r="D216" s="68">
        <f>INT((A216-DATE(YEAR(A216),1,3)+WEEKDAY(DATE(YEAR(A216),1,3))+5)/7)</f>
        <v>31</v>
      </c>
      <c r="E216" s="74">
        <f t="shared" si="16"/>
        <v>5</v>
      </c>
      <c r="F216" s="65"/>
      <c r="G216" s="65"/>
      <c r="H216" s="65"/>
      <c r="I216" s="65"/>
      <c r="J216" s="65"/>
      <c r="K216" s="65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50"/>
      <c r="AM216" s="50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/>
      <c r="BG216" s="50"/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50"/>
      <c r="BT216" s="50"/>
      <c r="BU216" s="50"/>
      <c r="BV216" s="50"/>
      <c r="BW216" s="50"/>
      <c r="BX216" s="50"/>
      <c r="BY216" s="50"/>
      <c r="BZ216" s="50"/>
      <c r="CA216" s="50"/>
      <c r="CB216" s="50"/>
      <c r="CC216" s="50"/>
      <c r="CD216" s="50"/>
      <c r="CE216" s="50"/>
      <c r="CF216" s="50"/>
      <c r="CG216" s="50"/>
      <c r="CH216" s="50"/>
      <c r="CI216" s="50"/>
      <c r="CJ216" s="50"/>
      <c r="CK216" s="50"/>
      <c r="CL216" s="50"/>
      <c r="CM216" s="50"/>
      <c r="CN216" s="50"/>
      <c r="CO216" s="50"/>
      <c r="CP216" s="50"/>
      <c r="CQ216" s="50"/>
      <c r="CR216" s="50"/>
      <c r="CS216" s="50"/>
      <c r="CT216" s="50"/>
      <c r="CU216" s="50"/>
      <c r="CV216" s="50"/>
      <c r="CW216" s="50"/>
      <c r="CX216" s="50"/>
      <c r="CY216" s="50"/>
      <c r="CZ216" s="50"/>
      <c r="DA216" s="50"/>
    </row>
    <row r="217" spans="1:105" s="18" customFormat="1" ht="30.75" customHeight="1" x14ac:dyDescent="0.3">
      <c r="A217" s="42">
        <f t="shared" si="15"/>
        <v>43316</v>
      </c>
      <c r="B217" s="68">
        <f t="shared" si="13"/>
        <v>3</v>
      </c>
      <c r="C217" s="68">
        <f t="shared" si="14"/>
        <v>8</v>
      </c>
      <c r="D217" s="68">
        <f>INT((A217-DATE(YEAR(A217),1,3)+WEEKDAY(DATE(YEAR(A217),1,3))+5)/7)</f>
        <v>31</v>
      </c>
      <c r="E217" s="74">
        <f t="shared" si="16"/>
        <v>6</v>
      </c>
      <c r="F217" s="65"/>
      <c r="G217" s="65"/>
      <c r="H217" s="65"/>
      <c r="I217" s="65"/>
      <c r="J217" s="65"/>
      <c r="K217" s="65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  <c r="BX217" s="50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0"/>
      <c r="CJ217" s="50"/>
      <c r="CK217" s="50"/>
      <c r="CL217" s="50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0"/>
      <c r="CX217" s="50"/>
      <c r="CY217" s="50"/>
      <c r="CZ217" s="50"/>
      <c r="DA217" s="50"/>
    </row>
    <row r="218" spans="1:105" s="18" customFormat="1" ht="30.75" customHeight="1" x14ac:dyDescent="0.3">
      <c r="A218" s="42">
        <f t="shared" si="15"/>
        <v>43317</v>
      </c>
      <c r="B218" s="68">
        <f t="shared" si="13"/>
        <v>3</v>
      </c>
      <c r="C218" s="68">
        <f t="shared" si="14"/>
        <v>8</v>
      </c>
      <c r="D218" s="68">
        <f>INT((A218-DATE(YEAR(A218),1,3)+WEEKDAY(DATE(YEAR(A218),1,3))+5)/7)</f>
        <v>31</v>
      </c>
      <c r="E218" s="74">
        <f t="shared" si="16"/>
        <v>7</v>
      </c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50"/>
      <c r="AM218" s="50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/>
      <c r="BG218" s="50"/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50"/>
      <c r="BT218" s="50"/>
      <c r="BU218" s="50"/>
      <c r="BV218" s="50"/>
      <c r="BW218" s="50"/>
      <c r="BX218" s="50"/>
      <c r="BY218" s="50"/>
      <c r="BZ218" s="50"/>
      <c r="CA218" s="50"/>
      <c r="CB218" s="50"/>
      <c r="CC218" s="50"/>
      <c r="CD218" s="50"/>
      <c r="CE218" s="50"/>
      <c r="CF218" s="50"/>
      <c r="CG218" s="50"/>
      <c r="CH218" s="50"/>
      <c r="CI218" s="50"/>
      <c r="CJ218" s="50"/>
      <c r="CK218" s="50"/>
      <c r="CL218" s="50"/>
      <c r="CM218" s="50"/>
      <c r="CN218" s="50"/>
      <c r="CO218" s="50"/>
      <c r="CP218" s="50"/>
      <c r="CQ218" s="50"/>
      <c r="CR218" s="50"/>
      <c r="CS218" s="50"/>
      <c r="CT218" s="50"/>
      <c r="CU218" s="50"/>
      <c r="CV218" s="50"/>
      <c r="CW218" s="50"/>
      <c r="CX218" s="50"/>
      <c r="CY218" s="50"/>
      <c r="CZ218" s="50"/>
      <c r="DA218" s="50"/>
    </row>
    <row r="219" spans="1:105" s="18" customFormat="1" ht="30.75" customHeight="1" x14ac:dyDescent="0.3">
      <c r="A219" s="42">
        <f t="shared" si="15"/>
        <v>43318</v>
      </c>
      <c r="B219" s="68">
        <f t="shared" si="13"/>
        <v>3</v>
      </c>
      <c r="C219" s="68">
        <f t="shared" si="14"/>
        <v>8</v>
      </c>
      <c r="D219" s="68">
        <f>INT((A219-DATE(YEAR(A219),1,3)+WEEKDAY(DATE(YEAR(A219),1,3))+5)/7)</f>
        <v>32</v>
      </c>
      <c r="E219" s="74">
        <f t="shared" si="16"/>
        <v>1</v>
      </c>
      <c r="F219" s="65"/>
      <c r="G219" s="65"/>
      <c r="H219" s="65"/>
      <c r="I219" s="65"/>
      <c r="J219" s="65"/>
      <c r="K219" s="65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  <c r="BX219" s="50"/>
      <c r="BY219" s="50"/>
      <c r="BZ219" s="50"/>
      <c r="CA219" s="50"/>
      <c r="CB219" s="50"/>
      <c r="CC219" s="50"/>
      <c r="CD219" s="50"/>
      <c r="CE219" s="50"/>
      <c r="CF219" s="50"/>
      <c r="CG219" s="50"/>
      <c r="CH219" s="50"/>
      <c r="CI219" s="50"/>
      <c r="CJ219" s="50"/>
      <c r="CK219" s="50"/>
      <c r="CL219" s="50"/>
      <c r="CM219" s="50"/>
      <c r="CN219" s="50"/>
      <c r="CO219" s="50"/>
      <c r="CP219" s="50"/>
      <c r="CQ219" s="50"/>
      <c r="CR219" s="50"/>
      <c r="CS219" s="50"/>
      <c r="CT219" s="50"/>
      <c r="CU219" s="50"/>
      <c r="CV219" s="50"/>
      <c r="CW219" s="50"/>
      <c r="CX219" s="50"/>
      <c r="CY219" s="50"/>
      <c r="CZ219" s="50"/>
      <c r="DA219" s="50"/>
    </row>
    <row r="220" spans="1:105" s="18" customFormat="1" ht="30.75" customHeight="1" x14ac:dyDescent="0.3">
      <c r="A220" s="42">
        <f t="shared" si="15"/>
        <v>43319</v>
      </c>
      <c r="B220" s="68">
        <f t="shared" si="13"/>
        <v>3</v>
      </c>
      <c r="C220" s="68">
        <f t="shared" si="14"/>
        <v>8</v>
      </c>
      <c r="D220" s="68">
        <f>INT((A220-DATE(YEAR(A220),1,3)+WEEKDAY(DATE(YEAR(A220),1,3))+5)/7)</f>
        <v>32</v>
      </c>
      <c r="E220" s="74">
        <f t="shared" si="16"/>
        <v>2</v>
      </c>
      <c r="F220" s="65"/>
      <c r="G220" s="65"/>
      <c r="H220" s="65"/>
      <c r="I220" s="65"/>
      <c r="J220" s="65"/>
      <c r="K220" s="65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50"/>
      <c r="AM220" s="50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/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50"/>
      <c r="BT220" s="50"/>
      <c r="BU220" s="50"/>
      <c r="BV220" s="50"/>
      <c r="BW220" s="50"/>
      <c r="BX220" s="50"/>
      <c r="BY220" s="50"/>
      <c r="BZ220" s="50"/>
      <c r="CA220" s="50"/>
      <c r="CB220" s="50"/>
      <c r="CC220" s="50"/>
      <c r="CD220" s="50"/>
      <c r="CE220" s="50"/>
      <c r="CF220" s="50"/>
      <c r="CG220" s="50"/>
      <c r="CH220" s="50"/>
      <c r="CI220" s="50"/>
      <c r="CJ220" s="50"/>
      <c r="CK220" s="50"/>
      <c r="CL220" s="50"/>
      <c r="CM220" s="50"/>
      <c r="CN220" s="50"/>
      <c r="CO220" s="50"/>
      <c r="CP220" s="50"/>
      <c r="CQ220" s="50"/>
      <c r="CR220" s="50"/>
      <c r="CS220" s="50"/>
      <c r="CT220" s="50"/>
      <c r="CU220" s="50"/>
      <c r="CV220" s="50"/>
      <c r="CW220" s="50"/>
      <c r="CX220" s="50"/>
      <c r="CY220" s="50"/>
      <c r="CZ220" s="50"/>
      <c r="DA220" s="50"/>
    </row>
    <row r="221" spans="1:105" s="18" customFormat="1" ht="30.75" customHeight="1" x14ac:dyDescent="0.3">
      <c r="A221" s="42">
        <f t="shared" si="15"/>
        <v>43320</v>
      </c>
      <c r="B221" s="68">
        <f t="shared" si="13"/>
        <v>3</v>
      </c>
      <c r="C221" s="68">
        <f t="shared" si="14"/>
        <v>8</v>
      </c>
      <c r="D221" s="68">
        <f>INT((A221-DATE(YEAR(A221),1,3)+WEEKDAY(DATE(YEAR(A221),1,3))+5)/7)</f>
        <v>32</v>
      </c>
      <c r="E221" s="74">
        <f t="shared" si="16"/>
        <v>3</v>
      </c>
      <c r="F221" s="65"/>
      <c r="G221" s="65"/>
      <c r="H221" s="65"/>
      <c r="I221" s="65"/>
      <c r="J221" s="65"/>
      <c r="K221" s="65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  <c r="BX221" s="50"/>
      <c r="BY221" s="50"/>
      <c r="BZ221" s="50"/>
      <c r="CA221" s="50"/>
      <c r="CB221" s="50"/>
      <c r="CC221" s="50"/>
      <c r="CD221" s="50"/>
      <c r="CE221" s="50"/>
      <c r="CF221" s="50"/>
      <c r="CG221" s="50"/>
      <c r="CH221" s="50"/>
      <c r="CI221" s="50"/>
      <c r="CJ221" s="50"/>
      <c r="CK221" s="50"/>
      <c r="CL221" s="50"/>
      <c r="CM221" s="50"/>
      <c r="CN221" s="50"/>
      <c r="CO221" s="50"/>
      <c r="CP221" s="50"/>
      <c r="CQ221" s="50"/>
      <c r="CR221" s="50"/>
      <c r="CS221" s="50"/>
      <c r="CT221" s="50"/>
      <c r="CU221" s="50"/>
      <c r="CV221" s="50"/>
      <c r="CW221" s="50"/>
      <c r="CX221" s="50"/>
      <c r="CY221" s="50"/>
      <c r="CZ221" s="50"/>
      <c r="DA221" s="50"/>
    </row>
    <row r="222" spans="1:105" s="18" customFormat="1" ht="30.75" customHeight="1" x14ac:dyDescent="0.3">
      <c r="A222" s="42">
        <f t="shared" si="15"/>
        <v>43321</v>
      </c>
      <c r="B222" s="68">
        <f t="shared" si="13"/>
        <v>3</v>
      </c>
      <c r="C222" s="68">
        <f t="shared" si="14"/>
        <v>8</v>
      </c>
      <c r="D222" s="68">
        <f>INT((A222-DATE(YEAR(A222),1,3)+WEEKDAY(DATE(YEAR(A222),1,3))+5)/7)</f>
        <v>32</v>
      </c>
      <c r="E222" s="74">
        <f t="shared" si="16"/>
        <v>4</v>
      </c>
      <c r="F222" s="65"/>
      <c r="G222" s="65"/>
      <c r="H222" s="65"/>
      <c r="I222" s="65"/>
      <c r="J222" s="65"/>
      <c r="K222" s="65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  <c r="W222" s="65"/>
      <c r="X222" s="65"/>
      <c r="Y222" s="65"/>
      <c r="Z222" s="65"/>
      <c r="AA222" s="65"/>
      <c r="AB222" s="65"/>
      <c r="AC222" s="65"/>
      <c r="AD222" s="65"/>
      <c r="AE222" s="65"/>
      <c r="AF222" s="65"/>
      <c r="AG222" s="65"/>
      <c r="AH222" s="65"/>
      <c r="AI222" s="65"/>
      <c r="AJ222" s="65"/>
      <c r="AK222" s="65"/>
      <c r="AL222" s="50"/>
      <c r="AM222" s="50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/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50"/>
      <c r="BT222" s="50"/>
      <c r="BU222" s="50"/>
      <c r="BV222" s="50"/>
      <c r="BW222" s="50"/>
      <c r="BX222" s="50"/>
      <c r="BY222" s="50"/>
      <c r="BZ222" s="50"/>
      <c r="CA222" s="50"/>
      <c r="CB222" s="50"/>
      <c r="CC222" s="50"/>
      <c r="CD222" s="50"/>
      <c r="CE222" s="50"/>
      <c r="CF222" s="50"/>
      <c r="CG222" s="50"/>
      <c r="CH222" s="50"/>
      <c r="CI222" s="50"/>
      <c r="CJ222" s="50"/>
      <c r="CK222" s="50"/>
      <c r="CL222" s="50"/>
      <c r="CM222" s="50"/>
      <c r="CN222" s="50"/>
      <c r="CO222" s="50"/>
      <c r="CP222" s="50"/>
      <c r="CQ222" s="50"/>
      <c r="CR222" s="50"/>
      <c r="CS222" s="50"/>
      <c r="CT222" s="50"/>
      <c r="CU222" s="50"/>
      <c r="CV222" s="50"/>
      <c r="CW222" s="50"/>
      <c r="CX222" s="50"/>
      <c r="CY222" s="50"/>
      <c r="CZ222" s="50"/>
      <c r="DA222" s="50"/>
    </row>
    <row r="223" spans="1:105" s="18" customFormat="1" ht="30.75" customHeight="1" x14ac:dyDescent="0.3">
      <c r="A223" s="42">
        <f t="shared" si="15"/>
        <v>43322</v>
      </c>
      <c r="B223" s="68">
        <f t="shared" si="13"/>
        <v>3</v>
      </c>
      <c r="C223" s="68">
        <f t="shared" si="14"/>
        <v>8</v>
      </c>
      <c r="D223" s="68">
        <f>INT((A223-DATE(YEAR(A223),1,3)+WEEKDAY(DATE(YEAR(A223),1,3))+5)/7)</f>
        <v>32</v>
      </c>
      <c r="E223" s="74">
        <f t="shared" si="16"/>
        <v>5</v>
      </c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  <c r="W223" s="65"/>
      <c r="X223" s="65"/>
      <c r="Y223" s="65"/>
      <c r="Z223" s="65"/>
      <c r="AA223" s="65"/>
      <c r="AB223" s="65"/>
      <c r="AC223" s="65"/>
      <c r="AD223" s="65"/>
      <c r="AE223" s="65"/>
      <c r="AF223" s="65"/>
      <c r="AG223" s="65"/>
      <c r="AH223" s="65"/>
      <c r="AI223" s="65"/>
      <c r="AJ223" s="65"/>
      <c r="AK223" s="65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  <c r="BX223" s="50"/>
      <c r="BY223" s="50"/>
      <c r="BZ223" s="50"/>
      <c r="CA223" s="50"/>
      <c r="CB223" s="50"/>
      <c r="CC223" s="50"/>
      <c r="CD223" s="50"/>
      <c r="CE223" s="50"/>
      <c r="CF223" s="50"/>
      <c r="CG223" s="50"/>
      <c r="CH223" s="50"/>
      <c r="CI223" s="50"/>
      <c r="CJ223" s="50"/>
      <c r="CK223" s="50"/>
      <c r="CL223" s="50"/>
      <c r="CM223" s="50"/>
      <c r="CN223" s="50"/>
      <c r="CO223" s="50"/>
      <c r="CP223" s="50"/>
      <c r="CQ223" s="50"/>
      <c r="CR223" s="50"/>
      <c r="CS223" s="50"/>
      <c r="CT223" s="50"/>
      <c r="CU223" s="50"/>
      <c r="CV223" s="50"/>
      <c r="CW223" s="50"/>
      <c r="CX223" s="50"/>
      <c r="CY223" s="50"/>
      <c r="CZ223" s="50"/>
      <c r="DA223" s="50"/>
    </row>
    <row r="224" spans="1:105" s="18" customFormat="1" ht="30.75" customHeight="1" x14ac:dyDescent="0.3">
      <c r="A224" s="42">
        <f t="shared" si="15"/>
        <v>43323</v>
      </c>
      <c r="B224" s="68">
        <f t="shared" si="13"/>
        <v>3</v>
      </c>
      <c r="C224" s="68">
        <f t="shared" si="14"/>
        <v>8</v>
      </c>
      <c r="D224" s="68">
        <f>INT((A224-DATE(YEAR(A224),1,3)+WEEKDAY(DATE(YEAR(A224),1,3))+5)/7)</f>
        <v>32</v>
      </c>
      <c r="E224" s="74">
        <f t="shared" si="16"/>
        <v>6</v>
      </c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  <c r="W224" s="65"/>
      <c r="X224" s="65"/>
      <c r="Y224" s="65"/>
      <c r="Z224" s="65"/>
      <c r="AA224" s="65"/>
      <c r="AB224" s="65"/>
      <c r="AC224" s="65"/>
      <c r="AD224" s="65"/>
      <c r="AE224" s="65"/>
      <c r="AF224" s="65"/>
      <c r="AG224" s="65"/>
      <c r="AH224" s="65"/>
      <c r="AI224" s="65"/>
      <c r="AJ224" s="65"/>
      <c r="AK224" s="65"/>
      <c r="AL224" s="50"/>
      <c r="AM224" s="50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/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50"/>
      <c r="BT224" s="50"/>
      <c r="BU224" s="50"/>
      <c r="BV224" s="50"/>
      <c r="BW224" s="50"/>
      <c r="BX224" s="50"/>
      <c r="BY224" s="50"/>
      <c r="BZ224" s="50"/>
      <c r="CA224" s="50"/>
      <c r="CB224" s="50"/>
      <c r="CC224" s="50"/>
      <c r="CD224" s="50"/>
      <c r="CE224" s="50"/>
      <c r="CF224" s="50"/>
      <c r="CG224" s="50"/>
      <c r="CH224" s="50"/>
      <c r="CI224" s="50"/>
      <c r="CJ224" s="50"/>
      <c r="CK224" s="50"/>
      <c r="CL224" s="50"/>
      <c r="CM224" s="50"/>
      <c r="CN224" s="50"/>
      <c r="CO224" s="50"/>
      <c r="CP224" s="50"/>
      <c r="CQ224" s="50"/>
      <c r="CR224" s="50"/>
      <c r="CS224" s="50"/>
      <c r="CT224" s="50"/>
      <c r="CU224" s="50"/>
      <c r="CV224" s="50"/>
      <c r="CW224" s="50"/>
      <c r="CX224" s="50"/>
      <c r="CY224" s="50"/>
      <c r="CZ224" s="50"/>
      <c r="DA224" s="50"/>
    </row>
    <row r="225" spans="1:105" s="18" customFormat="1" ht="30.75" customHeight="1" x14ac:dyDescent="0.3">
      <c r="A225" s="42">
        <f t="shared" si="15"/>
        <v>43324</v>
      </c>
      <c r="B225" s="68">
        <f t="shared" si="13"/>
        <v>3</v>
      </c>
      <c r="C225" s="68">
        <f t="shared" si="14"/>
        <v>8</v>
      </c>
      <c r="D225" s="68">
        <f>INT((A225-DATE(YEAR(A225),1,3)+WEEKDAY(DATE(YEAR(A225),1,3))+5)/7)</f>
        <v>32</v>
      </c>
      <c r="E225" s="74">
        <f t="shared" si="16"/>
        <v>7</v>
      </c>
      <c r="F225" s="65"/>
      <c r="G225" s="65"/>
      <c r="H225" s="65"/>
      <c r="I225" s="65"/>
      <c r="J225" s="65"/>
      <c r="K225" s="65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  <c r="W225" s="65"/>
      <c r="X225" s="65"/>
      <c r="Y225" s="65"/>
      <c r="Z225" s="65"/>
      <c r="AA225" s="65"/>
      <c r="AB225" s="65"/>
      <c r="AC225" s="65"/>
      <c r="AD225" s="65"/>
      <c r="AE225" s="65"/>
      <c r="AF225" s="65"/>
      <c r="AG225" s="65"/>
      <c r="AH225" s="65"/>
      <c r="AI225" s="65"/>
      <c r="AJ225" s="65"/>
      <c r="AK225" s="65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  <c r="BX225" s="50"/>
      <c r="BY225" s="50"/>
      <c r="BZ225" s="50"/>
      <c r="CA225" s="50"/>
      <c r="CB225" s="50"/>
      <c r="CC225" s="50"/>
      <c r="CD225" s="50"/>
      <c r="CE225" s="50"/>
      <c r="CF225" s="50"/>
      <c r="CG225" s="50"/>
      <c r="CH225" s="50"/>
      <c r="CI225" s="50"/>
      <c r="CJ225" s="50"/>
      <c r="CK225" s="50"/>
      <c r="CL225" s="50"/>
      <c r="CM225" s="50"/>
      <c r="CN225" s="50"/>
      <c r="CO225" s="50"/>
      <c r="CP225" s="50"/>
      <c r="CQ225" s="50"/>
      <c r="CR225" s="50"/>
      <c r="CS225" s="50"/>
      <c r="CT225" s="50"/>
      <c r="CU225" s="50"/>
      <c r="CV225" s="50"/>
      <c r="CW225" s="50"/>
      <c r="CX225" s="50"/>
      <c r="CY225" s="50"/>
      <c r="CZ225" s="50"/>
      <c r="DA225" s="50"/>
    </row>
    <row r="226" spans="1:105" s="18" customFormat="1" ht="30.75" customHeight="1" x14ac:dyDescent="0.3">
      <c r="A226" s="42">
        <f t="shared" si="15"/>
        <v>43325</v>
      </c>
      <c r="B226" s="68">
        <f t="shared" si="13"/>
        <v>3</v>
      </c>
      <c r="C226" s="68">
        <f t="shared" si="14"/>
        <v>8</v>
      </c>
      <c r="D226" s="68">
        <f>INT((A226-DATE(YEAR(A226),1,3)+WEEKDAY(DATE(YEAR(A226),1,3))+5)/7)</f>
        <v>33</v>
      </c>
      <c r="E226" s="74">
        <f t="shared" si="16"/>
        <v>1</v>
      </c>
      <c r="F226" s="65"/>
      <c r="G226" s="65"/>
      <c r="H226" s="65"/>
      <c r="I226" s="65"/>
      <c r="J226" s="65"/>
      <c r="K226" s="65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  <c r="W226" s="65"/>
      <c r="X226" s="65"/>
      <c r="Y226" s="65"/>
      <c r="Z226" s="65"/>
      <c r="AA226" s="65"/>
      <c r="AB226" s="65"/>
      <c r="AC226" s="65"/>
      <c r="AD226" s="65"/>
      <c r="AE226" s="65"/>
      <c r="AF226" s="65"/>
      <c r="AG226" s="65"/>
      <c r="AH226" s="65"/>
      <c r="AI226" s="65"/>
      <c r="AJ226" s="65"/>
      <c r="AK226" s="65"/>
      <c r="AL226" s="50"/>
      <c r="AM226" s="50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/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50"/>
      <c r="BT226" s="50"/>
      <c r="BU226" s="50"/>
      <c r="BV226" s="50"/>
      <c r="BW226" s="50"/>
      <c r="BX226" s="50"/>
      <c r="BY226" s="50"/>
      <c r="BZ226" s="50"/>
      <c r="CA226" s="50"/>
      <c r="CB226" s="50"/>
      <c r="CC226" s="50"/>
      <c r="CD226" s="50"/>
      <c r="CE226" s="50"/>
      <c r="CF226" s="50"/>
      <c r="CG226" s="50"/>
      <c r="CH226" s="50"/>
      <c r="CI226" s="50"/>
      <c r="CJ226" s="50"/>
      <c r="CK226" s="50"/>
      <c r="CL226" s="50"/>
      <c r="CM226" s="50"/>
      <c r="CN226" s="50"/>
      <c r="CO226" s="50"/>
      <c r="CP226" s="50"/>
      <c r="CQ226" s="50"/>
      <c r="CR226" s="50"/>
      <c r="CS226" s="50"/>
      <c r="CT226" s="50"/>
      <c r="CU226" s="50"/>
      <c r="CV226" s="50"/>
      <c r="CW226" s="50"/>
      <c r="CX226" s="50"/>
      <c r="CY226" s="50"/>
      <c r="CZ226" s="50"/>
      <c r="DA226" s="50"/>
    </row>
    <row r="227" spans="1:105" s="18" customFormat="1" ht="30.75" customHeight="1" x14ac:dyDescent="0.3">
      <c r="A227" s="42">
        <f t="shared" si="15"/>
        <v>43326</v>
      </c>
      <c r="B227" s="68">
        <f t="shared" si="13"/>
        <v>3</v>
      </c>
      <c r="C227" s="68">
        <f t="shared" si="14"/>
        <v>8</v>
      </c>
      <c r="D227" s="68">
        <f>INT((A227-DATE(YEAR(A227),1,3)+WEEKDAY(DATE(YEAR(A227),1,3))+5)/7)</f>
        <v>33</v>
      </c>
      <c r="E227" s="74">
        <f t="shared" si="16"/>
        <v>2</v>
      </c>
      <c r="F227" s="65"/>
      <c r="G227" s="65"/>
      <c r="H227" s="65"/>
      <c r="I227" s="65"/>
      <c r="J227" s="65"/>
      <c r="K227" s="65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  <c r="W227" s="65"/>
      <c r="X227" s="65"/>
      <c r="Y227" s="65"/>
      <c r="Z227" s="65"/>
      <c r="AA227" s="65"/>
      <c r="AB227" s="65"/>
      <c r="AC227" s="65"/>
      <c r="AD227" s="65"/>
      <c r="AE227" s="65"/>
      <c r="AF227" s="65"/>
      <c r="AG227" s="65"/>
      <c r="AH227" s="65"/>
      <c r="AI227" s="65"/>
      <c r="AJ227" s="65"/>
      <c r="AK227" s="65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  <c r="BX227" s="50"/>
      <c r="BY227" s="50"/>
      <c r="BZ227" s="50"/>
      <c r="CA227" s="50"/>
      <c r="CB227" s="50"/>
      <c r="CC227" s="50"/>
      <c r="CD227" s="50"/>
      <c r="CE227" s="50"/>
      <c r="CF227" s="50"/>
      <c r="CG227" s="50"/>
      <c r="CH227" s="50"/>
      <c r="CI227" s="50"/>
      <c r="CJ227" s="50"/>
      <c r="CK227" s="50"/>
      <c r="CL227" s="50"/>
      <c r="CM227" s="50"/>
      <c r="CN227" s="50"/>
      <c r="CO227" s="50"/>
      <c r="CP227" s="50"/>
      <c r="CQ227" s="50"/>
      <c r="CR227" s="50"/>
      <c r="CS227" s="50"/>
      <c r="CT227" s="50"/>
      <c r="CU227" s="50"/>
      <c r="CV227" s="50"/>
      <c r="CW227" s="50"/>
      <c r="CX227" s="50"/>
      <c r="CY227" s="50"/>
      <c r="CZ227" s="50"/>
      <c r="DA227" s="50"/>
    </row>
    <row r="228" spans="1:105" s="18" customFormat="1" ht="30.75" customHeight="1" x14ac:dyDescent="0.3">
      <c r="A228" s="42">
        <f t="shared" si="15"/>
        <v>43327</v>
      </c>
      <c r="B228" s="68">
        <f t="shared" si="13"/>
        <v>3</v>
      </c>
      <c r="C228" s="68">
        <f t="shared" si="14"/>
        <v>8</v>
      </c>
      <c r="D228" s="68">
        <f>INT((A228-DATE(YEAR(A228),1,3)+WEEKDAY(DATE(YEAR(A228),1,3))+5)/7)</f>
        <v>33</v>
      </c>
      <c r="E228" s="74">
        <f t="shared" si="16"/>
        <v>3</v>
      </c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  <c r="W228" s="65"/>
      <c r="X228" s="65"/>
      <c r="Y228" s="65"/>
      <c r="Z228" s="65"/>
      <c r="AA228" s="65"/>
      <c r="AB228" s="65"/>
      <c r="AC228" s="65"/>
      <c r="AD228" s="65"/>
      <c r="AE228" s="65"/>
      <c r="AF228" s="65"/>
      <c r="AG228" s="65"/>
      <c r="AH228" s="65"/>
      <c r="AI228" s="65"/>
      <c r="AJ228" s="65"/>
      <c r="AK228" s="65"/>
      <c r="AL228" s="50"/>
      <c r="AM228" s="50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/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50"/>
      <c r="BT228" s="50"/>
      <c r="BU228" s="50"/>
      <c r="BV228" s="50"/>
      <c r="BW228" s="50"/>
      <c r="BX228" s="50"/>
      <c r="BY228" s="50"/>
      <c r="BZ228" s="50"/>
      <c r="CA228" s="50"/>
      <c r="CB228" s="50"/>
      <c r="CC228" s="50"/>
      <c r="CD228" s="50"/>
      <c r="CE228" s="50"/>
      <c r="CF228" s="50"/>
      <c r="CG228" s="50"/>
      <c r="CH228" s="50"/>
      <c r="CI228" s="50"/>
      <c r="CJ228" s="50"/>
      <c r="CK228" s="50"/>
      <c r="CL228" s="50"/>
      <c r="CM228" s="50"/>
      <c r="CN228" s="50"/>
      <c r="CO228" s="50"/>
      <c r="CP228" s="50"/>
      <c r="CQ228" s="50"/>
      <c r="CR228" s="50"/>
      <c r="CS228" s="50"/>
      <c r="CT228" s="50"/>
      <c r="CU228" s="50"/>
      <c r="CV228" s="50"/>
      <c r="CW228" s="50"/>
      <c r="CX228" s="50"/>
      <c r="CY228" s="50"/>
      <c r="CZ228" s="50"/>
      <c r="DA228" s="50"/>
    </row>
    <row r="229" spans="1:105" s="18" customFormat="1" ht="30.75" customHeight="1" x14ac:dyDescent="0.3">
      <c r="A229" s="42">
        <f t="shared" si="15"/>
        <v>43328</v>
      </c>
      <c r="B229" s="68">
        <f t="shared" si="13"/>
        <v>3</v>
      </c>
      <c r="C229" s="68">
        <f t="shared" si="14"/>
        <v>8</v>
      </c>
      <c r="D229" s="68">
        <f>INT((A229-DATE(YEAR(A229),1,3)+WEEKDAY(DATE(YEAR(A229),1,3))+5)/7)</f>
        <v>33</v>
      </c>
      <c r="E229" s="74">
        <f t="shared" si="16"/>
        <v>4</v>
      </c>
      <c r="F229" s="65"/>
      <c r="G229" s="65"/>
      <c r="H229" s="65"/>
      <c r="I229" s="65"/>
      <c r="J229" s="65"/>
      <c r="K229" s="65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  <c r="W229" s="65"/>
      <c r="X229" s="65"/>
      <c r="Y229" s="65"/>
      <c r="Z229" s="65"/>
      <c r="AA229" s="65"/>
      <c r="AB229" s="65"/>
      <c r="AC229" s="65"/>
      <c r="AD229" s="65"/>
      <c r="AE229" s="65"/>
      <c r="AF229" s="65"/>
      <c r="AG229" s="65"/>
      <c r="AH229" s="65"/>
      <c r="AI229" s="65"/>
      <c r="AJ229" s="65"/>
      <c r="AK229" s="65"/>
      <c r="AL229" s="50"/>
      <c r="AM229" s="50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/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50"/>
      <c r="BT229" s="50"/>
      <c r="BU229" s="50"/>
      <c r="BV229" s="50"/>
      <c r="BW229" s="50"/>
      <c r="BX229" s="50"/>
      <c r="BY229" s="50"/>
      <c r="BZ229" s="50"/>
      <c r="CA229" s="50"/>
      <c r="CB229" s="50"/>
      <c r="CC229" s="50"/>
      <c r="CD229" s="50"/>
      <c r="CE229" s="50"/>
      <c r="CF229" s="50"/>
      <c r="CG229" s="50"/>
      <c r="CH229" s="50"/>
      <c r="CI229" s="50"/>
      <c r="CJ229" s="50"/>
      <c r="CK229" s="50"/>
      <c r="CL229" s="50"/>
      <c r="CM229" s="50"/>
      <c r="CN229" s="50"/>
      <c r="CO229" s="50"/>
      <c r="CP229" s="50"/>
      <c r="CQ229" s="50"/>
      <c r="CR229" s="50"/>
      <c r="CS229" s="50"/>
      <c r="CT229" s="50"/>
      <c r="CU229" s="50"/>
      <c r="CV229" s="50"/>
      <c r="CW229" s="50"/>
      <c r="CX229" s="50"/>
      <c r="CY229" s="50"/>
      <c r="CZ229" s="50"/>
      <c r="DA229" s="50"/>
    </row>
    <row r="230" spans="1:105" s="18" customFormat="1" ht="30.75" customHeight="1" x14ac:dyDescent="0.3">
      <c r="A230" s="42">
        <f t="shared" si="15"/>
        <v>43329</v>
      </c>
      <c r="B230" s="68">
        <f t="shared" si="13"/>
        <v>3</v>
      </c>
      <c r="C230" s="68">
        <f t="shared" si="14"/>
        <v>8</v>
      </c>
      <c r="D230" s="68">
        <f>INT((A230-DATE(YEAR(A230),1,3)+WEEKDAY(DATE(YEAR(A230),1,3))+5)/7)</f>
        <v>33</v>
      </c>
      <c r="E230" s="74">
        <f t="shared" si="16"/>
        <v>5</v>
      </c>
      <c r="F230" s="65"/>
      <c r="G230" s="65"/>
      <c r="H230" s="65"/>
      <c r="I230" s="65"/>
      <c r="J230" s="65"/>
      <c r="K230" s="65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  <c r="W230" s="65"/>
      <c r="X230" s="65"/>
      <c r="Y230" s="65"/>
      <c r="Z230" s="65"/>
      <c r="AA230" s="65"/>
      <c r="AB230" s="65"/>
      <c r="AC230" s="65"/>
      <c r="AD230" s="65"/>
      <c r="AE230" s="65"/>
      <c r="AF230" s="65"/>
      <c r="AG230" s="65"/>
      <c r="AH230" s="65"/>
      <c r="AI230" s="65"/>
      <c r="AJ230" s="65"/>
      <c r="AK230" s="65"/>
      <c r="AL230" s="50"/>
      <c r="AM230" s="50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/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50"/>
      <c r="BT230" s="50"/>
      <c r="BU230" s="50"/>
      <c r="BV230" s="50"/>
      <c r="BW230" s="50"/>
      <c r="BX230" s="50"/>
      <c r="BY230" s="50"/>
      <c r="BZ230" s="50"/>
      <c r="CA230" s="50"/>
      <c r="CB230" s="50"/>
      <c r="CC230" s="50"/>
      <c r="CD230" s="50"/>
      <c r="CE230" s="50"/>
      <c r="CF230" s="50"/>
      <c r="CG230" s="50"/>
      <c r="CH230" s="50"/>
      <c r="CI230" s="50"/>
      <c r="CJ230" s="50"/>
      <c r="CK230" s="50"/>
      <c r="CL230" s="50"/>
      <c r="CM230" s="50"/>
      <c r="CN230" s="50"/>
      <c r="CO230" s="50"/>
      <c r="CP230" s="50"/>
      <c r="CQ230" s="50"/>
      <c r="CR230" s="50"/>
      <c r="CS230" s="50"/>
      <c r="CT230" s="50"/>
      <c r="CU230" s="50"/>
      <c r="CV230" s="50"/>
      <c r="CW230" s="50"/>
      <c r="CX230" s="50"/>
      <c r="CY230" s="50"/>
      <c r="CZ230" s="50"/>
      <c r="DA230" s="50"/>
    </row>
    <row r="231" spans="1:105" s="18" customFormat="1" ht="30.75" customHeight="1" x14ac:dyDescent="0.3">
      <c r="A231" s="42">
        <f t="shared" si="15"/>
        <v>43330</v>
      </c>
      <c r="B231" s="68">
        <f t="shared" si="13"/>
        <v>3</v>
      </c>
      <c r="C231" s="68">
        <f t="shared" si="14"/>
        <v>8</v>
      </c>
      <c r="D231" s="68">
        <f>INT((A231-DATE(YEAR(A231),1,3)+WEEKDAY(DATE(YEAR(A231),1,3))+5)/7)</f>
        <v>33</v>
      </c>
      <c r="E231" s="74">
        <f t="shared" si="16"/>
        <v>6</v>
      </c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50"/>
      <c r="AM231" s="50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/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50"/>
      <c r="BT231" s="50"/>
      <c r="BU231" s="50"/>
      <c r="BV231" s="50"/>
      <c r="BW231" s="50"/>
      <c r="BX231" s="50"/>
      <c r="BY231" s="50"/>
      <c r="BZ231" s="50"/>
      <c r="CA231" s="50"/>
      <c r="CB231" s="50"/>
      <c r="CC231" s="50"/>
      <c r="CD231" s="50"/>
      <c r="CE231" s="50"/>
      <c r="CF231" s="50"/>
      <c r="CG231" s="50"/>
      <c r="CH231" s="50"/>
      <c r="CI231" s="50"/>
      <c r="CJ231" s="50"/>
      <c r="CK231" s="50"/>
      <c r="CL231" s="50"/>
      <c r="CM231" s="50"/>
      <c r="CN231" s="50"/>
      <c r="CO231" s="50"/>
      <c r="CP231" s="50"/>
      <c r="CQ231" s="50"/>
      <c r="CR231" s="50"/>
      <c r="CS231" s="50"/>
      <c r="CT231" s="50"/>
      <c r="CU231" s="50"/>
      <c r="CV231" s="50"/>
      <c r="CW231" s="50"/>
      <c r="CX231" s="50"/>
      <c r="CY231" s="50"/>
      <c r="CZ231" s="50"/>
      <c r="DA231" s="50"/>
    </row>
    <row r="232" spans="1:105" s="18" customFormat="1" ht="30.75" customHeight="1" x14ac:dyDescent="0.3">
      <c r="A232" s="42">
        <f t="shared" si="15"/>
        <v>43331</v>
      </c>
      <c r="B232" s="68">
        <f t="shared" si="13"/>
        <v>3</v>
      </c>
      <c r="C232" s="68">
        <f t="shared" si="14"/>
        <v>8</v>
      </c>
      <c r="D232" s="68">
        <f>INT((A232-DATE(YEAR(A232),1,3)+WEEKDAY(DATE(YEAR(A232),1,3))+5)/7)</f>
        <v>33</v>
      </c>
      <c r="E232" s="74">
        <f t="shared" si="16"/>
        <v>7</v>
      </c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50"/>
      <c r="AM232" s="50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/>
      <c r="BG232" s="50"/>
      <c r="BH232" s="50"/>
      <c r="BI232" s="50"/>
      <c r="BJ232" s="50"/>
      <c r="BK232" s="50"/>
      <c r="BL232" s="50"/>
      <c r="BM232" s="50"/>
      <c r="BN232" s="50"/>
      <c r="BO232" s="50"/>
      <c r="BP232" s="50"/>
      <c r="BQ232" s="50"/>
      <c r="BR232" s="50"/>
      <c r="BS232" s="50"/>
      <c r="BT232" s="50"/>
      <c r="BU232" s="50"/>
      <c r="BV232" s="50"/>
      <c r="BW232" s="50"/>
      <c r="BX232" s="50"/>
      <c r="BY232" s="50"/>
      <c r="BZ232" s="50"/>
      <c r="CA232" s="50"/>
      <c r="CB232" s="50"/>
      <c r="CC232" s="50"/>
      <c r="CD232" s="50"/>
      <c r="CE232" s="50"/>
      <c r="CF232" s="50"/>
      <c r="CG232" s="50"/>
      <c r="CH232" s="50"/>
      <c r="CI232" s="50"/>
      <c r="CJ232" s="50"/>
      <c r="CK232" s="50"/>
      <c r="CL232" s="50"/>
      <c r="CM232" s="50"/>
      <c r="CN232" s="50"/>
      <c r="CO232" s="50"/>
      <c r="CP232" s="50"/>
      <c r="CQ232" s="50"/>
      <c r="CR232" s="50"/>
      <c r="CS232" s="50"/>
      <c r="CT232" s="50"/>
      <c r="CU232" s="50"/>
      <c r="CV232" s="50"/>
      <c r="CW232" s="50"/>
      <c r="CX232" s="50"/>
      <c r="CY232" s="50"/>
      <c r="CZ232" s="50"/>
      <c r="DA232" s="50"/>
    </row>
    <row r="233" spans="1:105" s="18" customFormat="1" ht="30.75" customHeight="1" x14ac:dyDescent="0.3">
      <c r="A233" s="42">
        <f t="shared" si="15"/>
        <v>43332</v>
      </c>
      <c r="B233" s="68">
        <f t="shared" si="13"/>
        <v>3</v>
      </c>
      <c r="C233" s="68">
        <f t="shared" si="14"/>
        <v>8</v>
      </c>
      <c r="D233" s="68">
        <f>INT((A233-DATE(YEAR(A233),1,3)+WEEKDAY(DATE(YEAR(A233),1,3))+5)/7)</f>
        <v>34</v>
      </c>
      <c r="E233" s="74">
        <f t="shared" si="16"/>
        <v>1</v>
      </c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50"/>
      <c r="AM233" s="50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/>
      <c r="BG233" s="50"/>
      <c r="BH233" s="50"/>
      <c r="BI233" s="50"/>
      <c r="BJ233" s="50"/>
      <c r="BK233" s="50"/>
      <c r="BL233" s="50"/>
      <c r="BM233" s="50"/>
      <c r="BN233" s="50"/>
      <c r="BO233" s="50"/>
      <c r="BP233" s="50"/>
      <c r="BQ233" s="50"/>
      <c r="BR233" s="50"/>
      <c r="BS233" s="50"/>
      <c r="BT233" s="50"/>
      <c r="BU233" s="50"/>
      <c r="BV233" s="50"/>
      <c r="BW233" s="50"/>
      <c r="BX233" s="50"/>
      <c r="BY233" s="50"/>
      <c r="BZ233" s="50"/>
      <c r="CA233" s="50"/>
      <c r="CB233" s="50"/>
      <c r="CC233" s="50"/>
      <c r="CD233" s="50"/>
      <c r="CE233" s="50"/>
      <c r="CF233" s="50"/>
      <c r="CG233" s="50"/>
      <c r="CH233" s="50"/>
      <c r="CI233" s="50"/>
      <c r="CJ233" s="50"/>
      <c r="CK233" s="50"/>
      <c r="CL233" s="50"/>
      <c r="CM233" s="50"/>
      <c r="CN233" s="50"/>
      <c r="CO233" s="50"/>
      <c r="CP233" s="50"/>
      <c r="CQ233" s="50"/>
      <c r="CR233" s="50"/>
      <c r="CS233" s="50"/>
      <c r="CT233" s="50"/>
      <c r="CU233" s="50"/>
      <c r="CV233" s="50"/>
      <c r="CW233" s="50"/>
      <c r="CX233" s="50"/>
      <c r="CY233" s="50"/>
      <c r="CZ233" s="50"/>
      <c r="DA233" s="50"/>
    </row>
    <row r="234" spans="1:105" s="18" customFormat="1" ht="30.75" customHeight="1" x14ac:dyDescent="0.3">
      <c r="A234" s="42">
        <f t="shared" si="15"/>
        <v>43333</v>
      </c>
      <c r="B234" s="68">
        <f t="shared" si="13"/>
        <v>3</v>
      </c>
      <c r="C234" s="68">
        <f t="shared" si="14"/>
        <v>8</v>
      </c>
      <c r="D234" s="68">
        <f>INT((A234-DATE(YEAR(A234),1,3)+WEEKDAY(DATE(YEAR(A234),1,3))+5)/7)</f>
        <v>34</v>
      </c>
      <c r="E234" s="74">
        <f t="shared" si="16"/>
        <v>2</v>
      </c>
      <c r="F234" s="65"/>
      <c r="G234" s="65"/>
      <c r="H234" s="65"/>
      <c r="I234" s="65"/>
      <c r="J234" s="65"/>
      <c r="K234" s="65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  <c r="W234" s="65"/>
      <c r="X234" s="65"/>
      <c r="Y234" s="65"/>
      <c r="Z234" s="65"/>
      <c r="AA234" s="65"/>
      <c r="AB234" s="65"/>
      <c r="AC234" s="65"/>
      <c r="AD234" s="65"/>
      <c r="AE234" s="65"/>
      <c r="AF234" s="65"/>
      <c r="AG234" s="65"/>
      <c r="AH234" s="65"/>
      <c r="AI234" s="65"/>
      <c r="AJ234" s="65"/>
      <c r="AK234" s="65"/>
      <c r="AL234" s="50"/>
      <c r="AM234" s="50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/>
      <c r="BG234" s="50"/>
      <c r="BH234" s="50"/>
      <c r="BI234" s="50"/>
      <c r="BJ234" s="50"/>
      <c r="BK234" s="50"/>
      <c r="BL234" s="50"/>
      <c r="BM234" s="50"/>
      <c r="BN234" s="50"/>
      <c r="BO234" s="50"/>
      <c r="BP234" s="50"/>
      <c r="BQ234" s="50"/>
      <c r="BR234" s="50"/>
      <c r="BS234" s="50"/>
      <c r="BT234" s="50"/>
      <c r="BU234" s="50"/>
      <c r="BV234" s="50"/>
      <c r="BW234" s="50"/>
      <c r="BX234" s="50"/>
      <c r="BY234" s="50"/>
      <c r="BZ234" s="50"/>
      <c r="CA234" s="50"/>
      <c r="CB234" s="50"/>
      <c r="CC234" s="50"/>
      <c r="CD234" s="50"/>
      <c r="CE234" s="50"/>
      <c r="CF234" s="50"/>
      <c r="CG234" s="50"/>
      <c r="CH234" s="50"/>
      <c r="CI234" s="50"/>
      <c r="CJ234" s="50"/>
      <c r="CK234" s="50"/>
      <c r="CL234" s="50"/>
      <c r="CM234" s="50"/>
      <c r="CN234" s="50"/>
      <c r="CO234" s="50"/>
      <c r="CP234" s="50"/>
      <c r="CQ234" s="50"/>
      <c r="CR234" s="50"/>
      <c r="CS234" s="50"/>
      <c r="CT234" s="50"/>
      <c r="CU234" s="50"/>
      <c r="CV234" s="50"/>
      <c r="CW234" s="50"/>
      <c r="CX234" s="50"/>
      <c r="CY234" s="50"/>
      <c r="CZ234" s="50"/>
      <c r="DA234" s="50"/>
    </row>
    <row r="235" spans="1:105" s="18" customFormat="1" ht="30.75" customHeight="1" x14ac:dyDescent="0.3">
      <c r="A235" s="42">
        <f t="shared" si="15"/>
        <v>43334</v>
      </c>
      <c r="B235" s="68">
        <f t="shared" si="13"/>
        <v>3</v>
      </c>
      <c r="C235" s="68">
        <f t="shared" si="14"/>
        <v>8</v>
      </c>
      <c r="D235" s="68">
        <f>INT((A235-DATE(YEAR(A235),1,3)+WEEKDAY(DATE(YEAR(A235),1,3))+5)/7)</f>
        <v>34</v>
      </c>
      <c r="E235" s="74">
        <f t="shared" si="16"/>
        <v>3</v>
      </c>
      <c r="F235" s="65"/>
      <c r="G235" s="65"/>
      <c r="H235" s="65"/>
      <c r="I235" s="65"/>
      <c r="J235" s="65"/>
      <c r="K235" s="65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  <c r="W235" s="65"/>
      <c r="X235" s="65"/>
      <c r="Y235" s="65"/>
      <c r="Z235" s="65"/>
      <c r="AA235" s="65"/>
      <c r="AB235" s="65"/>
      <c r="AC235" s="65"/>
      <c r="AD235" s="65"/>
      <c r="AE235" s="65"/>
      <c r="AF235" s="65"/>
      <c r="AG235" s="65"/>
      <c r="AH235" s="65"/>
      <c r="AI235" s="65"/>
      <c r="AJ235" s="65"/>
      <c r="AK235" s="65"/>
      <c r="AL235" s="50"/>
      <c r="AM235" s="50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/>
      <c r="BG235" s="50"/>
      <c r="BH235" s="50"/>
      <c r="BI235" s="50"/>
      <c r="BJ235" s="50"/>
      <c r="BK235" s="50"/>
      <c r="BL235" s="50"/>
      <c r="BM235" s="50"/>
      <c r="BN235" s="50"/>
      <c r="BO235" s="50"/>
      <c r="BP235" s="50"/>
      <c r="BQ235" s="50"/>
      <c r="BR235" s="50"/>
      <c r="BS235" s="50"/>
      <c r="BT235" s="50"/>
      <c r="BU235" s="50"/>
      <c r="BV235" s="50"/>
      <c r="BW235" s="50"/>
      <c r="BX235" s="50"/>
      <c r="BY235" s="50"/>
      <c r="BZ235" s="50"/>
      <c r="CA235" s="50"/>
      <c r="CB235" s="50"/>
      <c r="CC235" s="50"/>
      <c r="CD235" s="50"/>
      <c r="CE235" s="50"/>
      <c r="CF235" s="50"/>
      <c r="CG235" s="50"/>
      <c r="CH235" s="50"/>
      <c r="CI235" s="50"/>
      <c r="CJ235" s="50"/>
      <c r="CK235" s="50"/>
      <c r="CL235" s="50"/>
      <c r="CM235" s="50"/>
      <c r="CN235" s="50"/>
      <c r="CO235" s="50"/>
      <c r="CP235" s="50"/>
      <c r="CQ235" s="50"/>
      <c r="CR235" s="50"/>
      <c r="CS235" s="50"/>
      <c r="CT235" s="50"/>
      <c r="CU235" s="50"/>
      <c r="CV235" s="50"/>
      <c r="CW235" s="50"/>
      <c r="CX235" s="50"/>
      <c r="CY235" s="50"/>
      <c r="CZ235" s="50"/>
      <c r="DA235" s="50"/>
    </row>
    <row r="236" spans="1:105" s="18" customFormat="1" ht="30.75" customHeight="1" x14ac:dyDescent="0.3">
      <c r="A236" s="42">
        <f t="shared" si="15"/>
        <v>43335</v>
      </c>
      <c r="B236" s="68">
        <f t="shared" si="13"/>
        <v>3</v>
      </c>
      <c r="C236" s="68">
        <f t="shared" si="14"/>
        <v>8</v>
      </c>
      <c r="D236" s="68">
        <f>INT((A236-DATE(YEAR(A236),1,3)+WEEKDAY(DATE(YEAR(A236),1,3))+5)/7)</f>
        <v>34</v>
      </c>
      <c r="E236" s="74">
        <f t="shared" si="16"/>
        <v>4</v>
      </c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  <c r="X236" s="65"/>
      <c r="Y236" s="65"/>
      <c r="Z236" s="65"/>
      <c r="AA236" s="65"/>
      <c r="AB236" s="65"/>
      <c r="AC236" s="65"/>
      <c r="AD236" s="65"/>
      <c r="AE236" s="65"/>
      <c r="AF236" s="65"/>
      <c r="AG236" s="65"/>
      <c r="AH236" s="65"/>
      <c r="AI236" s="65"/>
      <c r="AJ236" s="65"/>
      <c r="AK236" s="65"/>
      <c r="AL236" s="50"/>
      <c r="AM236" s="50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/>
      <c r="BG236" s="50"/>
      <c r="BH236" s="50"/>
      <c r="BI236" s="50"/>
      <c r="BJ236" s="50"/>
      <c r="BK236" s="50"/>
      <c r="BL236" s="50"/>
      <c r="BM236" s="50"/>
      <c r="BN236" s="50"/>
      <c r="BO236" s="50"/>
      <c r="BP236" s="50"/>
      <c r="BQ236" s="50"/>
      <c r="BR236" s="50"/>
      <c r="BS236" s="50"/>
      <c r="BT236" s="50"/>
      <c r="BU236" s="50"/>
      <c r="BV236" s="50"/>
      <c r="BW236" s="50"/>
      <c r="BX236" s="50"/>
      <c r="BY236" s="50"/>
      <c r="BZ236" s="50"/>
      <c r="CA236" s="50"/>
      <c r="CB236" s="50"/>
      <c r="CC236" s="50"/>
      <c r="CD236" s="50"/>
      <c r="CE236" s="50"/>
      <c r="CF236" s="50"/>
      <c r="CG236" s="50"/>
      <c r="CH236" s="50"/>
      <c r="CI236" s="50"/>
      <c r="CJ236" s="50"/>
      <c r="CK236" s="50"/>
      <c r="CL236" s="50"/>
      <c r="CM236" s="50"/>
      <c r="CN236" s="50"/>
      <c r="CO236" s="50"/>
      <c r="CP236" s="50"/>
      <c r="CQ236" s="50"/>
      <c r="CR236" s="50"/>
      <c r="CS236" s="50"/>
      <c r="CT236" s="50"/>
      <c r="CU236" s="50"/>
      <c r="CV236" s="50"/>
      <c r="CW236" s="50"/>
      <c r="CX236" s="50"/>
      <c r="CY236" s="50"/>
      <c r="CZ236" s="50"/>
      <c r="DA236" s="50"/>
    </row>
    <row r="237" spans="1:105" s="18" customFormat="1" ht="30.75" customHeight="1" x14ac:dyDescent="0.3">
      <c r="A237" s="42">
        <f t="shared" si="15"/>
        <v>43336</v>
      </c>
      <c r="B237" s="68">
        <f t="shared" si="13"/>
        <v>3</v>
      </c>
      <c r="C237" s="68">
        <f t="shared" si="14"/>
        <v>8</v>
      </c>
      <c r="D237" s="68">
        <f>INT((A237-DATE(YEAR(A237),1,3)+WEEKDAY(DATE(YEAR(A237),1,3))+5)/7)</f>
        <v>34</v>
      </c>
      <c r="E237" s="74">
        <f t="shared" si="16"/>
        <v>5</v>
      </c>
      <c r="F237" s="65"/>
      <c r="G237" s="65"/>
      <c r="H237" s="65"/>
      <c r="I237" s="65"/>
      <c r="J237" s="65"/>
      <c r="K237" s="65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50"/>
      <c r="AM237" s="50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/>
      <c r="BG237" s="50"/>
      <c r="BH237" s="50"/>
      <c r="BI237" s="50"/>
      <c r="BJ237" s="50"/>
      <c r="BK237" s="50"/>
      <c r="BL237" s="50"/>
      <c r="BM237" s="50"/>
      <c r="BN237" s="50"/>
      <c r="BO237" s="50"/>
      <c r="BP237" s="50"/>
      <c r="BQ237" s="50"/>
      <c r="BR237" s="50"/>
      <c r="BS237" s="50"/>
      <c r="BT237" s="50"/>
      <c r="BU237" s="50"/>
      <c r="BV237" s="50"/>
      <c r="BW237" s="50"/>
      <c r="BX237" s="50"/>
      <c r="BY237" s="50"/>
      <c r="BZ237" s="50"/>
      <c r="CA237" s="50"/>
      <c r="CB237" s="50"/>
      <c r="CC237" s="50"/>
      <c r="CD237" s="50"/>
      <c r="CE237" s="50"/>
      <c r="CF237" s="50"/>
      <c r="CG237" s="50"/>
      <c r="CH237" s="50"/>
      <c r="CI237" s="50"/>
      <c r="CJ237" s="50"/>
      <c r="CK237" s="50"/>
      <c r="CL237" s="50"/>
      <c r="CM237" s="50"/>
      <c r="CN237" s="50"/>
      <c r="CO237" s="50"/>
      <c r="CP237" s="50"/>
      <c r="CQ237" s="50"/>
      <c r="CR237" s="50"/>
      <c r="CS237" s="50"/>
      <c r="CT237" s="50"/>
      <c r="CU237" s="50"/>
      <c r="CV237" s="50"/>
      <c r="CW237" s="50"/>
      <c r="CX237" s="50"/>
      <c r="CY237" s="50"/>
      <c r="CZ237" s="50"/>
      <c r="DA237" s="50"/>
    </row>
    <row r="238" spans="1:105" s="18" customFormat="1" ht="30.75" customHeight="1" x14ac:dyDescent="0.3">
      <c r="A238" s="42">
        <f t="shared" si="15"/>
        <v>43337</v>
      </c>
      <c r="B238" s="68">
        <f t="shared" si="13"/>
        <v>3</v>
      </c>
      <c r="C238" s="68">
        <f t="shared" si="14"/>
        <v>8</v>
      </c>
      <c r="D238" s="68">
        <f>INT((A238-DATE(YEAR(A238),1,3)+WEEKDAY(DATE(YEAR(A238),1,3))+5)/7)</f>
        <v>34</v>
      </c>
      <c r="E238" s="74">
        <f t="shared" si="16"/>
        <v>6</v>
      </c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50"/>
      <c r="AM238" s="50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/>
      <c r="BG238" s="50"/>
      <c r="BH238" s="50"/>
      <c r="BI238" s="50"/>
      <c r="BJ238" s="50"/>
      <c r="BK238" s="50"/>
      <c r="BL238" s="50"/>
      <c r="BM238" s="50"/>
      <c r="BN238" s="50"/>
      <c r="BO238" s="50"/>
      <c r="BP238" s="50"/>
      <c r="BQ238" s="50"/>
      <c r="BR238" s="50"/>
      <c r="BS238" s="50"/>
      <c r="BT238" s="50"/>
      <c r="BU238" s="50"/>
      <c r="BV238" s="50"/>
      <c r="BW238" s="50"/>
      <c r="BX238" s="50"/>
      <c r="BY238" s="50"/>
      <c r="BZ238" s="50"/>
      <c r="CA238" s="50"/>
      <c r="CB238" s="50"/>
      <c r="CC238" s="50"/>
      <c r="CD238" s="50"/>
      <c r="CE238" s="50"/>
      <c r="CF238" s="50"/>
      <c r="CG238" s="50"/>
      <c r="CH238" s="50"/>
      <c r="CI238" s="50"/>
      <c r="CJ238" s="50"/>
      <c r="CK238" s="50"/>
      <c r="CL238" s="50"/>
      <c r="CM238" s="50"/>
      <c r="CN238" s="50"/>
      <c r="CO238" s="50"/>
      <c r="CP238" s="50"/>
      <c r="CQ238" s="50"/>
      <c r="CR238" s="50"/>
      <c r="CS238" s="50"/>
      <c r="CT238" s="50"/>
      <c r="CU238" s="50"/>
      <c r="CV238" s="50"/>
      <c r="CW238" s="50"/>
      <c r="CX238" s="50"/>
      <c r="CY238" s="50"/>
      <c r="CZ238" s="50"/>
      <c r="DA238" s="50"/>
    </row>
    <row r="239" spans="1:105" s="18" customFormat="1" ht="30.75" customHeight="1" x14ac:dyDescent="0.3">
      <c r="A239" s="42">
        <f t="shared" si="15"/>
        <v>43338</v>
      </c>
      <c r="B239" s="68">
        <f t="shared" si="13"/>
        <v>3</v>
      </c>
      <c r="C239" s="68">
        <f t="shared" si="14"/>
        <v>8</v>
      </c>
      <c r="D239" s="68">
        <f>INT((A239-DATE(YEAR(A239),1,3)+WEEKDAY(DATE(YEAR(A239),1,3))+5)/7)</f>
        <v>34</v>
      </c>
      <c r="E239" s="74">
        <f t="shared" si="16"/>
        <v>7</v>
      </c>
      <c r="F239" s="65"/>
      <c r="G239" s="65"/>
      <c r="H239" s="65"/>
      <c r="I239" s="65"/>
      <c r="J239" s="65"/>
      <c r="K239" s="65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50"/>
      <c r="AM239" s="50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/>
      <c r="BG239" s="50"/>
      <c r="BH239" s="50"/>
      <c r="BI239" s="50"/>
      <c r="BJ239" s="50"/>
      <c r="BK239" s="50"/>
      <c r="BL239" s="50"/>
      <c r="BM239" s="50"/>
      <c r="BN239" s="50"/>
      <c r="BO239" s="50"/>
      <c r="BP239" s="50"/>
      <c r="BQ239" s="50"/>
      <c r="BR239" s="50"/>
      <c r="BS239" s="50"/>
      <c r="BT239" s="50"/>
      <c r="BU239" s="50"/>
      <c r="BV239" s="50"/>
      <c r="BW239" s="50"/>
      <c r="BX239" s="50"/>
      <c r="BY239" s="50"/>
      <c r="BZ239" s="50"/>
      <c r="CA239" s="50"/>
      <c r="CB239" s="50"/>
      <c r="CC239" s="50"/>
      <c r="CD239" s="50"/>
      <c r="CE239" s="50"/>
      <c r="CF239" s="50"/>
      <c r="CG239" s="50"/>
      <c r="CH239" s="50"/>
      <c r="CI239" s="50"/>
      <c r="CJ239" s="50"/>
      <c r="CK239" s="50"/>
      <c r="CL239" s="50"/>
      <c r="CM239" s="50"/>
      <c r="CN239" s="50"/>
      <c r="CO239" s="50"/>
      <c r="CP239" s="50"/>
      <c r="CQ239" s="50"/>
      <c r="CR239" s="50"/>
      <c r="CS239" s="50"/>
      <c r="CT239" s="50"/>
      <c r="CU239" s="50"/>
      <c r="CV239" s="50"/>
      <c r="CW239" s="50"/>
      <c r="CX239" s="50"/>
      <c r="CY239" s="50"/>
      <c r="CZ239" s="50"/>
      <c r="DA239" s="50"/>
    </row>
    <row r="240" spans="1:105" s="18" customFormat="1" ht="30.75" customHeight="1" x14ac:dyDescent="0.3">
      <c r="A240" s="42">
        <f t="shared" si="15"/>
        <v>43339</v>
      </c>
      <c r="B240" s="68">
        <f t="shared" si="13"/>
        <v>3</v>
      </c>
      <c r="C240" s="68">
        <f t="shared" si="14"/>
        <v>8</v>
      </c>
      <c r="D240" s="68">
        <f>INT((A240-DATE(YEAR(A240),1,3)+WEEKDAY(DATE(YEAR(A240),1,3))+5)/7)</f>
        <v>35</v>
      </c>
      <c r="E240" s="74">
        <f t="shared" si="16"/>
        <v>1</v>
      </c>
      <c r="F240" s="65"/>
      <c r="G240" s="65"/>
      <c r="H240" s="65"/>
      <c r="I240" s="65"/>
      <c r="J240" s="65"/>
      <c r="K240" s="65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50"/>
      <c r="AM240" s="50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/>
      <c r="BG240" s="50"/>
      <c r="BH240" s="50"/>
      <c r="BI240" s="50"/>
      <c r="BJ240" s="50"/>
      <c r="BK240" s="50"/>
      <c r="BL240" s="50"/>
      <c r="BM240" s="50"/>
      <c r="BN240" s="50"/>
      <c r="BO240" s="50"/>
      <c r="BP240" s="50"/>
      <c r="BQ240" s="50"/>
      <c r="BR240" s="50"/>
      <c r="BS240" s="50"/>
      <c r="BT240" s="50"/>
      <c r="BU240" s="50"/>
      <c r="BV240" s="50"/>
      <c r="BW240" s="50"/>
      <c r="BX240" s="50"/>
      <c r="BY240" s="50"/>
      <c r="BZ240" s="50"/>
      <c r="CA240" s="50"/>
      <c r="CB240" s="50"/>
      <c r="CC240" s="50"/>
      <c r="CD240" s="50"/>
      <c r="CE240" s="50"/>
      <c r="CF240" s="50"/>
      <c r="CG240" s="50"/>
      <c r="CH240" s="50"/>
      <c r="CI240" s="50"/>
      <c r="CJ240" s="50"/>
      <c r="CK240" s="50"/>
      <c r="CL240" s="50"/>
      <c r="CM240" s="50"/>
      <c r="CN240" s="50"/>
      <c r="CO240" s="50"/>
      <c r="CP240" s="50"/>
      <c r="CQ240" s="50"/>
      <c r="CR240" s="50"/>
      <c r="CS240" s="50"/>
      <c r="CT240" s="50"/>
      <c r="CU240" s="50"/>
      <c r="CV240" s="50"/>
      <c r="CW240" s="50"/>
      <c r="CX240" s="50"/>
      <c r="CY240" s="50"/>
      <c r="CZ240" s="50"/>
      <c r="DA240" s="50"/>
    </row>
    <row r="241" spans="1:105" s="18" customFormat="1" ht="30.75" customHeight="1" x14ac:dyDescent="0.3">
      <c r="A241" s="42">
        <f t="shared" si="15"/>
        <v>43340</v>
      </c>
      <c r="B241" s="68">
        <f t="shared" si="13"/>
        <v>3</v>
      </c>
      <c r="C241" s="68">
        <f t="shared" si="14"/>
        <v>8</v>
      </c>
      <c r="D241" s="68">
        <f>INT((A241-DATE(YEAR(A241),1,3)+WEEKDAY(DATE(YEAR(A241),1,3))+5)/7)</f>
        <v>35</v>
      </c>
      <c r="E241" s="74">
        <f t="shared" si="16"/>
        <v>2</v>
      </c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50"/>
      <c r="AM241" s="50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/>
      <c r="BG241" s="50"/>
      <c r="BH241" s="50"/>
      <c r="BI241" s="50"/>
      <c r="BJ241" s="50"/>
      <c r="BK241" s="50"/>
      <c r="BL241" s="50"/>
      <c r="BM241" s="50"/>
      <c r="BN241" s="50"/>
      <c r="BO241" s="50"/>
      <c r="BP241" s="50"/>
      <c r="BQ241" s="50"/>
      <c r="BR241" s="50"/>
      <c r="BS241" s="50"/>
      <c r="BT241" s="50"/>
      <c r="BU241" s="50"/>
      <c r="BV241" s="50"/>
      <c r="BW241" s="50"/>
      <c r="BX241" s="50"/>
      <c r="BY241" s="50"/>
      <c r="BZ241" s="50"/>
      <c r="CA241" s="50"/>
      <c r="CB241" s="50"/>
      <c r="CC241" s="50"/>
      <c r="CD241" s="50"/>
      <c r="CE241" s="50"/>
      <c r="CF241" s="50"/>
      <c r="CG241" s="50"/>
      <c r="CH241" s="50"/>
      <c r="CI241" s="50"/>
      <c r="CJ241" s="50"/>
      <c r="CK241" s="50"/>
      <c r="CL241" s="50"/>
      <c r="CM241" s="50"/>
      <c r="CN241" s="50"/>
      <c r="CO241" s="50"/>
      <c r="CP241" s="50"/>
      <c r="CQ241" s="50"/>
      <c r="CR241" s="50"/>
      <c r="CS241" s="50"/>
      <c r="CT241" s="50"/>
      <c r="CU241" s="50"/>
      <c r="CV241" s="50"/>
      <c r="CW241" s="50"/>
      <c r="CX241" s="50"/>
      <c r="CY241" s="50"/>
      <c r="CZ241" s="50"/>
      <c r="DA241" s="50"/>
    </row>
    <row r="242" spans="1:105" s="18" customFormat="1" ht="30.75" customHeight="1" x14ac:dyDescent="0.3">
      <c r="A242" s="42">
        <f t="shared" si="15"/>
        <v>43341</v>
      </c>
      <c r="B242" s="68">
        <f t="shared" si="13"/>
        <v>3</v>
      </c>
      <c r="C242" s="68">
        <f t="shared" si="14"/>
        <v>8</v>
      </c>
      <c r="D242" s="68">
        <f>INT((A242-DATE(YEAR(A242),1,3)+WEEKDAY(DATE(YEAR(A242),1,3))+5)/7)</f>
        <v>35</v>
      </c>
      <c r="E242" s="74">
        <f t="shared" si="16"/>
        <v>3</v>
      </c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50"/>
      <c r="AM242" s="50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/>
      <c r="BG242" s="50"/>
      <c r="BH242" s="50"/>
      <c r="BI242" s="50"/>
      <c r="BJ242" s="50"/>
      <c r="BK242" s="50"/>
      <c r="BL242" s="50"/>
      <c r="BM242" s="50"/>
      <c r="BN242" s="50"/>
      <c r="BO242" s="50"/>
      <c r="BP242" s="50"/>
      <c r="BQ242" s="50"/>
      <c r="BR242" s="50"/>
      <c r="BS242" s="50"/>
      <c r="BT242" s="50"/>
      <c r="BU242" s="50"/>
      <c r="BV242" s="50"/>
      <c r="BW242" s="50"/>
      <c r="BX242" s="50"/>
      <c r="BY242" s="50"/>
      <c r="BZ242" s="50"/>
      <c r="CA242" s="50"/>
      <c r="CB242" s="50"/>
      <c r="CC242" s="50"/>
      <c r="CD242" s="50"/>
      <c r="CE242" s="50"/>
      <c r="CF242" s="50"/>
      <c r="CG242" s="50"/>
      <c r="CH242" s="50"/>
      <c r="CI242" s="50"/>
      <c r="CJ242" s="50"/>
      <c r="CK242" s="50"/>
      <c r="CL242" s="50"/>
      <c r="CM242" s="50"/>
      <c r="CN242" s="50"/>
      <c r="CO242" s="50"/>
      <c r="CP242" s="50"/>
      <c r="CQ242" s="50"/>
      <c r="CR242" s="50"/>
      <c r="CS242" s="50"/>
      <c r="CT242" s="50"/>
      <c r="CU242" s="50"/>
      <c r="CV242" s="50"/>
      <c r="CW242" s="50"/>
      <c r="CX242" s="50"/>
      <c r="CY242" s="50"/>
      <c r="CZ242" s="50"/>
      <c r="DA242" s="50"/>
    </row>
    <row r="243" spans="1:105" s="18" customFormat="1" ht="30.75" customHeight="1" x14ac:dyDescent="0.3">
      <c r="A243" s="42">
        <f t="shared" si="15"/>
        <v>43342</v>
      </c>
      <c r="B243" s="68">
        <f t="shared" si="13"/>
        <v>3</v>
      </c>
      <c r="C243" s="68">
        <f t="shared" si="14"/>
        <v>8</v>
      </c>
      <c r="D243" s="68">
        <f>INT((A243-DATE(YEAR(A243),1,3)+WEEKDAY(DATE(YEAR(A243),1,3))+5)/7)</f>
        <v>35</v>
      </c>
      <c r="E243" s="74">
        <f t="shared" si="16"/>
        <v>4</v>
      </c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50"/>
      <c r="AM243" s="50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/>
      <c r="BG243" s="50"/>
      <c r="BH243" s="50"/>
      <c r="BI243" s="50"/>
      <c r="BJ243" s="50"/>
      <c r="BK243" s="50"/>
      <c r="BL243" s="50"/>
      <c r="BM243" s="50"/>
      <c r="BN243" s="50"/>
      <c r="BO243" s="50"/>
      <c r="BP243" s="50"/>
      <c r="BQ243" s="50"/>
      <c r="BR243" s="50"/>
      <c r="BS243" s="50"/>
      <c r="BT243" s="50"/>
      <c r="BU243" s="50"/>
      <c r="BV243" s="50"/>
      <c r="BW243" s="50"/>
      <c r="BX243" s="50"/>
      <c r="BY243" s="50"/>
      <c r="BZ243" s="50"/>
      <c r="CA243" s="50"/>
      <c r="CB243" s="50"/>
      <c r="CC243" s="50"/>
      <c r="CD243" s="50"/>
      <c r="CE243" s="50"/>
      <c r="CF243" s="50"/>
      <c r="CG243" s="50"/>
      <c r="CH243" s="50"/>
      <c r="CI243" s="50"/>
      <c r="CJ243" s="50"/>
      <c r="CK243" s="50"/>
      <c r="CL243" s="50"/>
      <c r="CM243" s="50"/>
      <c r="CN243" s="50"/>
      <c r="CO243" s="50"/>
      <c r="CP243" s="50"/>
      <c r="CQ243" s="50"/>
      <c r="CR243" s="50"/>
      <c r="CS243" s="50"/>
      <c r="CT243" s="50"/>
      <c r="CU243" s="50"/>
      <c r="CV243" s="50"/>
      <c r="CW243" s="50"/>
      <c r="CX243" s="50"/>
      <c r="CY243" s="50"/>
      <c r="CZ243" s="50"/>
      <c r="DA243" s="50"/>
    </row>
    <row r="244" spans="1:105" s="18" customFormat="1" ht="30.75" customHeight="1" x14ac:dyDescent="0.3">
      <c r="A244" s="42">
        <f t="shared" si="15"/>
        <v>43343</v>
      </c>
      <c r="B244" s="68">
        <f t="shared" si="13"/>
        <v>3</v>
      </c>
      <c r="C244" s="68">
        <f t="shared" si="14"/>
        <v>8</v>
      </c>
      <c r="D244" s="68">
        <f>INT((A244-DATE(YEAR(A244),1,3)+WEEKDAY(DATE(YEAR(A244),1,3))+5)/7)</f>
        <v>35</v>
      </c>
      <c r="E244" s="74">
        <f t="shared" si="16"/>
        <v>5</v>
      </c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50"/>
      <c r="AM244" s="50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/>
      <c r="BG244" s="50"/>
      <c r="BH244" s="50"/>
      <c r="BI244" s="50"/>
      <c r="BJ244" s="50"/>
      <c r="BK244" s="50"/>
      <c r="BL244" s="50"/>
      <c r="BM244" s="50"/>
      <c r="BN244" s="50"/>
      <c r="BO244" s="50"/>
      <c r="BP244" s="50"/>
      <c r="BQ244" s="50"/>
      <c r="BR244" s="50"/>
      <c r="BS244" s="50"/>
      <c r="BT244" s="50"/>
      <c r="BU244" s="50"/>
      <c r="BV244" s="50"/>
      <c r="BW244" s="50"/>
      <c r="BX244" s="50"/>
      <c r="BY244" s="50"/>
      <c r="BZ244" s="50"/>
      <c r="CA244" s="50"/>
      <c r="CB244" s="50"/>
      <c r="CC244" s="50"/>
      <c r="CD244" s="50"/>
      <c r="CE244" s="50"/>
      <c r="CF244" s="50"/>
      <c r="CG244" s="50"/>
      <c r="CH244" s="50"/>
      <c r="CI244" s="50"/>
      <c r="CJ244" s="50"/>
      <c r="CK244" s="50"/>
      <c r="CL244" s="50"/>
      <c r="CM244" s="50"/>
      <c r="CN244" s="50"/>
      <c r="CO244" s="50"/>
      <c r="CP244" s="50"/>
      <c r="CQ244" s="50"/>
      <c r="CR244" s="50"/>
      <c r="CS244" s="50"/>
      <c r="CT244" s="50"/>
      <c r="CU244" s="50"/>
      <c r="CV244" s="50"/>
      <c r="CW244" s="50"/>
      <c r="CX244" s="50"/>
      <c r="CY244" s="50"/>
      <c r="CZ244" s="50"/>
      <c r="DA244" s="50"/>
    </row>
    <row r="245" spans="1:105" s="18" customFormat="1" ht="30.75" customHeight="1" x14ac:dyDescent="0.3">
      <c r="A245" s="42">
        <f t="shared" si="15"/>
        <v>43344</v>
      </c>
      <c r="B245" s="68">
        <f t="shared" si="13"/>
        <v>3</v>
      </c>
      <c r="C245" s="68">
        <f t="shared" si="14"/>
        <v>9</v>
      </c>
      <c r="D245" s="68">
        <f>INT((A245-DATE(YEAR(A245),1,3)+WEEKDAY(DATE(YEAR(A245),1,3))+5)/7)</f>
        <v>35</v>
      </c>
      <c r="E245" s="74">
        <f t="shared" si="16"/>
        <v>6</v>
      </c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50"/>
      <c r="AM245" s="50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/>
      <c r="BG245" s="50"/>
      <c r="BH245" s="50"/>
      <c r="BI245" s="50"/>
      <c r="BJ245" s="50"/>
      <c r="BK245" s="50"/>
      <c r="BL245" s="50"/>
      <c r="BM245" s="50"/>
      <c r="BN245" s="50"/>
      <c r="BO245" s="50"/>
      <c r="BP245" s="50"/>
      <c r="BQ245" s="50"/>
      <c r="BR245" s="50"/>
      <c r="BS245" s="50"/>
      <c r="BT245" s="50"/>
      <c r="BU245" s="50"/>
      <c r="BV245" s="50"/>
      <c r="BW245" s="50"/>
      <c r="BX245" s="50"/>
      <c r="BY245" s="50"/>
      <c r="BZ245" s="50"/>
      <c r="CA245" s="50"/>
      <c r="CB245" s="50"/>
      <c r="CC245" s="50"/>
      <c r="CD245" s="50"/>
      <c r="CE245" s="50"/>
      <c r="CF245" s="50"/>
      <c r="CG245" s="50"/>
      <c r="CH245" s="50"/>
      <c r="CI245" s="50"/>
      <c r="CJ245" s="50"/>
      <c r="CK245" s="50"/>
      <c r="CL245" s="50"/>
      <c r="CM245" s="50"/>
      <c r="CN245" s="50"/>
      <c r="CO245" s="50"/>
      <c r="CP245" s="50"/>
      <c r="CQ245" s="50"/>
      <c r="CR245" s="50"/>
      <c r="CS245" s="50"/>
      <c r="CT245" s="50"/>
      <c r="CU245" s="50"/>
      <c r="CV245" s="50"/>
      <c r="CW245" s="50"/>
      <c r="CX245" s="50"/>
      <c r="CY245" s="50"/>
      <c r="CZ245" s="50"/>
      <c r="DA245" s="50"/>
    </row>
    <row r="246" spans="1:105" s="18" customFormat="1" ht="30.75" customHeight="1" x14ac:dyDescent="0.3">
      <c r="A246" s="42">
        <f t="shared" si="15"/>
        <v>43345</v>
      </c>
      <c r="B246" s="68">
        <f t="shared" si="13"/>
        <v>3</v>
      </c>
      <c r="C246" s="68">
        <f t="shared" si="14"/>
        <v>9</v>
      </c>
      <c r="D246" s="68">
        <f>INT((A246-DATE(YEAR(A246),1,3)+WEEKDAY(DATE(YEAR(A246),1,3))+5)/7)</f>
        <v>35</v>
      </c>
      <c r="E246" s="74">
        <f t="shared" si="16"/>
        <v>7</v>
      </c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50"/>
      <c r="AM246" s="50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/>
      <c r="BG246" s="50"/>
      <c r="BH246" s="50"/>
      <c r="BI246" s="50"/>
      <c r="BJ246" s="50"/>
      <c r="BK246" s="50"/>
      <c r="BL246" s="50"/>
      <c r="BM246" s="50"/>
      <c r="BN246" s="50"/>
      <c r="BO246" s="50"/>
      <c r="BP246" s="50"/>
      <c r="BQ246" s="50"/>
      <c r="BR246" s="50"/>
      <c r="BS246" s="50"/>
      <c r="BT246" s="50"/>
      <c r="BU246" s="50"/>
      <c r="BV246" s="50"/>
      <c r="BW246" s="50"/>
      <c r="BX246" s="50"/>
      <c r="BY246" s="50"/>
      <c r="BZ246" s="50"/>
      <c r="CA246" s="50"/>
      <c r="CB246" s="50"/>
      <c r="CC246" s="50"/>
      <c r="CD246" s="50"/>
      <c r="CE246" s="50"/>
      <c r="CF246" s="50"/>
      <c r="CG246" s="50"/>
      <c r="CH246" s="50"/>
      <c r="CI246" s="50"/>
      <c r="CJ246" s="50"/>
      <c r="CK246" s="50"/>
      <c r="CL246" s="50"/>
      <c r="CM246" s="50"/>
      <c r="CN246" s="50"/>
      <c r="CO246" s="50"/>
      <c r="CP246" s="50"/>
      <c r="CQ246" s="50"/>
      <c r="CR246" s="50"/>
      <c r="CS246" s="50"/>
      <c r="CT246" s="50"/>
      <c r="CU246" s="50"/>
      <c r="CV246" s="50"/>
      <c r="CW246" s="50"/>
      <c r="CX246" s="50"/>
      <c r="CY246" s="50"/>
      <c r="CZ246" s="50"/>
      <c r="DA246" s="50"/>
    </row>
    <row r="247" spans="1:105" s="18" customFormat="1" ht="30.75" customHeight="1" x14ac:dyDescent="0.3">
      <c r="A247" s="42">
        <f t="shared" si="15"/>
        <v>43346</v>
      </c>
      <c r="B247" s="68">
        <f t="shared" si="13"/>
        <v>3</v>
      </c>
      <c r="C247" s="68">
        <f t="shared" si="14"/>
        <v>9</v>
      </c>
      <c r="D247" s="68">
        <f>INT((A247-DATE(YEAR(A247),1,3)+WEEKDAY(DATE(YEAR(A247),1,3))+5)/7)</f>
        <v>36</v>
      </c>
      <c r="E247" s="74">
        <f t="shared" si="16"/>
        <v>1</v>
      </c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50"/>
      <c r="AM247" s="50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/>
      <c r="BG247" s="50"/>
      <c r="BH247" s="50"/>
      <c r="BI247" s="50"/>
      <c r="BJ247" s="50"/>
      <c r="BK247" s="50"/>
      <c r="BL247" s="50"/>
      <c r="BM247" s="50"/>
      <c r="BN247" s="50"/>
      <c r="BO247" s="50"/>
      <c r="BP247" s="50"/>
      <c r="BQ247" s="50"/>
      <c r="BR247" s="50"/>
      <c r="BS247" s="50"/>
      <c r="BT247" s="50"/>
      <c r="BU247" s="50"/>
      <c r="BV247" s="50"/>
      <c r="BW247" s="50"/>
      <c r="BX247" s="50"/>
      <c r="BY247" s="50"/>
      <c r="BZ247" s="50"/>
      <c r="CA247" s="50"/>
      <c r="CB247" s="50"/>
      <c r="CC247" s="50"/>
      <c r="CD247" s="50"/>
      <c r="CE247" s="50"/>
      <c r="CF247" s="50"/>
      <c r="CG247" s="50"/>
      <c r="CH247" s="50"/>
      <c r="CI247" s="50"/>
      <c r="CJ247" s="50"/>
      <c r="CK247" s="50"/>
      <c r="CL247" s="50"/>
      <c r="CM247" s="50"/>
      <c r="CN247" s="50"/>
      <c r="CO247" s="50"/>
      <c r="CP247" s="50"/>
      <c r="CQ247" s="50"/>
      <c r="CR247" s="50"/>
      <c r="CS247" s="50"/>
      <c r="CT247" s="50"/>
      <c r="CU247" s="50"/>
      <c r="CV247" s="50"/>
      <c r="CW247" s="50"/>
      <c r="CX247" s="50"/>
      <c r="CY247" s="50"/>
      <c r="CZ247" s="50"/>
      <c r="DA247" s="50"/>
    </row>
    <row r="248" spans="1:105" s="18" customFormat="1" ht="30.75" customHeight="1" x14ac:dyDescent="0.3">
      <c r="A248" s="42">
        <f t="shared" si="15"/>
        <v>43347</v>
      </c>
      <c r="B248" s="68">
        <f t="shared" si="13"/>
        <v>3</v>
      </c>
      <c r="C248" s="68">
        <f t="shared" si="14"/>
        <v>9</v>
      </c>
      <c r="D248" s="68">
        <f>INT((A248-DATE(YEAR(A248),1,3)+WEEKDAY(DATE(YEAR(A248),1,3))+5)/7)</f>
        <v>36</v>
      </c>
      <c r="E248" s="74">
        <f t="shared" si="16"/>
        <v>2</v>
      </c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50"/>
      <c r="AM248" s="50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/>
      <c r="BG248" s="50"/>
      <c r="BH248" s="50"/>
      <c r="BI248" s="50"/>
      <c r="BJ248" s="50"/>
      <c r="BK248" s="50"/>
      <c r="BL248" s="50"/>
      <c r="BM248" s="50"/>
      <c r="BN248" s="50"/>
      <c r="BO248" s="50"/>
      <c r="BP248" s="50"/>
      <c r="BQ248" s="50"/>
      <c r="BR248" s="50"/>
      <c r="BS248" s="50"/>
      <c r="BT248" s="50"/>
      <c r="BU248" s="50"/>
      <c r="BV248" s="50"/>
      <c r="BW248" s="50"/>
      <c r="BX248" s="50"/>
      <c r="BY248" s="50"/>
      <c r="BZ248" s="50"/>
      <c r="CA248" s="50"/>
      <c r="CB248" s="50"/>
      <c r="CC248" s="50"/>
      <c r="CD248" s="50"/>
      <c r="CE248" s="50"/>
      <c r="CF248" s="50"/>
      <c r="CG248" s="50"/>
      <c r="CH248" s="50"/>
      <c r="CI248" s="50"/>
      <c r="CJ248" s="50"/>
      <c r="CK248" s="50"/>
      <c r="CL248" s="50"/>
      <c r="CM248" s="50"/>
      <c r="CN248" s="50"/>
      <c r="CO248" s="50"/>
      <c r="CP248" s="50"/>
      <c r="CQ248" s="50"/>
      <c r="CR248" s="50"/>
      <c r="CS248" s="50"/>
      <c r="CT248" s="50"/>
      <c r="CU248" s="50"/>
      <c r="CV248" s="50"/>
      <c r="CW248" s="50"/>
      <c r="CX248" s="50"/>
      <c r="CY248" s="50"/>
      <c r="CZ248" s="50"/>
      <c r="DA248" s="50"/>
    </row>
    <row r="249" spans="1:105" s="18" customFormat="1" ht="30.75" customHeight="1" x14ac:dyDescent="0.3">
      <c r="A249" s="42">
        <f t="shared" si="15"/>
        <v>43348</v>
      </c>
      <c r="B249" s="68">
        <f t="shared" si="13"/>
        <v>3</v>
      </c>
      <c r="C249" s="68">
        <f t="shared" si="14"/>
        <v>9</v>
      </c>
      <c r="D249" s="68">
        <f>INT((A249-DATE(YEAR(A249),1,3)+WEEKDAY(DATE(YEAR(A249),1,3))+5)/7)</f>
        <v>36</v>
      </c>
      <c r="E249" s="74">
        <f t="shared" si="16"/>
        <v>3</v>
      </c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50"/>
      <c r="AM249" s="50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/>
      <c r="BG249" s="50"/>
      <c r="BH249" s="50"/>
      <c r="BI249" s="50"/>
      <c r="BJ249" s="50"/>
      <c r="BK249" s="50"/>
      <c r="BL249" s="50"/>
      <c r="BM249" s="50"/>
      <c r="BN249" s="50"/>
      <c r="BO249" s="50"/>
      <c r="BP249" s="50"/>
      <c r="BQ249" s="50"/>
      <c r="BR249" s="50"/>
      <c r="BS249" s="50"/>
      <c r="BT249" s="50"/>
      <c r="BU249" s="50"/>
      <c r="BV249" s="50"/>
      <c r="BW249" s="50"/>
      <c r="BX249" s="50"/>
      <c r="BY249" s="50"/>
      <c r="BZ249" s="50"/>
      <c r="CA249" s="50"/>
      <c r="CB249" s="50"/>
      <c r="CC249" s="50"/>
      <c r="CD249" s="50"/>
      <c r="CE249" s="50"/>
      <c r="CF249" s="50"/>
      <c r="CG249" s="50"/>
      <c r="CH249" s="50"/>
      <c r="CI249" s="50"/>
      <c r="CJ249" s="50"/>
      <c r="CK249" s="50"/>
      <c r="CL249" s="50"/>
      <c r="CM249" s="50"/>
      <c r="CN249" s="50"/>
      <c r="CO249" s="50"/>
      <c r="CP249" s="50"/>
      <c r="CQ249" s="50"/>
      <c r="CR249" s="50"/>
      <c r="CS249" s="50"/>
      <c r="CT249" s="50"/>
      <c r="CU249" s="50"/>
      <c r="CV249" s="50"/>
      <c r="CW249" s="50"/>
      <c r="CX249" s="50"/>
      <c r="CY249" s="50"/>
      <c r="CZ249" s="50"/>
      <c r="DA249" s="50"/>
    </row>
    <row r="250" spans="1:105" s="18" customFormat="1" ht="30.75" customHeight="1" x14ac:dyDescent="0.3">
      <c r="A250" s="42">
        <f t="shared" si="15"/>
        <v>43349</v>
      </c>
      <c r="B250" s="68">
        <f t="shared" si="13"/>
        <v>3</v>
      </c>
      <c r="C250" s="68">
        <f t="shared" si="14"/>
        <v>9</v>
      </c>
      <c r="D250" s="68">
        <f>INT((A250-DATE(YEAR(A250),1,3)+WEEKDAY(DATE(YEAR(A250),1,3))+5)/7)</f>
        <v>36</v>
      </c>
      <c r="E250" s="74">
        <f t="shared" si="16"/>
        <v>4</v>
      </c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50"/>
      <c r="AM250" s="50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/>
      <c r="BG250" s="50"/>
      <c r="BH250" s="50"/>
      <c r="BI250" s="50"/>
      <c r="BJ250" s="50"/>
      <c r="BK250" s="50"/>
      <c r="BL250" s="50"/>
      <c r="BM250" s="50"/>
      <c r="BN250" s="50"/>
      <c r="BO250" s="50"/>
      <c r="BP250" s="50"/>
      <c r="BQ250" s="50"/>
      <c r="BR250" s="50"/>
      <c r="BS250" s="50"/>
      <c r="BT250" s="50"/>
      <c r="BU250" s="50"/>
      <c r="BV250" s="50"/>
      <c r="BW250" s="50"/>
      <c r="BX250" s="50"/>
      <c r="BY250" s="50"/>
      <c r="BZ250" s="50"/>
      <c r="CA250" s="50"/>
      <c r="CB250" s="50"/>
      <c r="CC250" s="50"/>
      <c r="CD250" s="50"/>
      <c r="CE250" s="50"/>
      <c r="CF250" s="50"/>
      <c r="CG250" s="50"/>
      <c r="CH250" s="50"/>
      <c r="CI250" s="50"/>
      <c r="CJ250" s="50"/>
      <c r="CK250" s="50"/>
      <c r="CL250" s="50"/>
      <c r="CM250" s="50"/>
      <c r="CN250" s="50"/>
      <c r="CO250" s="50"/>
      <c r="CP250" s="50"/>
      <c r="CQ250" s="50"/>
      <c r="CR250" s="50"/>
      <c r="CS250" s="50"/>
      <c r="CT250" s="50"/>
      <c r="CU250" s="50"/>
      <c r="CV250" s="50"/>
      <c r="CW250" s="50"/>
      <c r="CX250" s="50"/>
      <c r="CY250" s="50"/>
      <c r="CZ250" s="50"/>
      <c r="DA250" s="50"/>
    </row>
    <row r="251" spans="1:105" s="18" customFormat="1" ht="30.75" customHeight="1" x14ac:dyDescent="0.3">
      <c r="A251" s="42">
        <f t="shared" si="15"/>
        <v>43350</v>
      </c>
      <c r="B251" s="68">
        <f t="shared" si="13"/>
        <v>3</v>
      </c>
      <c r="C251" s="68">
        <f t="shared" si="14"/>
        <v>9</v>
      </c>
      <c r="D251" s="68">
        <f>INT((A251-DATE(YEAR(A251),1,3)+WEEKDAY(DATE(YEAR(A251),1,3))+5)/7)</f>
        <v>36</v>
      </c>
      <c r="E251" s="74">
        <f t="shared" si="16"/>
        <v>5</v>
      </c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50"/>
      <c r="AM251" s="50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0"/>
      <c r="BH251" s="50"/>
      <c r="BI251" s="50"/>
      <c r="BJ251" s="50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0"/>
      <c r="BV251" s="50"/>
      <c r="BW251" s="50"/>
      <c r="BX251" s="50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0"/>
      <c r="CJ251" s="50"/>
      <c r="CK251" s="50"/>
      <c r="CL251" s="50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0"/>
      <c r="CX251" s="50"/>
      <c r="CY251" s="50"/>
      <c r="CZ251" s="50"/>
      <c r="DA251" s="50"/>
    </row>
    <row r="252" spans="1:105" s="18" customFormat="1" ht="30.75" customHeight="1" x14ac:dyDescent="0.3">
      <c r="A252" s="42">
        <f t="shared" si="15"/>
        <v>43351</v>
      </c>
      <c r="B252" s="68">
        <f t="shared" si="13"/>
        <v>3</v>
      </c>
      <c r="C252" s="68">
        <f t="shared" si="14"/>
        <v>9</v>
      </c>
      <c r="D252" s="68">
        <f>INT((A252-DATE(YEAR(A252),1,3)+WEEKDAY(DATE(YEAR(A252),1,3))+5)/7)</f>
        <v>36</v>
      </c>
      <c r="E252" s="74">
        <f t="shared" si="16"/>
        <v>6</v>
      </c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50"/>
      <c r="AM252" s="50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/>
      <c r="BG252" s="50"/>
      <c r="BH252" s="50"/>
      <c r="BI252" s="50"/>
      <c r="BJ252" s="50"/>
      <c r="BK252" s="50"/>
      <c r="BL252" s="50"/>
      <c r="BM252" s="50"/>
      <c r="BN252" s="50"/>
      <c r="BO252" s="50"/>
      <c r="BP252" s="50"/>
      <c r="BQ252" s="50"/>
      <c r="BR252" s="50"/>
      <c r="BS252" s="50"/>
      <c r="BT252" s="50"/>
      <c r="BU252" s="50"/>
      <c r="BV252" s="50"/>
      <c r="BW252" s="50"/>
      <c r="BX252" s="50"/>
      <c r="BY252" s="50"/>
      <c r="BZ252" s="50"/>
      <c r="CA252" s="50"/>
      <c r="CB252" s="50"/>
      <c r="CC252" s="50"/>
      <c r="CD252" s="50"/>
      <c r="CE252" s="50"/>
      <c r="CF252" s="50"/>
      <c r="CG252" s="50"/>
      <c r="CH252" s="50"/>
      <c r="CI252" s="50"/>
      <c r="CJ252" s="50"/>
      <c r="CK252" s="50"/>
      <c r="CL252" s="50"/>
      <c r="CM252" s="50"/>
      <c r="CN252" s="50"/>
      <c r="CO252" s="50"/>
      <c r="CP252" s="50"/>
      <c r="CQ252" s="50"/>
      <c r="CR252" s="50"/>
      <c r="CS252" s="50"/>
      <c r="CT252" s="50"/>
      <c r="CU252" s="50"/>
      <c r="CV252" s="50"/>
      <c r="CW252" s="50"/>
      <c r="CX252" s="50"/>
      <c r="CY252" s="50"/>
      <c r="CZ252" s="50"/>
      <c r="DA252" s="50"/>
    </row>
    <row r="253" spans="1:105" s="18" customFormat="1" ht="30.75" customHeight="1" x14ac:dyDescent="0.3">
      <c r="A253" s="42">
        <f t="shared" si="15"/>
        <v>43352</v>
      </c>
      <c r="B253" s="68">
        <f t="shared" si="13"/>
        <v>3</v>
      </c>
      <c r="C253" s="68">
        <f t="shared" si="14"/>
        <v>9</v>
      </c>
      <c r="D253" s="68">
        <f>INT((A253-DATE(YEAR(A253),1,3)+WEEKDAY(DATE(YEAR(A253),1,3))+5)/7)</f>
        <v>36</v>
      </c>
      <c r="E253" s="74">
        <f t="shared" si="16"/>
        <v>7</v>
      </c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50"/>
      <c r="AM253" s="50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/>
      <c r="BG253" s="50"/>
      <c r="BH253" s="50"/>
      <c r="BI253" s="50"/>
      <c r="BJ253" s="50"/>
      <c r="BK253" s="50"/>
      <c r="BL253" s="50"/>
      <c r="BM253" s="50"/>
      <c r="BN253" s="50"/>
      <c r="BO253" s="50"/>
      <c r="BP253" s="50"/>
      <c r="BQ253" s="50"/>
      <c r="BR253" s="50"/>
      <c r="BS253" s="50"/>
      <c r="BT253" s="50"/>
      <c r="BU253" s="50"/>
      <c r="BV253" s="50"/>
      <c r="BW253" s="50"/>
      <c r="BX253" s="50"/>
      <c r="BY253" s="50"/>
      <c r="BZ253" s="50"/>
      <c r="CA253" s="50"/>
      <c r="CB253" s="50"/>
      <c r="CC253" s="50"/>
      <c r="CD253" s="50"/>
      <c r="CE253" s="50"/>
      <c r="CF253" s="50"/>
      <c r="CG253" s="50"/>
      <c r="CH253" s="50"/>
      <c r="CI253" s="50"/>
      <c r="CJ253" s="50"/>
      <c r="CK253" s="50"/>
      <c r="CL253" s="50"/>
      <c r="CM253" s="50"/>
      <c r="CN253" s="50"/>
      <c r="CO253" s="50"/>
      <c r="CP253" s="50"/>
      <c r="CQ253" s="50"/>
      <c r="CR253" s="50"/>
      <c r="CS253" s="50"/>
      <c r="CT253" s="50"/>
      <c r="CU253" s="50"/>
      <c r="CV253" s="50"/>
      <c r="CW253" s="50"/>
      <c r="CX253" s="50"/>
      <c r="CY253" s="50"/>
      <c r="CZ253" s="50"/>
      <c r="DA253" s="50"/>
    </row>
    <row r="254" spans="1:105" s="18" customFormat="1" ht="30.75" customHeight="1" x14ac:dyDescent="0.3">
      <c r="A254" s="42">
        <f t="shared" si="15"/>
        <v>43353</v>
      </c>
      <c r="B254" s="68">
        <f t="shared" si="13"/>
        <v>3</v>
      </c>
      <c r="C254" s="68">
        <f t="shared" si="14"/>
        <v>9</v>
      </c>
      <c r="D254" s="68">
        <f>INT((A254-DATE(YEAR(A254),1,3)+WEEKDAY(DATE(YEAR(A254),1,3))+5)/7)</f>
        <v>37</v>
      </c>
      <c r="E254" s="74">
        <f t="shared" si="16"/>
        <v>1</v>
      </c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50"/>
      <c r="AM254" s="50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/>
      <c r="BG254" s="50"/>
      <c r="BH254" s="50"/>
      <c r="BI254" s="50"/>
      <c r="BJ254" s="50"/>
      <c r="BK254" s="50"/>
      <c r="BL254" s="50"/>
      <c r="BM254" s="50"/>
      <c r="BN254" s="50"/>
      <c r="BO254" s="50"/>
      <c r="BP254" s="50"/>
      <c r="BQ254" s="50"/>
      <c r="BR254" s="50"/>
      <c r="BS254" s="50"/>
      <c r="BT254" s="50"/>
      <c r="BU254" s="50"/>
      <c r="BV254" s="50"/>
      <c r="BW254" s="50"/>
      <c r="BX254" s="50"/>
      <c r="BY254" s="50"/>
      <c r="BZ254" s="50"/>
      <c r="CA254" s="50"/>
      <c r="CB254" s="50"/>
      <c r="CC254" s="50"/>
      <c r="CD254" s="50"/>
      <c r="CE254" s="50"/>
      <c r="CF254" s="50"/>
      <c r="CG254" s="50"/>
      <c r="CH254" s="50"/>
      <c r="CI254" s="50"/>
      <c r="CJ254" s="50"/>
      <c r="CK254" s="50"/>
      <c r="CL254" s="50"/>
      <c r="CM254" s="50"/>
      <c r="CN254" s="50"/>
      <c r="CO254" s="50"/>
      <c r="CP254" s="50"/>
      <c r="CQ254" s="50"/>
      <c r="CR254" s="50"/>
      <c r="CS254" s="50"/>
      <c r="CT254" s="50"/>
      <c r="CU254" s="50"/>
      <c r="CV254" s="50"/>
      <c r="CW254" s="50"/>
      <c r="CX254" s="50"/>
      <c r="CY254" s="50"/>
      <c r="CZ254" s="50"/>
      <c r="DA254" s="50"/>
    </row>
    <row r="255" spans="1:105" s="18" customFormat="1" ht="30.75" customHeight="1" x14ac:dyDescent="0.3">
      <c r="A255" s="42">
        <f t="shared" si="15"/>
        <v>43354</v>
      </c>
      <c r="B255" s="68">
        <f t="shared" si="13"/>
        <v>3</v>
      </c>
      <c r="C255" s="68">
        <f t="shared" si="14"/>
        <v>9</v>
      </c>
      <c r="D255" s="68">
        <f>INT((A255-DATE(YEAR(A255),1,3)+WEEKDAY(DATE(YEAR(A255),1,3))+5)/7)</f>
        <v>37</v>
      </c>
      <c r="E255" s="74">
        <f t="shared" si="16"/>
        <v>2</v>
      </c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50"/>
      <c r="AM255" s="50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/>
      <c r="BG255" s="50"/>
      <c r="BH255" s="50"/>
      <c r="BI255" s="50"/>
      <c r="BJ255" s="50"/>
      <c r="BK255" s="50"/>
      <c r="BL255" s="50"/>
      <c r="BM255" s="50"/>
      <c r="BN255" s="50"/>
      <c r="BO255" s="50"/>
      <c r="BP255" s="50"/>
      <c r="BQ255" s="50"/>
      <c r="BR255" s="50"/>
      <c r="BS255" s="50"/>
      <c r="BT255" s="50"/>
      <c r="BU255" s="50"/>
      <c r="BV255" s="50"/>
      <c r="BW255" s="50"/>
      <c r="BX255" s="50"/>
      <c r="BY255" s="50"/>
      <c r="BZ255" s="50"/>
      <c r="CA255" s="50"/>
      <c r="CB255" s="50"/>
      <c r="CC255" s="50"/>
      <c r="CD255" s="50"/>
      <c r="CE255" s="50"/>
      <c r="CF255" s="50"/>
      <c r="CG255" s="50"/>
      <c r="CH255" s="50"/>
      <c r="CI255" s="50"/>
      <c r="CJ255" s="50"/>
      <c r="CK255" s="50"/>
      <c r="CL255" s="50"/>
      <c r="CM255" s="50"/>
      <c r="CN255" s="50"/>
      <c r="CO255" s="50"/>
      <c r="CP255" s="50"/>
      <c r="CQ255" s="50"/>
      <c r="CR255" s="50"/>
      <c r="CS255" s="50"/>
      <c r="CT255" s="50"/>
      <c r="CU255" s="50"/>
      <c r="CV255" s="50"/>
      <c r="CW255" s="50"/>
      <c r="CX255" s="50"/>
      <c r="CY255" s="50"/>
      <c r="CZ255" s="50"/>
      <c r="DA255" s="50"/>
    </row>
    <row r="256" spans="1:105" s="18" customFormat="1" ht="30.75" customHeight="1" x14ac:dyDescent="0.3">
      <c r="A256" s="42">
        <f t="shared" si="15"/>
        <v>43355</v>
      </c>
      <c r="B256" s="68">
        <f t="shared" si="13"/>
        <v>3</v>
      </c>
      <c r="C256" s="68">
        <f t="shared" si="14"/>
        <v>9</v>
      </c>
      <c r="D256" s="68">
        <f>INT((A256-DATE(YEAR(A256),1,3)+WEEKDAY(DATE(YEAR(A256),1,3))+5)/7)</f>
        <v>37</v>
      </c>
      <c r="E256" s="74">
        <f t="shared" si="16"/>
        <v>3</v>
      </c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50"/>
      <c r="AM256" s="50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/>
      <c r="BG256" s="50"/>
      <c r="BH256" s="50"/>
      <c r="BI256" s="50"/>
      <c r="BJ256" s="50"/>
      <c r="BK256" s="50"/>
      <c r="BL256" s="50"/>
      <c r="BM256" s="50"/>
      <c r="BN256" s="50"/>
      <c r="BO256" s="50"/>
      <c r="BP256" s="50"/>
      <c r="BQ256" s="50"/>
      <c r="BR256" s="50"/>
      <c r="BS256" s="50"/>
      <c r="BT256" s="50"/>
      <c r="BU256" s="50"/>
      <c r="BV256" s="50"/>
      <c r="BW256" s="50"/>
      <c r="BX256" s="50"/>
      <c r="BY256" s="50"/>
      <c r="BZ256" s="50"/>
      <c r="CA256" s="50"/>
      <c r="CB256" s="50"/>
      <c r="CC256" s="50"/>
      <c r="CD256" s="50"/>
      <c r="CE256" s="50"/>
      <c r="CF256" s="50"/>
      <c r="CG256" s="50"/>
      <c r="CH256" s="50"/>
      <c r="CI256" s="50"/>
      <c r="CJ256" s="50"/>
      <c r="CK256" s="50"/>
      <c r="CL256" s="50"/>
      <c r="CM256" s="50"/>
      <c r="CN256" s="50"/>
      <c r="CO256" s="50"/>
      <c r="CP256" s="50"/>
      <c r="CQ256" s="50"/>
      <c r="CR256" s="50"/>
      <c r="CS256" s="50"/>
      <c r="CT256" s="50"/>
      <c r="CU256" s="50"/>
      <c r="CV256" s="50"/>
      <c r="CW256" s="50"/>
      <c r="CX256" s="50"/>
      <c r="CY256" s="50"/>
      <c r="CZ256" s="50"/>
      <c r="DA256" s="50"/>
    </row>
    <row r="257" spans="1:105" s="18" customFormat="1" ht="30.75" customHeight="1" x14ac:dyDescent="0.3">
      <c r="A257" s="42">
        <f t="shared" si="15"/>
        <v>43356</v>
      </c>
      <c r="B257" s="68">
        <f t="shared" si="13"/>
        <v>3</v>
      </c>
      <c r="C257" s="68">
        <f t="shared" si="14"/>
        <v>9</v>
      </c>
      <c r="D257" s="68">
        <f>INT((A257-DATE(YEAR(A257),1,3)+WEEKDAY(DATE(YEAR(A257),1,3))+5)/7)</f>
        <v>37</v>
      </c>
      <c r="E257" s="74">
        <f t="shared" si="16"/>
        <v>4</v>
      </c>
      <c r="F257" s="65"/>
      <c r="G257" s="65"/>
      <c r="H257" s="65"/>
      <c r="I257" s="65"/>
      <c r="J257" s="65"/>
      <c r="K257" s="65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  <c r="W257" s="65"/>
      <c r="X257" s="65"/>
      <c r="Y257" s="65"/>
      <c r="Z257" s="65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50"/>
      <c r="AM257" s="50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/>
      <c r="BG257" s="50"/>
      <c r="BH257" s="50"/>
      <c r="BI257" s="50"/>
      <c r="BJ257" s="50"/>
      <c r="BK257" s="50"/>
      <c r="BL257" s="50"/>
      <c r="BM257" s="50"/>
      <c r="BN257" s="50"/>
      <c r="BO257" s="50"/>
      <c r="BP257" s="50"/>
      <c r="BQ257" s="50"/>
      <c r="BR257" s="50"/>
      <c r="BS257" s="50"/>
      <c r="BT257" s="50"/>
      <c r="BU257" s="50"/>
      <c r="BV257" s="50"/>
      <c r="BW257" s="50"/>
      <c r="BX257" s="50"/>
      <c r="BY257" s="50"/>
      <c r="BZ257" s="50"/>
      <c r="CA257" s="50"/>
      <c r="CB257" s="50"/>
      <c r="CC257" s="50"/>
      <c r="CD257" s="50"/>
      <c r="CE257" s="50"/>
      <c r="CF257" s="50"/>
      <c r="CG257" s="50"/>
      <c r="CH257" s="50"/>
      <c r="CI257" s="50"/>
      <c r="CJ257" s="50"/>
      <c r="CK257" s="50"/>
      <c r="CL257" s="50"/>
      <c r="CM257" s="50"/>
      <c r="CN257" s="50"/>
      <c r="CO257" s="50"/>
      <c r="CP257" s="50"/>
      <c r="CQ257" s="50"/>
      <c r="CR257" s="50"/>
      <c r="CS257" s="50"/>
      <c r="CT257" s="50"/>
      <c r="CU257" s="50"/>
      <c r="CV257" s="50"/>
      <c r="CW257" s="50"/>
      <c r="CX257" s="50"/>
      <c r="CY257" s="50"/>
      <c r="CZ257" s="50"/>
      <c r="DA257" s="50"/>
    </row>
    <row r="258" spans="1:105" s="18" customFormat="1" ht="30.75" customHeight="1" x14ac:dyDescent="0.3">
      <c r="A258" s="42">
        <f t="shared" si="15"/>
        <v>43357</v>
      </c>
      <c r="B258" s="68">
        <f t="shared" si="13"/>
        <v>3</v>
      </c>
      <c r="C258" s="68">
        <f t="shared" si="14"/>
        <v>9</v>
      </c>
      <c r="D258" s="68">
        <f>INT((A258-DATE(YEAR(A258),1,3)+WEEKDAY(DATE(YEAR(A258),1,3))+5)/7)</f>
        <v>37</v>
      </c>
      <c r="E258" s="74">
        <f t="shared" si="16"/>
        <v>5</v>
      </c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50"/>
      <c r="AM258" s="50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/>
      <c r="BG258" s="50"/>
      <c r="BH258" s="50"/>
      <c r="BI258" s="50"/>
      <c r="BJ258" s="50"/>
      <c r="BK258" s="50"/>
      <c r="BL258" s="50"/>
      <c r="BM258" s="50"/>
      <c r="BN258" s="50"/>
      <c r="BO258" s="50"/>
      <c r="BP258" s="50"/>
      <c r="BQ258" s="50"/>
      <c r="BR258" s="50"/>
      <c r="BS258" s="50"/>
      <c r="BT258" s="50"/>
      <c r="BU258" s="50"/>
      <c r="BV258" s="50"/>
      <c r="BW258" s="50"/>
      <c r="BX258" s="50"/>
      <c r="BY258" s="50"/>
      <c r="BZ258" s="50"/>
      <c r="CA258" s="50"/>
      <c r="CB258" s="50"/>
      <c r="CC258" s="50"/>
      <c r="CD258" s="50"/>
      <c r="CE258" s="50"/>
      <c r="CF258" s="50"/>
      <c r="CG258" s="50"/>
      <c r="CH258" s="50"/>
      <c r="CI258" s="50"/>
      <c r="CJ258" s="50"/>
      <c r="CK258" s="50"/>
      <c r="CL258" s="50"/>
      <c r="CM258" s="50"/>
      <c r="CN258" s="50"/>
      <c r="CO258" s="50"/>
      <c r="CP258" s="50"/>
      <c r="CQ258" s="50"/>
      <c r="CR258" s="50"/>
      <c r="CS258" s="50"/>
      <c r="CT258" s="50"/>
      <c r="CU258" s="50"/>
      <c r="CV258" s="50"/>
      <c r="CW258" s="50"/>
      <c r="CX258" s="50"/>
      <c r="CY258" s="50"/>
      <c r="CZ258" s="50"/>
      <c r="DA258" s="50"/>
    </row>
    <row r="259" spans="1:105" s="18" customFormat="1" ht="30.75" customHeight="1" x14ac:dyDescent="0.3">
      <c r="A259" s="42">
        <f t="shared" si="15"/>
        <v>43358</v>
      </c>
      <c r="B259" s="68">
        <f t="shared" ref="B259:B322" si="17">INT((MONTH(A259)+2)/3)</f>
        <v>3</v>
      </c>
      <c r="C259" s="68">
        <f t="shared" ref="C259:C322" si="18">MONTH(A259)</f>
        <v>9</v>
      </c>
      <c r="D259" s="68">
        <f>INT((A259-DATE(YEAR(A259),1,3)+WEEKDAY(DATE(YEAR(A259),1,3))+5)/7)</f>
        <v>37</v>
      </c>
      <c r="E259" s="74">
        <f t="shared" si="16"/>
        <v>6</v>
      </c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50"/>
      <c r="AM259" s="50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/>
      <c r="BG259" s="50"/>
      <c r="BH259" s="50"/>
      <c r="BI259" s="50"/>
      <c r="BJ259" s="50"/>
      <c r="BK259" s="50"/>
      <c r="BL259" s="50"/>
      <c r="BM259" s="50"/>
      <c r="BN259" s="50"/>
      <c r="BO259" s="50"/>
      <c r="BP259" s="50"/>
      <c r="BQ259" s="50"/>
      <c r="BR259" s="50"/>
      <c r="BS259" s="50"/>
      <c r="BT259" s="50"/>
      <c r="BU259" s="50"/>
      <c r="BV259" s="50"/>
      <c r="BW259" s="50"/>
      <c r="BX259" s="50"/>
      <c r="BY259" s="50"/>
      <c r="BZ259" s="50"/>
      <c r="CA259" s="50"/>
      <c r="CB259" s="50"/>
      <c r="CC259" s="50"/>
      <c r="CD259" s="50"/>
      <c r="CE259" s="50"/>
      <c r="CF259" s="50"/>
      <c r="CG259" s="50"/>
      <c r="CH259" s="50"/>
      <c r="CI259" s="50"/>
      <c r="CJ259" s="50"/>
      <c r="CK259" s="50"/>
      <c r="CL259" s="50"/>
      <c r="CM259" s="50"/>
      <c r="CN259" s="50"/>
      <c r="CO259" s="50"/>
      <c r="CP259" s="50"/>
      <c r="CQ259" s="50"/>
      <c r="CR259" s="50"/>
      <c r="CS259" s="50"/>
      <c r="CT259" s="50"/>
      <c r="CU259" s="50"/>
      <c r="CV259" s="50"/>
      <c r="CW259" s="50"/>
      <c r="CX259" s="50"/>
      <c r="CY259" s="50"/>
      <c r="CZ259" s="50"/>
      <c r="DA259" s="50"/>
    </row>
    <row r="260" spans="1:105" s="18" customFormat="1" ht="30.75" customHeight="1" x14ac:dyDescent="0.3">
      <c r="A260" s="42">
        <f t="shared" ref="A260:A323" si="19">A259+1</f>
        <v>43359</v>
      </c>
      <c r="B260" s="68">
        <f t="shared" si="17"/>
        <v>3</v>
      </c>
      <c r="C260" s="68">
        <f t="shared" si="18"/>
        <v>9</v>
      </c>
      <c r="D260" s="68">
        <f>INT((A260-DATE(YEAR(A260),1,3)+WEEKDAY(DATE(YEAR(A260),1,3))+5)/7)</f>
        <v>37</v>
      </c>
      <c r="E260" s="74">
        <f t="shared" si="16"/>
        <v>7</v>
      </c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50"/>
      <c r="AM260" s="50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/>
      <c r="BG260" s="50"/>
      <c r="BH260" s="50"/>
      <c r="BI260" s="50"/>
      <c r="BJ260" s="50"/>
      <c r="BK260" s="50"/>
      <c r="BL260" s="50"/>
      <c r="BM260" s="50"/>
      <c r="BN260" s="50"/>
      <c r="BO260" s="50"/>
      <c r="BP260" s="50"/>
      <c r="BQ260" s="50"/>
      <c r="BR260" s="50"/>
      <c r="BS260" s="50"/>
      <c r="BT260" s="50"/>
      <c r="BU260" s="50"/>
      <c r="BV260" s="50"/>
      <c r="BW260" s="50"/>
      <c r="BX260" s="50"/>
      <c r="BY260" s="50"/>
      <c r="BZ260" s="50"/>
      <c r="CA260" s="50"/>
      <c r="CB260" s="50"/>
      <c r="CC260" s="50"/>
      <c r="CD260" s="50"/>
      <c r="CE260" s="50"/>
      <c r="CF260" s="50"/>
      <c r="CG260" s="50"/>
      <c r="CH260" s="50"/>
      <c r="CI260" s="50"/>
      <c r="CJ260" s="50"/>
      <c r="CK260" s="50"/>
      <c r="CL260" s="50"/>
      <c r="CM260" s="50"/>
      <c r="CN260" s="50"/>
      <c r="CO260" s="50"/>
      <c r="CP260" s="50"/>
      <c r="CQ260" s="50"/>
      <c r="CR260" s="50"/>
      <c r="CS260" s="50"/>
      <c r="CT260" s="50"/>
      <c r="CU260" s="50"/>
      <c r="CV260" s="50"/>
      <c r="CW260" s="50"/>
      <c r="CX260" s="50"/>
      <c r="CY260" s="50"/>
      <c r="CZ260" s="50"/>
      <c r="DA260" s="50"/>
    </row>
    <row r="261" spans="1:105" s="18" customFormat="1" ht="30.75" customHeight="1" x14ac:dyDescent="0.3">
      <c r="A261" s="42">
        <f t="shared" si="19"/>
        <v>43360</v>
      </c>
      <c r="B261" s="68">
        <f t="shared" si="17"/>
        <v>3</v>
      </c>
      <c r="C261" s="68">
        <f t="shared" si="18"/>
        <v>9</v>
      </c>
      <c r="D261" s="68">
        <f>INT((A261-DATE(YEAR(A261),1,3)+WEEKDAY(DATE(YEAR(A261),1,3))+5)/7)</f>
        <v>38</v>
      </c>
      <c r="E261" s="74">
        <f t="shared" ref="E261:E324" si="20">WEEKDAY($A261,2)</f>
        <v>1</v>
      </c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50"/>
      <c r="AM261" s="50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/>
      <c r="BG261" s="50"/>
      <c r="BH261" s="50"/>
      <c r="BI261" s="50"/>
      <c r="BJ261" s="50"/>
      <c r="BK261" s="50"/>
      <c r="BL261" s="50"/>
      <c r="BM261" s="50"/>
      <c r="BN261" s="50"/>
      <c r="BO261" s="50"/>
      <c r="BP261" s="50"/>
      <c r="BQ261" s="50"/>
      <c r="BR261" s="50"/>
      <c r="BS261" s="50"/>
      <c r="BT261" s="50"/>
      <c r="BU261" s="50"/>
      <c r="BV261" s="50"/>
      <c r="BW261" s="50"/>
      <c r="BX261" s="50"/>
      <c r="BY261" s="50"/>
      <c r="BZ261" s="50"/>
      <c r="CA261" s="50"/>
      <c r="CB261" s="50"/>
      <c r="CC261" s="50"/>
      <c r="CD261" s="50"/>
      <c r="CE261" s="50"/>
      <c r="CF261" s="50"/>
      <c r="CG261" s="50"/>
      <c r="CH261" s="50"/>
      <c r="CI261" s="50"/>
      <c r="CJ261" s="50"/>
      <c r="CK261" s="50"/>
      <c r="CL261" s="50"/>
      <c r="CM261" s="50"/>
      <c r="CN261" s="50"/>
      <c r="CO261" s="50"/>
      <c r="CP261" s="50"/>
      <c r="CQ261" s="50"/>
      <c r="CR261" s="50"/>
      <c r="CS261" s="50"/>
      <c r="CT261" s="50"/>
      <c r="CU261" s="50"/>
      <c r="CV261" s="50"/>
      <c r="CW261" s="50"/>
      <c r="CX261" s="50"/>
      <c r="CY261" s="50"/>
      <c r="CZ261" s="50"/>
      <c r="DA261" s="50"/>
    </row>
    <row r="262" spans="1:105" s="18" customFormat="1" ht="30.75" customHeight="1" x14ac:dyDescent="0.3">
      <c r="A262" s="42">
        <f t="shared" si="19"/>
        <v>43361</v>
      </c>
      <c r="B262" s="68">
        <f t="shared" si="17"/>
        <v>3</v>
      </c>
      <c r="C262" s="68">
        <f t="shared" si="18"/>
        <v>9</v>
      </c>
      <c r="D262" s="68">
        <f>INT((A262-DATE(YEAR(A262),1,3)+WEEKDAY(DATE(YEAR(A262),1,3))+5)/7)</f>
        <v>38</v>
      </c>
      <c r="E262" s="74">
        <f t="shared" si="20"/>
        <v>2</v>
      </c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50"/>
      <c r="AM262" s="50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/>
      <c r="BG262" s="50"/>
      <c r="BH262" s="50"/>
      <c r="BI262" s="50"/>
      <c r="BJ262" s="50"/>
      <c r="BK262" s="50"/>
      <c r="BL262" s="50"/>
      <c r="BM262" s="50"/>
      <c r="BN262" s="50"/>
      <c r="BO262" s="50"/>
      <c r="BP262" s="50"/>
      <c r="BQ262" s="50"/>
      <c r="BR262" s="50"/>
      <c r="BS262" s="50"/>
      <c r="BT262" s="50"/>
      <c r="BU262" s="50"/>
      <c r="BV262" s="50"/>
      <c r="BW262" s="50"/>
      <c r="BX262" s="50"/>
      <c r="BY262" s="50"/>
      <c r="BZ262" s="50"/>
      <c r="CA262" s="50"/>
      <c r="CB262" s="50"/>
      <c r="CC262" s="50"/>
      <c r="CD262" s="50"/>
      <c r="CE262" s="50"/>
      <c r="CF262" s="50"/>
      <c r="CG262" s="50"/>
      <c r="CH262" s="50"/>
      <c r="CI262" s="50"/>
      <c r="CJ262" s="50"/>
      <c r="CK262" s="50"/>
      <c r="CL262" s="50"/>
      <c r="CM262" s="50"/>
      <c r="CN262" s="50"/>
      <c r="CO262" s="50"/>
      <c r="CP262" s="50"/>
      <c r="CQ262" s="50"/>
      <c r="CR262" s="50"/>
      <c r="CS262" s="50"/>
      <c r="CT262" s="50"/>
      <c r="CU262" s="50"/>
      <c r="CV262" s="50"/>
      <c r="CW262" s="50"/>
      <c r="CX262" s="50"/>
      <c r="CY262" s="50"/>
      <c r="CZ262" s="50"/>
      <c r="DA262" s="50"/>
    </row>
    <row r="263" spans="1:105" s="18" customFormat="1" ht="30.75" customHeight="1" x14ac:dyDescent="0.3">
      <c r="A263" s="42">
        <f t="shared" si="19"/>
        <v>43362</v>
      </c>
      <c r="B263" s="68">
        <f t="shared" si="17"/>
        <v>3</v>
      </c>
      <c r="C263" s="68">
        <f t="shared" si="18"/>
        <v>9</v>
      </c>
      <c r="D263" s="68">
        <f>INT((A263-DATE(YEAR(A263),1,3)+WEEKDAY(DATE(YEAR(A263),1,3))+5)/7)</f>
        <v>38</v>
      </c>
      <c r="E263" s="74">
        <f t="shared" si="20"/>
        <v>3</v>
      </c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50"/>
      <c r="AM263" s="50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/>
      <c r="BG263" s="50"/>
      <c r="BH263" s="50"/>
      <c r="BI263" s="50"/>
      <c r="BJ263" s="50"/>
      <c r="BK263" s="50"/>
      <c r="BL263" s="50"/>
      <c r="BM263" s="50"/>
      <c r="BN263" s="50"/>
      <c r="BO263" s="50"/>
      <c r="BP263" s="50"/>
      <c r="BQ263" s="50"/>
      <c r="BR263" s="50"/>
      <c r="BS263" s="50"/>
      <c r="BT263" s="50"/>
      <c r="BU263" s="50"/>
      <c r="BV263" s="50"/>
      <c r="BW263" s="50"/>
      <c r="BX263" s="50"/>
      <c r="BY263" s="50"/>
      <c r="BZ263" s="50"/>
      <c r="CA263" s="50"/>
      <c r="CB263" s="50"/>
      <c r="CC263" s="50"/>
      <c r="CD263" s="50"/>
      <c r="CE263" s="50"/>
      <c r="CF263" s="50"/>
      <c r="CG263" s="50"/>
      <c r="CH263" s="50"/>
      <c r="CI263" s="50"/>
      <c r="CJ263" s="50"/>
      <c r="CK263" s="50"/>
      <c r="CL263" s="50"/>
      <c r="CM263" s="50"/>
      <c r="CN263" s="50"/>
      <c r="CO263" s="50"/>
      <c r="CP263" s="50"/>
      <c r="CQ263" s="50"/>
      <c r="CR263" s="50"/>
      <c r="CS263" s="50"/>
      <c r="CT263" s="50"/>
      <c r="CU263" s="50"/>
      <c r="CV263" s="50"/>
      <c r="CW263" s="50"/>
      <c r="CX263" s="50"/>
      <c r="CY263" s="50"/>
      <c r="CZ263" s="50"/>
      <c r="DA263" s="50"/>
    </row>
    <row r="264" spans="1:105" s="18" customFormat="1" ht="30.75" customHeight="1" x14ac:dyDescent="0.3">
      <c r="A264" s="42">
        <f t="shared" si="19"/>
        <v>43363</v>
      </c>
      <c r="B264" s="68">
        <f t="shared" si="17"/>
        <v>3</v>
      </c>
      <c r="C264" s="68">
        <f t="shared" si="18"/>
        <v>9</v>
      </c>
      <c r="D264" s="68">
        <f>INT((A264-DATE(YEAR(A264),1,3)+WEEKDAY(DATE(YEAR(A264),1,3))+5)/7)</f>
        <v>38</v>
      </c>
      <c r="E264" s="74">
        <f t="shared" si="20"/>
        <v>4</v>
      </c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50"/>
      <c r="AM264" s="50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/>
      <c r="BG264" s="50"/>
      <c r="BH264" s="50"/>
      <c r="BI264" s="50"/>
      <c r="BJ264" s="50"/>
      <c r="BK264" s="50"/>
      <c r="BL264" s="50"/>
      <c r="BM264" s="50"/>
      <c r="BN264" s="50"/>
      <c r="BO264" s="50"/>
      <c r="BP264" s="50"/>
      <c r="BQ264" s="50"/>
      <c r="BR264" s="50"/>
      <c r="BS264" s="50"/>
      <c r="BT264" s="50"/>
      <c r="BU264" s="50"/>
      <c r="BV264" s="50"/>
      <c r="BW264" s="50"/>
      <c r="BX264" s="50"/>
      <c r="BY264" s="50"/>
      <c r="BZ264" s="50"/>
      <c r="CA264" s="50"/>
      <c r="CB264" s="50"/>
      <c r="CC264" s="50"/>
      <c r="CD264" s="50"/>
      <c r="CE264" s="50"/>
      <c r="CF264" s="50"/>
      <c r="CG264" s="50"/>
      <c r="CH264" s="50"/>
      <c r="CI264" s="50"/>
      <c r="CJ264" s="50"/>
      <c r="CK264" s="50"/>
      <c r="CL264" s="50"/>
      <c r="CM264" s="50"/>
      <c r="CN264" s="50"/>
      <c r="CO264" s="50"/>
      <c r="CP264" s="50"/>
      <c r="CQ264" s="50"/>
      <c r="CR264" s="50"/>
      <c r="CS264" s="50"/>
      <c r="CT264" s="50"/>
      <c r="CU264" s="50"/>
      <c r="CV264" s="50"/>
      <c r="CW264" s="50"/>
      <c r="CX264" s="50"/>
      <c r="CY264" s="50"/>
      <c r="CZ264" s="50"/>
      <c r="DA264" s="50"/>
    </row>
    <row r="265" spans="1:105" s="18" customFormat="1" ht="30.75" customHeight="1" x14ac:dyDescent="0.3">
      <c r="A265" s="42">
        <f t="shared" si="19"/>
        <v>43364</v>
      </c>
      <c r="B265" s="68">
        <f t="shared" si="17"/>
        <v>3</v>
      </c>
      <c r="C265" s="68">
        <f t="shared" si="18"/>
        <v>9</v>
      </c>
      <c r="D265" s="68">
        <f>INT((A265-DATE(YEAR(A265),1,3)+WEEKDAY(DATE(YEAR(A265),1,3))+5)/7)</f>
        <v>38</v>
      </c>
      <c r="E265" s="74">
        <f t="shared" si="20"/>
        <v>5</v>
      </c>
      <c r="F265" s="65"/>
      <c r="G265" s="65"/>
      <c r="H265" s="65"/>
      <c r="I265" s="65"/>
      <c r="J265" s="65"/>
      <c r="K265" s="65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50"/>
      <c r="AM265" s="50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/>
      <c r="BG265" s="50"/>
      <c r="BH265" s="50"/>
      <c r="BI265" s="50"/>
      <c r="BJ265" s="50"/>
      <c r="BK265" s="50"/>
      <c r="BL265" s="50"/>
      <c r="BM265" s="50"/>
      <c r="BN265" s="50"/>
      <c r="BO265" s="50"/>
      <c r="BP265" s="50"/>
      <c r="BQ265" s="50"/>
      <c r="BR265" s="50"/>
      <c r="BS265" s="50"/>
      <c r="BT265" s="50"/>
      <c r="BU265" s="50"/>
      <c r="BV265" s="50"/>
      <c r="BW265" s="50"/>
      <c r="BX265" s="50"/>
      <c r="BY265" s="50"/>
      <c r="BZ265" s="50"/>
      <c r="CA265" s="50"/>
      <c r="CB265" s="50"/>
      <c r="CC265" s="50"/>
      <c r="CD265" s="50"/>
      <c r="CE265" s="50"/>
      <c r="CF265" s="50"/>
      <c r="CG265" s="50"/>
      <c r="CH265" s="50"/>
      <c r="CI265" s="50"/>
      <c r="CJ265" s="50"/>
      <c r="CK265" s="50"/>
      <c r="CL265" s="50"/>
      <c r="CM265" s="50"/>
      <c r="CN265" s="50"/>
      <c r="CO265" s="50"/>
      <c r="CP265" s="50"/>
      <c r="CQ265" s="50"/>
      <c r="CR265" s="50"/>
      <c r="CS265" s="50"/>
      <c r="CT265" s="50"/>
      <c r="CU265" s="50"/>
      <c r="CV265" s="50"/>
      <c r="CW265" s="50"/>
      <c r="CX265" s="50"/>
      <c r="CY265" s="50"/>
      <c r="CZ265" s="50"/>
      <c r="DA265" s="50"/>
    </row>
    <row r="266" spans="1:105" s="18" customFormat="1" ht="30.75" customHeight="1" x14ac:dyDescent="0.3">
      <c r="A266" s="42">
        <f t="shared" si="19"/>
        <v>43365</v>
      </c>
      <c r="B266" s="68">
        <f t="shared" si="17"/>
        <v>3</v>
      </c>
      <c r="C266" s="68">
        <f t="shared" si="18"/>
        <v>9</v>
      </c>
      <c r="D266" s="68">
        <f>INT((A266-DATE(YEAR(A266),1,3)+WEEKDAY(DATE(YEAR(A266),1,3))+5)/7)</f>
        <v>38</v>
      </c>
      <c r="E266" s="74">
        <f t="shared" si="20"/>
        <v>6</v>
      </c>
      <c r="F266" s="65"/>
      <c r="G266" s="65"/>
      <c r="H266" s="65"/>
      <c r="I266" s="65"/>
      <c r="J266" s="65"/>
      <c r="K266" s="65"/>
      <c r="L266" s="65"/>
      <c r="M266" s="65"/>
      <c r="N266" s="6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50"/>
      <c r="AM266" s="50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/>
      <c r="BG266" s="50"/>
      <c r="BH266" s="50"/>
      <c r="BI266" s="50"/>
      <c r="BJ266" s="50"/>
      <c r="BK266" s="50"/>
      <c r="BL266" s="50"/>
      <c r="BM266" s="50"/>
      <c r="BN266" s="50"/>
      <c r="BO266" s="50"/>
      <c r="BP266" s="50"/>
      <c r="BQ266" s="50"/>
      <c r="BR266" s="50"/>
      <c r="BS266" s="50"/>
      <c r="BT266" s="50"/>
      <c r="BU266" s="50"/>
      <c r="BV266" s="50"/>
      <c r="BW266" s="50"/>
      <c r="BX266" s="50"/>
      <c r="BY266" s="50"/>
      <c r="BZ266" s="50"/>
      <c r="CA266" s="50"/>
      <c r="CB266" s="50"/>
      <c r="CC266" s="50"/>
      <c r="CD266" s="50"/>
      <c r="CE266" s="50"/>
      <c r="CF266" s="50"/>
      <c r="CG266" s="50"/>
      <c r="CH266" s="50"/>
      <c r="CI266" s="50"/>
      <c r="CJ266" s="50"/>
      <c r="CK266" s="50"/>
      <c r="CL266" s="50"/>
      <c r="CM266" s="50"/>
      <c r="CN266" s="50"/>
      <c r="CO266" s="50"/>
      <c r="CP266" s="50"/>
      <c r="CQ266" s="50"/>
      <c r="CR266" s="50"/>
      <c r="CS266" s="50"/>
      <c r="CT266" s="50"/>
      <c r="CU266" s="50"/>
      <c r="CV266" s="50"/>
      <c r="CW266" s="50"/>
      <c r="CX266" s="50"/>
      <c r="CY266" s="50"/>
      <c r="CZ266" s="50"/>
      <c r="DA266" s="50"/>
    </row>
    <row r="267" spans="1:105" s="18" customFormat="1" ht="30.75" customHeight="1" x14ac:dyDescent="0.3">
      <c r="A267" s="42">
        <f t="shared" si="19"/>
        <v>43366</v>
      </c>
      <c r="B267" s="68">
        <f t="shared" si="17"/>
        <v>3</v>
      </c>
      <c r="C267" s="68">
        <f t="shared" si="18"/>
        <v>9</v>
      </c>
      <c r="D267" s="68">
        <f>INT((A267-DATE(YEAR(A267),1,3)+WEEKDAY(DATE(YEAR(A267),1,3))+5)/7)</f>
        <v>38</v>
      </c>
      <c r="E267" s="74">
        <f t="shared" si="20"/>
        <v>7</v>
      </c>
      <c r="F267" s="65"/>
      <c r="G267" s="65"/>
      <c r="H267" s="65"/>
      <c r="I267" s="65"/>
      <c r="J267" s="65"/>
      <c r="K267" s="65"/>
      <c r="L267" s="65"/>
      <c r="M267" s="65"/>
      <c r="N267" s="6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50"/>
      <c r="AM267" s="50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/>
      <c r="BG267" s="50"/>
      <c r="BH267" s="50"/>
      <c r="BI267" s="50"/>
      <c r="BJ267" s="50"/>
      <c r="BK267" s="50"/>
      <c r="BL267" s="50"/>
      <c r="BM267" s="50"/>
      <c r="BN267" s="50"/>
      <c r="BO267" s="50"/>
      <c r="BP267" s="50"/>
      <c r="BQ267" s="50"/>
      <c r="BR267" s="50"/>
      <c r="BS267" s="50"/>
      <c r="BT267" s="50"/>
      <c r="BU267" s="50"/>
      <c r="BV267" s="50"/>
      <c r="BW267" s="50"/>
      <c r="BX267" s="50"/>
      <c r="BY267" s="50"/>
      <c r="BZ267" s="50"/>
      <c r="CA267" s="50"/>
      <c r="CB267" s="50"/>
      <c r="CC267" s="50"/>
      <c r="CD267" s="50"/>
      <c r="CE267" s="50"/>
      <c r="CF267" s="50"/>
      <c r="CG267" s="50"/>
      <c r="CH267" s="50"/>
      <c r="CI267" s="50"/>
      <c r="CJ267" s="50"/>
      <c r="CK267" s="50"/>
      <c r="CL267" s="50"/>
      <c r="CM267" s="50"/>
      <c r="CN267" s="50"/>
      <c r="CO267" s="50"/>
      <c r="CP267" s="50"/>
      <c r="CQ267" s="50"/>
      <c r="CR267" s="50"/>
      <c r="CS267" s="50"/>
      <c r="CT267" s="50"/>
      <c r="CU267" s="50"/>
      <c r="CV267" s="50"/>
      <c r="CW267" s="50"/>
      <c r="CX267" s="50"/>
      <c r="CY267" s="50"/>
      <c r="CZ267" s="50"/>
      <c r="DA267" s="50"/>
    </row>
    <row r="268" spans="1:105" s="18" customFormat="1" ht="30.75" customHeight="1" x14ac:dyDescent="0.3">
      <c r="A268" s="42">
        <f t="shared" si="19"/>
        <v>43367</v>
      </c>
      <c r="B268" s="68">
        <f t="shared" si="17"/>
        <v>3</v>
      </c>
      <c r="C268" s="68">
        <f t="shared" si="18"/>
        <v>9</v>
      </c>
      <c r="D268" s="68">
        <f>INT((A268-DATE(YEAR(A268),1,3)+WEEKDAY(DATE(YEAR(A268),1,3))+5)/7)</f>
        <v>39</v>
      </c>
      <c r="E268" s="74">
        <f t="shared" si="20"/>
        <v>1</v>
      </c>
      <c r="F268" s="65"/>
      <c r="G268" s="65"/>
      <c r="H268" s="65"/>
      <c r="I268" s="65"/>
      <c r="J268" s="65"/>
      <c r="K268" s="65"/>
      <c r="L268" s="65"/>
      <c r="M268" s="65"/>
      <c r="N268" s="6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50"/>
      <c r="AM268" s="50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/>
      <c r="BG268" s="50"/>
      <c r="BH268" s="50"/>
      <c r="BI268" s="50"/>
      <c r="BJ268" s="50"/>
      <c r="BK268" s="50"/>
      <c r="BL268" s="50"/>
      <c r="BM268" s="50"/>
      <c r="BN268" s="50"/>
      <c r="BO268" s="50"/>
      <c r="BP268" s="50"/>
      <c r="BQ268" s="50"/>
      <c r="BR268" s="50"/>
      <c r="BS268" s="50"/>
      <c r="BT268" s="50"/>
      <c r="BU268" s="50"/>
      <c r="BV268" s="50"/>
      <c r="BW268" s="50"/>
      <c r="BX268" s="50"/>
      <c r="BY268" s="50"/>
      <c r="BZ268" s="50"/>
      <c r="CA268" s="50"/>
      <c r="CB268" s="50"/>
      <c r="CC268" s="50"/>
      <c r="CD268" s="50"/>
      <c r="CE268" s="50"/>
      <c r="CF268" s="50"/>
      <c r="CG268" s="50"/>
      <c r="CH268" s="50"/>
      <c r="CI268" s="50"/>
      <c r="CJ268" s="50"/>
      <c r="CK268" s="50"/>
      <c r="CL268" s="50"/>
      <c r="CM268" s="50"/>
      <c r="CN268" s="50"/>
      <c r="CO268" s="50"/>
      <c r="CP268" s="50"/>
      <c r="CQ268" s="50"/>
      <c r="CR268" s="50"/>
      <c r="CS268" s="50"/>
      <c r="CT268" s="50"/>
      <c r="CU268" s="50"/>
      <c r="CV268" s="50"/>
      <c r="CW268" s="50"/>
      <c r="CX268" s="50"/>
      <c r="CY268" s="50"/>
      <c r="CZ268" s="50"/>
      <c r="DA268" s="50"/>
    </row>
    <row r="269" spans="1:105" s="18" customFormat="1" ht="30.75" customHeight="1" x14ac:dyDescent="0.3">
      <c r="A269" s="42">
        <f t="shared" si="19"/>
        <v>43368</v>
      </c>
      <c r="B269" s="68">
        <f t="shared" si="17"/>
        <v>3</v>
      </c>
      <c r="C269" s="68">
        <f t="shared" si="18"/>
        <v>9</v>
      </c>
      <c r="D269" s="68">
        <f>INT((A269-DATE(YEAR(A269),1,3)+WEEKDAY(DATE(YEAR(A269),1,3))+5)/7)</f>
        <v>39</v>
      </c>
      <c r="E269" s="74">
        <f t="shared" si="20"/>
        <v>2</v>
      </c>
      <c r="F269" s="65"/>
      <c r="G269" s="65"/>
      <c r="H269" s="65"/>
      <c r="I269" s="65"/>
      <c r="J269" s="65"/>
      <c r="K269" s="65"/>
      <c r="L269" s="65"/>
      <c r="M269" s="65"/>
      <c r="N269" s="6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50"/>
      <c r="AM269" s="50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/>
      <c r="BG269" s="50"/>
      <c r="BH269" s="50"/>
      <c r="BI269" s="50"/>
      <c r="BJ269" s="50"/>
      <c r="BK269" s="50"/>
      <c r="BL269" s="50"/>
      <c r="BM269" s="50"/>
      <c r="BN269" s="50"/>
      <c r="BO269" s="50"/>
      <c r="BP269" s="50"/>
      <c r="BQ269" s="50"/>
      <c r="BR269" s="50"/>
      <c r="BS269" s="50"/>
      <c r="BT269" s="50"/>
      <c r="BU269" s="50"/>
      <c r="BV269" s="50"/>
      <c r="BW269" s="50"/>
      <c r="BX269" s="50"/>
      <c r="BY269" s="50"/>
      <c r="BZ269" s="50"/>
      <c r="CA269" s="50"/>
      <c r="CB269" s="50"/>
      <c r="CC269" s="50"/>
      <c r="CD269" s="50"/>
      <c r="CE269" s="50"/>
      <c r="CF269" s="50"/>
      <c r="CG269" s="50"/>
      <c r="CH269" s="50"/>
      <c r="CI269" s="50"/>
      <c r="CJ269" s="50"/>
      <c r="CK269" s="50"/>
      <c r="CL269" s="50"/>
      <c r="CM269" s="50"/>
      <c r="CN269" s="50"/>
      <c r="CO269" s="50"/>
      <c r="CP269" s="50"/>
      <c r="CQ269" s="50"/>
      <c r="CR269" s="50"/>
      <c r="CS269" s="50"/>
      <c r="CT269" s="50"/>
      <c r="CU269" s="50"/>
      <c r="CV269" s="50"/>
      <c r="CW269" s="50"/>
      <c r="CX269" s="50"/>
      <c r="CY269" s="50"/>
      <c r="CZ269" s="50"/>
      <c r="DA269" s="50"/>
    </row>
    <row r="270" spans="1:105" s="18" customFormat="1" ht="30.75" customHeight="1" x14ac:dyDescent="0.3">
      <c r="A270" s="42">
        <f t="shared" si="19"/>
        <v>43369</v>
      </c>
      <c r="B270" s="68">
        <f t="shared" si="17"/>
        <v>3</v>
      </c>
      <c r="C270" s="68">
        <f t="shared" si="18"/>
        <v>9</v>
      </c>
      <c r="D270" s="68">
        <f>INT((A270-DATE(YEAR(A270),1,3)+WEEKDAY(DATE(YEAR(A270),1,3))+5)/7)</f>
        <v>39</v>
      </c>
      <c r="E270" s="74">
        <f t="shared" si="20"/>
        <v>3</v>
      </c>
      <c r="F270" s="65"/>
      <c r="G270" s="65"/>
      <c r="H270" s="65"/>
      <c r="I270" s="65"/>
      <c r="J270" s="65"/>
      <c r="K270" s="65"/>
      <c r="L270" s="65"/>
      <c r="M270" s="65"/>
      <c r="N270" s="65"/>
      <c r="O270" s="65"/>
      <c r="P270" s="65"/>
      <c r="Q270" s="65"/>
      <c r="R270" s="65"/>
      <c r="S270" s="65"/>
      <c r="T270" s="65"/>
      <c r="U270" s="65"/>
      <c r="V270" s="65"/>
      <c r="W270" s="65"/>
      <c r="X270" s="65"/>
      <c r="Y270" s="65"/>
      <c r="Z270" s="65"/>
      <c r="AA270" s="65"/>
      <c r="AB270" s="65"/>
      <c r="AC270" s="65"/>
      <c r="AD270" s="65"/>
      <c r="AE270" s="65"/>
      <c r="AF270" s="65"/>
      <c r="AG270" s="65"/>
      <c r="AH270" s="65"/>
      <c r="AI270" s="65"/>
      <c r="AJ270" s="65"/>
      <c r="AK270" s="65"/>
      <c r="AL270" s="50"/>
      <c r="AM270" s="50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/>
      <c r="BG270" s="50"/>
      <c r="BH270" s="50"/>
      <c r="BI270" s="50"/>
      <c r="BJ270" s="50"/>
      <c r="BK270" s="50"/>
      <c r="BL270" s="50"/>
      <c r="BM270" s="50"/>
      <c r="BN270" s="50"/>
      <c r="BO270" s="50"/>
      <c r="BP270" s="50"/>
      <c r="BQ270" s="50"/>
      <c r="BR270" s="50"/>
      <c r="BS270" s="50"/>
      <c r="BT270" s="50"/>
      <c r="BU270" s="50"/>
      <c r="BV270" s="50"/>
      <c r="BW270" s="50"/>
      <c r="BX270" s="50"/>
      <c r="BY270" s="50"/>
      <c r="BZ270" s="50"/>
      <c r="CA270" s="50"/>
      <c r="CB270" s="50"/>
      <c r="CC270" s="50"/>
      <c r="CD270" s="50"/>
      <c r="CE270" s="50"/>
      <c r="CF270" s="50"/>
      <c r="CG270" s="50"/>
      <c r="CH270" s="50"/>
      <c r="CI270" s="50"/>
      <c r="CJ270" s="50"/>
      <c r="CK270" s="50"/>
      <c r="CL270" s="50"/>
      <c r="CM270" s="50"/>
      <c r="CN270" s="50"/>
      <c r="CO270" s="50"/>
      <c r="CP270" s="50"/>
      <c r="CQ270" s="50"/>
      <c r="CR270" s="50"/>
      <c r="CS270" s="50"/>
      <c r="CT270" s="50"/>
      <c r="CU270" s="50"/>
      <c r="CV270" s="50"/>
      <c r="CW270" s="50"/>
      <c r="CX270" s="50"/>
      <c r="CY270" s="50"/>
      <c r="CZ270" s="50"/>
      <c r="DA270" s="50"/>
    </row>
    <row r="271" spans="1:105" s="18" customFormat="1" ht="30.75" customHeight="1" x14ac:dyDescent="0.3">
      <c r="A271" s="42">
        <f t="shared" si="19"/>
        <v>43370</v>
      </c>
      <c r="B271" s="68">
        <f t="shared" si="17"/>
        <v>3</v>
      </c>
      <c r="C271" s="68">
        <f t="shared" si="18"/>
        <v>9</v>
      </c>
      <c r="D271" s="68">
        <f>INT((A271-DATE(YEAR(A271),1,3)+WEEKDAY(DATE(YEAR(A271),1,3))+5)/7)</f>
        <v>39</v>
      </c>
      <c r="E271" s="74">
        <f t="shared" si="20"/>
        <v>4</v>
      </c>
      <c r="F271" s="65"/>
      <c r="G271" s="65"/>
      <c r="H271" s="65"/>
      <c r="I271" s="65"/>
      <c r="J271" s="65"/>
      <c r="K271" s="65"/>
      <c r="L271" s="65"/>
      <c r="M271" s="65"/>
      <c r="N271" s="65"/>
      <c r="O271" s="65"/>
      <c r="P271" s="65"/>
      <c r="Q271" s="65"/>
      <c r="R271" s="65"/>
      <c r="S271" s="65"/>
      <c r="T271" s="65"/>
      <c r="U271" s="65"/>
      <c r="V271" s="65"/>
      <c r="W271" s="65"/>
      <c r="X271" s="65"/>
      <c r="Y271" s="65"/>
      <c r="Z271" s="65"/>
      <c r="AA271" s="65"/>
      <c r="AB271" s="65"/>
      <c r="AC271" s="65"/>
      <c r="AD271" s="65"/>
      <c r="AE271" s="65"/>
      <c r="AF271" s="65"/>
      <c r="AG271" s="65"/>
      <c r="AH271" s="65"/>
      <c r="AI271" s="65"/>
      <c r="AJ271" s="65"/>
      <c r="AK271" s="65"/>
      <c r="AL271" s="50"/>
      <c r="AM271" s="50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/>
      <c r="BG271" s="50"/>
      <c r="BH271" s="50"/>
      <c r="BI271" s="50"/>
      <c r="BJ271" s="50"/>
      <c r="BK271" s="50"/>
      <c r="BL271" s="50"/>
      <c r="BM271" s="50"/>
      <c r="BN271" s="50"/>
      <c r="BO271" s="50"/>
      <c r="BP271" s="50"/>
      <c r="BQ271" s="50"/>
      <c r="BR271" s="50"/>
      <c r="BS271" s="50"/>
      <c r="BT271" s="50"/>
      <c r="BU271" s="50"/>
      <c r="BV271" s="50"/>
      <c r="BW271" s="50"/>
      <c r="BX271" s="50"/>
      <c r="BY271" s="50"/>
      <c r="BZ271" s="50"/>
      <c r="CA271" s="50"/>
      <c r="CB271" s="50"/>
      <c r="CC271" s="50"/>
      <c r="CD271" s="50"/>
      <c r="CE271" s="50"/>
      <c r="CF271" s="50"/>
      <c r="CG271" s="50"/>
      <c r="CH271" s="50"/>
      <c r="CI271" s="50"/>
      <c r="CJ271" s="50"/>
      <c r="CK271" s="50"/>
      <c r="CL271" s="50"/>
      <c r="CM271" s="50"/>
      <c r="CN271" s="50"/>
      <c r="CO271" s="50"/>
      <c r="CP271" s="50"/>
      <c r="CQ271" s="50"/>
      <c r="CR271" s="50"/>
      <c r="CS271" s="50"/>
      <c r="CT271" s="50"/>
      <c r="CU271" s="50"/>
      <c r="CV271" s="50"/>
      <c r="CW271" s="50"/>
      <c r="CX271" s="50"/>
      <c r="CY271" s="50"/>
      <c r="CZ271" s="50"/>
      <c r="DA271" s="50"/>
    </row>
    <row r="272" spans="1:105" s="18" customFormat="1" ht="30.75" customHeight="1" x14ac:dyDescent="0.3">
      <c r="A272" s="42">
        <f t="shared" si="19"/>
        <v>43371</v>
      </c>
      <c r="B272" s="68">
        <f t="shared" si="17"/>
        <v>3</v>
      </c>
      <c r="C272" s="68">
        <f t="shared" si="18"/>
        <v>9</v>
      </c>
      <c r="D272" s="68">
        <f>INT((A272-DATE(YEAR(A272),1,3)+WEEKDAY(DATE(YEAR(A272),1,3))+5)/7)</f>
        <v>39</v>
      </c>
      <c r="E272" s="74">
        <f t="shared" si="20"/>
        <v>5</v>
      </c>
      <c r="F272" s="65"/>
      <c r="G272" s="65"/>
      <c r="H272" s="65"/>
      <c r="I272" s="65"/>
      <c r="J272" s="65"/>
      <c r="K272" s="65"/>
      <c r="L272" s="65"/>
      <c r="M272" s="65"/>
      <c r="N272" s="65"/>
      <c r="O272" s="65"/>
      <c r="P272" s="65"/>
      <c r="Q272" s="65"/>
      <c r="R272" s="65"/>
      <c r="S272" s="65"/>
      <c r="T272" s="65"/>
      <c r="U272" s="65"/>
      <c r="V272" s="65"/>
      <c r="W272" s="65"/>
      <c r="X272" s="65"/>
      <c r="Y272" s="65"/>
      <c r="Z272" s="65"/>
      <c r="AA272" s="65"/>
      <c r="AB272" s="65"/>
      <c r="AC272" s="65"/>
      <c r="AD272" s="65"/>
      <c r="AE272" s="65"/>
      <c r="AF272" s="65"/>
      <c r="AG272" s="65"/>
      <c r="AH272" s="65"/>
      <c r="AI272" s="65"/>
      <c r="AJ272" s="65"/>
      <c r="AK272" s="65"/>
      <c r="AL272" s="50"/>
      <c r="AM272" s="50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/>
      <c r="BG272" s="50"/>
      <c r="BH272" s="50"/>
      <c r="BI272" s="50"/>
      <c r="BJ272" s="50"/>
      <c r="BK272" s="50"/>
      <c r="BL272" s="50"/>
      <c r="BM272" s="50"/>
      <c r="BN272" s="50"/>
      <c r="BO272" s="50"/>
      <c r="BP272" s="50"/>
      <c r="BQ272" s="50"/>
      <c r="BR272" s="50"/>
      <c r="BS272" s="50"/>
      <c r="BT272" s="50"/>
      <c r="BU272" s="50"/>
      <c r="BV272" s="50"/>
      <c r="BW272" s="50"/>
      <c r="BX272" s="50"/>
      <c r="BY272" s="50"/>
      <c r="BZ272" s="50"/>
      <c r="CA272" s="50"/>
      <c r="CB272" s="50"/>
      <c r="CC272" s="50"/>
      <c r="CD272" s="50"/>
      <c r="CE272" s="50"/>
      <c r="CF272" s="50"/>
      <c r="CG272" s="50"/>
      <c r="CH272" s="50"/>
      <c r="CI272" s="50"/>
      <c r="CJ272" s="50"/>
      <c r="CK272" s="50"/>
      <c r="CL272" s="50"/>
      <c r="CM272" s="50"/>
      <c r="CN272" s="50"/>
      <c r="CO272" s="50"/>
      <c r="CP272" s="50"/>
      <c r="CQ272" s="50"/>
      <c r="CR272" s="50"/>
      <c r="CS272" s="50"/>
      <c r="CT272" s="50"/>
      <c r="CU272" s="50"/>
      <c r="CV272" s="50"/>
      <c r="CW272" s="50"/>
      <c r="CX272" s="50"/>
      <c r="CY272" s="50"/>
      <c r="CZ272" s="50"/>
      <c r="DA272" s="50"/>
    </row>
    <row r="273" spans="1:105" s="18" customFormat="1" ht="30.75" customHeight="1" x14ac:dyDescent="0.3">
      <c r="A273" s="42">
        <f t="shared" si="19"/>
        <v>43372</v>
      </c>
      <c r="B273" s="68">
        <f t="shared" si="17"/>
        <v>3</v>
      </c>
      <c r="C273" s="68">
        <f t="shared" si="18"/>
        <v>9</v>
      </c>
      <c r="D273" s="68">
        <f>INT((A273-DATE(YEAR(A273),1,3)+WEEKDAY(DATE(YEAR(A273),1,3))+5)/7)</f>
        <v>39</v>
      </c>
      <c r="E273" s="74">
        <f t="shared" si="20"/>
        <v>6</v>
      </c>
      <c r="F273" s="65"/>
      <c r="G273" s="65"/>
      <c r="H273" s="65"/>
      <c r="I273" s="65"/>
      <c r="J273" s="65"/>
      <c r="K273" s="65"/>
      <c r="L273" s="65"/>
      <c r="M273" s="65"/>
      <c r="N273" s="6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50"/>
      <c r="AM273" s="50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/>
      <c r="BG273" s="50"/>
      <c r="BH273" s="50"/>
      <c r="BI273" s="50"/>
      <c r="BJ273" s="50"/>
      <c r="BK273" s="50"/>
      <c r="BL273" s="50"/>
      <c r="BM273" s="50"/>
      <c r="BN273" s="50"/>
      <c r="BO273" s="50"/>
      <c r="BP273" s="50"/>
      <c r="BQ273" s="50"/>
      <c r="BR273" s="50"/>
      <c r="BS273" s="50"/>
      <c r="BT273" s="50"/>
      <c r="BU273" s="50"/>
      <c r="BV273" s="50"/>
      <c r="BW273" s="50"/>
      <c r="BX273" s="50"/>
      <c r="BY273" s="50"/>
      <c r="BZ273" s="50"/>
      <c r="CA273" s="50"/>
      <c r="CB273" s="50"/>
      <c r="CC273" s="50"/>
      <c r="CD273" s="50"/>
      <c r="CE273" s="50"/>
      <c r="CF273" s="50"/>
      <c r="CG273" s="50"/>
      <c r="CH273" s="50"/>
      <c r="CI273" s="50"/>
      <c r="CJ273" s="50"/>
      <c r="CK273" s="50"/>
      <c r="CL273" s="50"/>
      <c r="CM273" s="50"/>
      <c r="CN273" s="50"/>
      <c r="CO273" s="50"/>
      <c r="CP273" s="50"/>
      <c r="CQ273" s="50"/>
      <c r="CR273" s="50"/>
      <c r="CS273" s="50"/>
      <c r="CT273" s="50"/>
      <c r="CU273" s="50"/>
      <c r="CV273" s="50"/>
      <c r="CW273" s="50"/>
      <c r="CX273" s="50"/>
      <c r="CY273" s="50"/>
      <c r="CZ273" s="50"/>
      <c r="DA273" s="50"/>
    </row>
    <row r="274" spans="1:105" s="18" customFormat="1" ht="30.75" customHeight="1" x14ac:dyDescent="0.3">
      <c r="A274" s="42">
        <f t="shared" si="19"/>
        <v>43373</v>
      </c>
      <c r="B274" s="68">
        <f t="shared" si="17"/>
        <v>3</v>
      </c>
      <c r="C274" s="68">
        <f t="shared" si="18"/>
        <v>9</v>
      </c>
      <c r="D274" s="68">
        <f>INT((A274-DATE(YEAR(A274),1,3)+WEEKDAY(DATE(YEAR(A274),1,3))+5)/7)</f>
        <v>39</v>
      </c>
      <c r="E274" s="74">
        <f t="shared" si="20"/>
        <v>7</v>
      </c>
      <c r="F274" s="65"/>
      <c r="G274" s="65"/>
      <c r="H274" s="65"/>
      <c r="I274" s="65"/>
      <c r="J274" s="65"/>
      <c r="K274" s="65"/>
      <c r="L274" s="65"/>
      <c r="M274" s="65"/>
      <c r="N274" s="6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50"/>
      <c r="AM274" s="50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/>
      <c r="BG274" s="50"/>
      <c r="BH274" s="50"/>
      <c r="BI274" s="50"/>
      <c r="BJ274" s="50"/>
      <c r="BK274" s="50"/>
      <c r="BL274" s="50"/>
      <c r="BM274" s="50"/>
      <c r="BN274" s="50"/>
      <c r="BO274" s="50"/>
      <c r="BP274" s="50"/>
      <c r="BQ274" s="50"/>
      <c r="BR274" s="50"/>
      <c r="BS274" s="50"/>
      <c r="BT274" s="50"/>
      <c r="BU274" s="50"/>
      <c r="BV274" s="50"/>
      <c r="BW274" s="50"/>
      <c r="BX274" s="50"/>
      <c r="BY274" s="50"/>
      <c r="BZ274" s="50"/>
      <c r="CA274" s="50"/>
      <c r="CB274" s="50"/>
      <c r="CC274" s="50"/>
      <c r="CD274" s="50"/>
      <c r="CE274" s="50"/>
      <c r="CF274" s="50"/>
      <c r="CG274" s="50"/>
      <c r="CH274" s="50"/>
      <c r="CI274" s="50"/>
      <c r="CJ274" s="50"/>
      <c r="CK274" s="50"/>
      <c r="CL274" s="50"/>
      <c r="CM274" s="50"/>
      <c r="CN274" s="50"/>
      <c r="CO274" s="50"/>
      <c r="CP274" s="50"/>
      <c r="CQ274" s="50"/>
      <c r="CR274" s="50"/>
      <c r="CS274" s="50"/>
      <c r="CT274" s="50"/>
      <c r="CU274" s="50"/>
      <c r="CV274" s="50"/>
      <c r="CW274" s="50"/>
      <c r="CX274" s="50"/>
      <c r="CY274" s="50"/>
      <c r="CZ274" s="50"/>
      <c r="DA274" s="50"/>
    </row>
    <row r="275" spans="1:105" s="18" customFormat="1" ht="30.75" customHeight="1" x14ac:dyDescent="0.3">
      <c r="A275" s="42">
        <f t="shared" si="19"/>
        <v>43374</v>
      </c>
      <c r="B275" s="68">
        <f t="shared" si="17"/>
        <v>4</v>
      </c>
      <c r="C275" s="68">
        <f t="shared" si="18"/>
        <v>10</v>
      </c>
      <c r="D275" s="68">
        <f>INT((A275-DATE(YEAR(A275),1,3)+WEEKDAY(DATE(YEAR(A275),1,3))+5)/7)</f>
        <v>40</v>
      </c>
      <c r="E275" s="74">
        <f t="shared" si="20"/>
        <v>1</v>
      </c>
      <c r="F275" s="65"/>
      <c r="G275" s="65"/>
      <c r="H275" s="65"/>
      <c r="I275" s="65"/>
      <c r="J275" s="65"/>
      <c r="K275" s="65"/>
      <c r="L275" s="65"/>
      <c r="M275" s="65"/>
      <c r="N275" s="6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50"/>
      <c r="AM275" s="50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/>
      <c r="BG275" s="50"/>
      <c r="BH275" s="50"/>
      <c r="BI275" s="50"/>
      <c r="BJ275" s="50"/>
      <c r="BK275" s="50"/>
      <c r="BL275" s="50"/>
      <c r="BM275" s="50"/>
      <c r="BN275" s="50"/>
      <c r="BO275" s="50"/>
      <c r="BP275" s="50"/>
      <c r="BQ275" s="50"/>
      <c r="BR275" s="50"/>
      <c r="BS275" s="50"/>
      <c r="BT275" s="50"/>
      <c r="BU275" s="50"/>
      <c r="BV275" s="50"/>
      <c r="BW275" s="50"/>
      <c r="BX275" s="50"/>
      <c r="BY275" s="50"/>
      <c r="BZ275" s="50"/>
      <c r="CA275" s="50"/>
      <c r="CB275" s="50"/>
      <c r="CC275" s="50"/>
      <c r="CD275" s="50"/>
      <c r="CE275" s="50"/>
      <c r="CF275" s="50"/>
      <c r="CG275" s="50"/>
      <c r="CH275" s="50"/>
      <c r="CI275" s="50"/>
      <c r="CJ275" s="50"/>
      <c r="CK275" s="50"/>
      <c r="CL275" s="50"/>
      <c r="CM275" s="50"/>
      <c r="CN275" s="50"/>
      <c r="CO275" s="50"/>
      <c r="CP275" s="50"/>
      <c r="CQ275" s="50"/>
      <c r="CR275" s="50"/>
      <c r="CS275" s="50"/>
      <c r="CT275" s="50"/>
      <c r="CU275" s="50"/>
      <c r="CV275" s="50"/>
      <c r="CW275" s="50"/>
      <c r="CX275" s="50"/>
      <c r="CY275" s="50"/>
      <c r="CZ275" s="50"/>
      <c r="DA275" s="50"/>
    </row>
    <row r="276" spans="1:105" s="18" customFormat="1" ht="30.75" customHeight="1" x14ac:dyDescent="0.3">
      <c r="A276" s="42">
        <f t="shared" si="19"/>
        <v>43375</v>
      </c>
      <c r="B276" s="68">
        <f t="shared" si="17"/>
        <v>4</v>
      </c>
      <c r="C276" s="68">
        <f t="shared" si="18"/>
        <v>10</v>
      </c>
      <c r="D276" s="68">
        <f>INT((A276-DATE(YEAR(A276),1,3)+WEEKDAY(DATE(YEAR(A276),1,3))+5)/7)</f>
        <v>40</v>
      </c>
      <c r="E276" s="74">
        <f t="shared" si="20"/>
        <v>2</v>
      </c>
      <c r="F276" s="65"/>
      <c r="G276" s="65"/>
      <c r="H276" s="65"/>
      <c r="I276" s="65"/>
      <c r="J276" s="65"/>
      <c r="K276" s="65"/>
      <c r="L276" s="65"/>
      <c r="M276" s="65"/>
      <c r="N276" s="6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50"/>
      <c r="AM276" s="50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/>
      <c r="BG276" s="50"/>
      <c r="BH276" s="50"/>
      <c r="BI276" s="50"/>
      <c r="BJ276" s="50"/>
      <c r="BK276" s="50"/>
      <c r="BL276" s="50"/>
      <c r="BM276" s="50"/>
      <c r="BN276" s="50"/>
      <c r="BO276" s="50"/>
      <c r="BP276" s="50"/>
      <c r="BQ276" s="50"/>
      <c r="BR276" s="50"/>
      <c r="BS276" s="50"/>
      <c r="BT276" s="50"/>
      <c r="BU276" s="50"/>
      <c r="BV276" s="50"/>
      <c r="BW276" s="50"/>
      <c r="BX276" s="50"/>
      <c r="BY276" s="50"/>
      <c r="BZ276" s="50"/>
      <c r="CA276" s="50"/>
      <c r="CB276" s="50"/>
      <c r="CC276" s="50"/>
      <c r="CD276" s="50"/>
      <c r="CE276" s="50"/>
      <c r="CF276" s="50"/>
      <c r="CG276" s="50"/>
      <c r="CH276" s="50"/>
      <c r="CI276" s="50"/>
      <c r="CJ276" s="50"/>
      <c r="CK276" s="50"/>
      <c r="CL276" s="50"/>
      <c r="CM276" s="50"/>
      <c r="CN276" s="50"/>
      <c r="CO276" s="50"/>
      <c r="CP276" s="50"/>
      <c r="CQ276" s="50"/>
      <c r="CR276" s="50"/>
      <c r="CS276" s="50"/>
      <c r="CT276" s="50"/>
      <c r="CU276" s="50"/>
      <c r="CV276" s="50"/>
      <c r="CW276" s="50"/>
      <c r="CX276" s="50"/>
      <c r="CY276" s="50"/>
      <c r="CZ276" s="50"/>
      <c r="DA276" s="50"/>
    </row>
    <row r="277" spans="1:105" s="18" customFormat="1" ht="30.75" customHeight="1" x14ac:dyDescent="0.3">
      <c r="A277" s="42">
        <f t="shared" si="19"/>
        <v>43376</v>
      </c>
      <c r="B277" s="68">
        <f t="shared" si="17"/>
        <v>4</v>
      </c>
      <c r="C277" s="68">
        <f t="shared" si="18"/>
        <v>10</v>
      </c>
      <c r="D277" s="68">
        <f>INT((A277-DATE(YEAR(A277),1,3)+WEEKDAY(DATE(YEAR(A277),1,3))+5)/7)</f>
        <v>40</v>
      </c>
      <c r="E277" s="74">
        <f t="shared" si="20"/>
        <v>3</v>
      </c>
      <c r="F277" s="65"/>
      <c r="G277" s="65"/>
      <c r="H277" s="65"/>
      <c r="I277" s="65"/>
      <c r="J277" s="65"/>
      <c r="K277" s="65"/>
      <c r="L277" s="65"/>
      <c r="M277" s="65"/>
      <c r="N277" s="6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50"/>
      <c r="AM277" s="50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/>
      <c r="BG277" s="50"/>
      <c r="BH277" s="50"/>
      <c r="BI277" s="50"/>
      <c r="BJ277" s="50"/>
      <c r="BK277" s="50"/>
      <c r="BL277" s="50"/>
      <c r="BM277" s="50"/>
      <c r="BN277" s="50"/>
      <c r="BO277" s="50"/>
      <c r="BP277" s="50"/>
      <c r="BQ277" s="50"/>
      <c r="BR277" s="50"/>
      <c r="BS277" s="50"/>
      <c r="BT277" s="50"/>
      <c r="BU277" s="50"/>
      <c r="BV277" s="50"/>
      <c r="BW277" s="50"/>
      <c r="BX277" s="50"/>
      <c r="BY277" s="50"/>
      <c r="BZ277" s="50"/>
      <c r="CA277" s="50"/>
      <c r="CB277" s="50"/>
      <c r="CC277" s="50"/>
      <c r="CD277" s="50"/>
      <c r="CE277" s="50"/>
      <c r="CF277" s="50"/>
      <c r="CG277" s="50"/>
      <c r="CH277" s="50"/>
      <c r="CI277" s="50"/>
      <c r="CJ277" s="50"/>
      <c r="CK277" s="50"/>
      <c r="CL277" s="50"/>
      <c r="CM277" s="50"/>
      <c r="CN277" s="50"/>
      <c r="CO277" s="50"/>
      <c r="CP277" s="50"/>
      <c r="CQ277" s="50"/>
      <c r="CR277" s="50"/>
      <c r="CS277" s="50"/>
      <c r="CT277" s="50"/>
      <c r="CU277" s="50"/>
      <c r="CV277" s="50"/>
      <c r="CW277" s="50"/>
      <c r="CX277" s="50"/>
      <c r="CY277" s="50"/>
      <c r="CZ277" s="50"/>
      <c r="DA277" s="50"/>
    </row>
    <row r="278" spans="1:105" s="18" customFormat="1" ht="30.75" customHeight="1" x14ac:dyDescent="0.3">
      <c r="A278" s="42">
        <f t="shared" si="19"/>
        <v>43377</v>
      </c>
      <c r="B278" s="68">
        <f t="shared" si="17"/>
        <v>4</v>
      </c>
      <c r="C278" s="68">
        <f t="shared" si="18"/>
        <v>10</v>
      </c>
      <c r="D278" s="68">
        <f>INT((A278-DATE(YEAR(A278),1,3)+WEEKDAY(DATE(YEAR(A278),1,3))+5)/7)</f>
        <v>40</v>
      </c>
      <c r="E278" s="74">
        <f t="shared" si="20"/>
        <v>4</v>
      </c>
      <c r="F278" s="65"/>
      <c r="G278" s="65"/>
      <c r="H278" s="65"/>
      <c r="I278" s="65"/>
      <c r="J278" s="65"/>
      <c r="K278" s="65"/>
      <c r="L278" s="65"/>
      <c r="M278" s="65"/>
      <c r="N278" s="6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50"/>
      <c r="AM278" s="50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/>
      <c r="BG278" s="50"/>
      <c r="BH278" s="50"/>
      <c r="BI278" s="50"/>
      <c r="BJ278" s="50"/>
      <c r="BK278" s="50"/>
      <c r="BL278" s="50"/>
      <c r="BM278" s="50"/>
      <c r="BN278" s="50"/>
      <c r="BO278" s="50"/>
      <c r="BP278" s="50"/>
      <c r="BQ278" s="50"/>
      <c r="BR278" s="50"/>
      <c r="BS278" s="50"/>
      <c r="BT278" s="50"/>
      <c r="BU278" s="50"/>
      <c r="BV278" s="50"/>
      <c r="BW278" s="50"/>
      <c r="BX278" s="50"/>
      <c r="BY278" s="50"/>
      <c r="BZ278" s="50"/>
      <c r="CA278" s="50"/>
      <c r="CB278" s="50"/>
      <c r="CC278" s="50"/>
      <c r="CD278" s="50"/>
      <c r="CE278" s="50"/>
      <c r="CF278" s="50"/>
      <c r="CG278" s="50"/>
      <c r="CH278" s="50"/>
      <c r="CI278" s="50"/>
      <c r="CJ278" s="50"/>
      <c r="CK278" s="50"/>
      <c r="CL278" s="50"/>
      <c r="CM278" s="50"/>
      <c r="CN278" s="50"/>
      <c r="CO278" s="50"/>
      <c r="CP278" s="50"/>
      <c r="CQ278" s="50"/>
      <c r="CR278" s="50"/>
      <c r="CS278" s="50"/>
      <c r="CT278" s="50"/>
      <c r="CU278" s="50"/>
      <c r="CV278" s="50"/>
      <c r="CW278" s="50"/>
      <c r="CX278" s="50"/>
      <c r="CY278" s="50"/>
      <c r="CZ278" s="50"/>
      <c r="DA278" s="50"/>
    </row>
    <row r="279" spans="1:105" s="18" customFormat="1" ht="30.75" customHeight="1" x14ac:dyDescent="0.3">
      <c r="A279" s="42">
        <f t="shared" si="19"/>
        <v>43378</v>
      </c>
      <c r="B279" s="68">
        <f t="shared" si="17"/>
        <v>4</v>
      </c>
      <c r="C279" s="68">
        <f t="shared" si="18"/>
        <v>10</v>
      </c>
      <c r="D279" s="68">
        <f>INT((A279-DATE(YEAR(A279),1,3)+WEEKDAY(DATE(YEAR(A279),1,3))+5)/7)</f>
        <v>40</v>
      </c>
      <c r="E279" s="74">
        <f t="shared" si="20"/>
        <v>5</v>
      </c>
      <c r="F279" s="65"/>
      <c r="G279" s="65"/>
      <c r="H279" s="65"/>
      <c r="I279" s="65"/>
      <c r="J279" s="65"/>
      <c r="K279" s="65"/>
      <c r="L279" s="65"/>
      <c r="M279" s="65"/>
      <c r="N279" s="6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50"/>
      <c r="AM279" s="50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/>
      <c r="BG279" s="50"/>
      <c r="BH279" s="50"/>
      <c r="BI279" s="50"/>
      <c r="BJ279" s="50"/>
      <c r="BK279" s="50"/>
      <c r="BL279" s="50"/>
      <c r="BM279" s="50"/>
      <c r="BN279" s="50"/>
      <c r="BO279" s="50"/>
      <c r="BP279" s="50"/>
      <c r="BQ279" s="50"/>
      <c r="BR279" s="50"/>
      <c r="BS279" s="50"/>
      <c r="BT279" s="50"/>
      <c r="BU279" s="50"/>
      <c r="BV279" s="50"/>
      <c r="BW279" s="50"/>
      <c r="BX279" s="50"/>
      <c r="BY279" s="50"/>
      <c r="BZ279" s="50"/>
      <c r="CA279" s="50"/>
      <c r="CB279" s="50"/>
      <c r="CC279" s="50"/>
      <c r="CD279" s="50"/>
      <c r="CE279" s="50"/>
      <c r="CF279" s="50"/>
      <c r="CG279" s="50"/>
      <c r="CH279" s="50"/>
      <c r="CI279" s="50"/>
      <c r="CJ279" s="50"/>
      <c r="CK279" s="50"/>
      <c r="CL279" s="50"/>
      <c r="CM279" s="50"/>
      <c r="CN279" s="50"/>
      <c r="CO279" s="50"/>
      <c r="CP279" s="50"/>
      <c r="CQ279" s="50"/>
      <c r="CR279" s="50"/>
      <c r="CS279" s="50"/>
      <c r="CT279" s="50"/>
      <c r="CU279" s="50"/>
      <c r="CV279" s="50"/>
      <c r="CW279" s="50"/>
      <c r="CX279" s="50"/>
      <c r="CY279" s="50"/>
      <c r="CZ279" s="50"/>
      <c r="DA279" s="50"/>
    </row>
    <row r="280" spans="1:105" s="18" customFormat="1" ht="30.75" customHeight="1" x14ac:dyDescent="0.3">
      <c r="A280" s="42">
        <f t="shared" si="19"/>
        <v>43379</v>
      </c>
      <c r="B280" s="68">
        <f t="shared" si="17"/>
        <v>4</v>
      </c>
      <c r="C280" s="68">
        <f t="shared" si="18"/>
        <v>10</v>
      </c>
      <c r="D280" s="68">
        <f>INT((A280-DATE(YEAR(A280),1,3)+WEEKDAY(DATE(YEAR(A280),1,3))+5)/7)</f>
        <v>40</v>
      </c>
      <c r="E280" s="74">
        <f t="shared" si="20"/>
        <v>6</v>
      </c>
      <c r="F280" s="65"/>
      <c r="G280" s="65"/>
      <c r="H280" s="65"/>
      <c r="I280" s="65"/>
      <c r="J280" s="65"/>
      <c r="K280" s="65"/>
      <c r="L280" s="65"/>
      <c r="M280" s="65"/>
      <c r="N280" s="6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50"/>
      <c r="AM280" s="50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/>
      <c r="BG280" s="50"/>
      <c r="BH280" s="50"/>
      <c r="BI280" s="50"/>
      <c r="BJ280" s="50"/>
      <c r="BK280" s="50"/>
      <c r="BL280" s="50"/>
      <c r="BM280" s="50"/>
      <c r="BN280" s="50"/>
      <c r="BO280" s="50"/>
      <c r="BP280" s="50"/>
      <c r="BQ280" s="50"/>
      <c r="BR280" s="50"/>
      <c r="BS280" s="50"/>
      <c r="BT280" s="50"/>
      <c r="BU280" s="50"/>
      <c r="BV280" s="50"/>
      <c r="BW280" s="50"/>
      <c r="BX280" s="50"/>
      <c r="BY280" s="50"/>
      <c r="BZ280" s="50"/>
      <c r="CA280" s="50"/>
      <c r="CB280" s="50"/>
      <c r="CC280" s="50"/>
      <c r="CD280" s="50"/>
      <c r="CE280" s="50"/>
      <c r="CF280" s="50"/>
      <c r="CG280" s="50"/>
      <c r="CH280" s="50"/>
      <c r="CI280" s="50"/>
      <c r="CJ280" s="50"/>
      <c r="CK280" s="50"/>
      <c r="CL280" s="50"/>
      <c r="CM280" s="50"/>
      <c r="CN280" s="50"/>
      <c r="CO280" s="50"/>
      <c r="CP280" s="50"/>
      <c r="CQ280" s="50"/>
      <c r="CR280" s="50"/>
      <c r="CS280" s="50"/>
      <c r="CT280" s="50"/>
      <c r="CU280" s="50"/>
      <c r="CV280" s="50"/>
      <c r="CW280" s="50"/>
      <c r="CX280" s="50"/>
      <c r="CY280" s="50"/>
      <c r="CZ280" s="50"/>
      <c r="DA280" s="50"/>
    </row>
    <row r="281" spans="1:105" s="18" customFormat="1" ht="30.75" customHeight="1" x14ac:dyDescent="0.3">
      <c r="A281" s="42">
        <f t="shared" si="19"/>
        <v>43380</v>
      </c>
      <c r="B281" s="68">
        <f t="shared" si="17"/>
        <v>4</v>
      </c>
      <c r="C281" s="68">
        <f t="shared" si="18"/>
        <v>10</v>
      </c>
      <c r="D281" s="68">
        <f>INT((A281-DATE(YEAR(A281),1,3)+WEEKDAY(DATE(YEAR(A281),1,3))+5)/7)</f>
        <v>40</v>
      </c>
      <c r="E281" s="74">
        <f t="shared" si="20"/>
        <v>7</v>
      </c>
      <c r="F281" s="65"/>
      <c r="G281" s="65"/>
      <c r="H281" s="65"/>
      <c r="I281" s="65"/>
      <c r="J281" s="65"/>
      <c r="K281" s="65"/>
      <c r="L281" s="65"/>
      <c r="M281" s="65"/>
      <c r="N281" s="6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50"/>
      <c r="AM281" s="50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/>
      <c r="BG281" s="50"/>
      <c r="BH281" s="50"/>
      <c r="BI281" s="50"/>
      <c r="BJ281" s="50"/>
      <c r="BK281" s="50"/>
      <c r="BL281" s="50"/>
      <c r="BM281" s="50"/>
      <c r="BN281" s="50"/>
      <c r="BO281" s="50"/>
      <c r="BP281" s="50"/>
      <c r="BQ281" s="50"/>
      <c r="BR281" s="50"/>
      <c r="BS281" s="50"/>
      <c r="BT281" s="50"/>
      <c r="BU281" s="50"/>
      <c r="BV281" s="50"/>
      <c r="BW281" s="50"/>
      <c r="BX281" s="50"/>
      <c r="BY281" s="50"/>
      <c r="BZ281" s="50"/>
      <c r="CA281" s="50"/>
      <c r="CB281" s="50"/>
      <c r="CC281" s="50"/>
      <c r="CD281" s="50"/>
      <c r="CE281" s="50"/>
      <c r="CF281" s="50"/>
      <c r="CG281" s="50"/>
      <c r="CH281" s="50"/>
      <c r="CI281" s="50"/>
      <c r="CJ281" s="50"/>
      <c r="CK281" s="50"/>
      <c r="CL281" s="50"/>
      <c r="CM281" s="50"/>
      <c r="CN281" s="50"/>
      <c r="CO281" s="50"/>
      <c r="CP281" s="50"/>
      <c r="CQ281" s="50"/>
      <c r="CR281" s="50"/>
      <c r="CS281" s="50"/>
      <c r="CT281" s="50"/>
      <c r="CU281" s="50"/>
      <c r="CV281" s="50"/>
      <c r="CW281" s="50"/>
      <c r="CX281" s="50"/>
      <c r="CY281" s="50"/>
      <c r="CZ281" s="50"/>
      <c r="DA281" s="50"/>
    </row>
    <row r="282" spans="1:105" s="18" customFormat="1" ht="30.75" customHeight="1" x14ac:dyDescent="0.3">
      <c r="A282" s="42">
        <f t="shared" si="19"/>
        <v>43381</v>
      </c>
      <c r="B282" s="68">
        <f t="shared" si="17"/>
        <v>4</v>
      </c>
      <c r="C282" s="68">
        <f t="shared" si="18"/>
        <v>10</v>
      </c>
      <c r="D282" s="68">
        <f>INT((A282-DATE(YEAR(A282),1,3)+WEEKDAY(DATE(YEAR(A282),1,3))+5)/7)</f>
        <v>41</v>
      </c>
      <c r="E282" s="74">
        <f t="shared" si="20"/>
        <v>1</v>
      </c>
      <c r="F282" s="65"/>
      <c r="G282" s="65"/>
      <c r="H282" s="65"/>
      <c r="I282" s="65"/>
      <c r="J282" s="65"/>
      <c r="K282" s="65"/>
      <c r="L282" s="65"/>
      <c r="M282" s="65"/>
      <c r="N282" s="6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50"/>
      <c r="AM282" s="50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/>
      <c r="BG282" s="50"/>
      <c r="BH282" s="50"/>
      <c r="BI282" s="50"/>
      <c r="BJ282" s="50"/>
      <c r="BK282" s="50"/>
      <c r="BL282" s="50"/>
      <c r="BM282" s="50"/>
      <c r="BN282" s="50"/>
      <c r="BO282" s="50"/>
      <c r="BP282" s="50"/>
      <c r="BQ282" s="50"/>
      <c r="BR282" s="50"/>
      <c r="BS282" s="50"/>
      <c r="BT282" s="50"/>
      <c r="BU282" s="50"/>
      <c r="BV282" s="50"/>
      <c r="BW282" s="50"/>
      <c r="BX282" s="50"/>
      <c r="BY282" s="50"/>
      <c r="BZ282" s="50"/>
      <c r="CA282" s="50"/>
      <c r="CB282" s="50"/>
      <c r="CC282" s="50"/>
      <c r="CD282" s="50"/>
      <c r="CE282" s="50"/>
      <c r="CF282" s="50"/>
      <c r="CG282" s="50"/>
      <c r="CH282" s="50"/>
      <c r="CI282" s="50"/>
      <c r="CJ282" s="50"/>
      <c r="CK282" s="50"/>
      <c r="CL282" s="50"/>
      <c r="CM282" s="50"/>
      <c r="CN282" s="50"/>
      <c r="CO282" s="50"/>
      <c r="CP282" s="50"/>
      <c r="CQ282" s="50"/>
      <c r="CR282" s="50"/>
      <c r="CS282" s="50"/>
      <c r="CT282" s="50"/>
      <c r="CU282" s="50"/>
      <c r="CV282" s="50"/>
      <c r="CW282" s="50"/>
      <c r="CX282" s="50"/>
      <c r="CY282" s="50"/>
      <c r="CZ282" s="50"/>
      <c r="DA282" s="50"/>
    </row>
    <row r="283" spans="1:105" s="18" customFormat="1" ht="30.75" customHeight="1" x14ac:dyDescent="0.3">
      <c r="A283" s="42">
        <f t="shared" si="19"/>
        <v>43382</v>
      </c>
      <c r="B283" s="68">
        <f t="shared" si="17"/>
        <v>4</v>
      </c>
      <c r="C283" s="68">
        <f t="shared" si="18"/>
        <v>10</v>
      </c>
      <c r="D283" s="68">
        <f>INT((A283-DATE(YEAR(A283),1,3)+WEEKDAY(DATE(YEAR(A283),1,3))+5)/7)</f>
        <v>41</v>
      </c>
      <c r="E283" s="74">
        <f t="shared" si="20"/>
        <v>2</v>
      </c>
      <c r="F283" s="65"/>
      <c r="G283" s="65"/>
      <c r="H283" s="65"/>
      <c r="I283" s="65"/>
      <c r="J283" s="65"/>
      <c r="K283" s="65"/>
      <c r="L283" s="65"/>
      <c r="M283" s="65"/>
      <c r="N283" s="6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50"/>
      <c r="AM283" s="50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/>
      <c r="BG283" s="50"/>
      <c r="BH283" s="50"/>
      <c r="BI283" s="50"/>
      <c r="BJ283" s="50"/>
      <c r="BK283" s="50"/>
      <c r="BL283" s="50"/>
      <c r="BM283" s="50"/>
      <c r="BN283" s="50"/>
      <c r="BO283" s="50"/>
      <c r="BP283" s="50"/>
      <c r="BQ283" s="50"/>
      <c r="BR283" s="50"/>
      <c r="BS283" s="50"/>
      <c r="BT283" s="50"/>
      <c r="BU283" s="50"/>
      <c r="BV283" s="50"/>
      <c r="BW283" s="50"/>
      <c r="BX283" s="50"/>
      <c r="BY283" s="50"/>
      <c r="BZ283" s="50"/>
      <c r="CA283" s="50"/>
      <c r="CB283" s="50"/>
      <c r="CC283" s="50"/>
      <c r="CD283" s="50"/>
      <c r="CE283" s="50"/>
      <c r="CF283" s="50"/>
      <c r="CG283" s="50"/>
      <c r="CH283" s="50"/>
      <c r="CI283" s="50"/>
      <c r="CJ283" s="50"/>
      <c r="CK283" s="50"/>
      <c r="CL283" s="50"/>
      <c r="CM283" s="50"/>
      <c r="CN283" s="50"/>
      <c r="CO283" s="50"/>
      <c r="CP283" s="50"/>
      <c r="CQ283" s="50"/>
      <c r="CR283" s="50"/>
      <c r="CS283" s="50"/>
      <c r="CT283" s="50"/>
      <c r="CU283" s="50"/>
      <c r="CV283" s="50"/>
      <c r="CW283" s="50"/>
      <c r="CX283" s="50"/>
      <c r="CY283" s="50"/>
      <c r="CZ283" s="50"/>
      <c r="DA283" s="50"/>
    </row>
    <row r="284" spans="1:105" s="18" customFormat="1" ht="30.75" customHeight="1" x14ac:dyDescent="0.3">
      <c r="A284" s="42">
        <f t="shared" si="19"/>
        <v>43383</v>
      </c>
      <c r="B284" s="68">
        <f t="shared" si="17"/>
        <v>4</v>
      </c>
      <c r="C284" s="68">
        <f t="shared" si="18"/>
        <v>10</v>
      </c>
      <c r="D284" s="68">
        <f>INT((A284-DATE(YEAR(A284),1,3)+WEEKDAY(DATE(YEAR(A284),1,3))+5)/7)</f>
        <v>41</v>
      </c>
      <c r="E284" s="74">
        <f t="shared" si="20"/>
        <v>3</v>
      </c>
      <c r="F284" s="65"/>
      <c r="G284" s="65"/>
      <c r="H284" s="65"/>
      <c r="I284" s="65"/>
      <c r="J284" s="65"/>
      <c r="K284" s="65"/>
      <c r="L284" s="65"/>
      <c r="M284" s="65"/>
      <c r="N284" s="65"/>
      <c r="O284" s="65"/>
      <c r="P284" s="65"/>
      <c r="Q284" s="65"/>
      <c r="R284" s="65"/>
      <c r="S284" s="6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50"/>
      <c r="AM284" s="50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/>
      <c r="BG284" s="50"/>
      <c r="BH284" s="50"/>
      <c r="BI284" s="50"/>
      <c r="BJ284" s="50"/>
      <c r="BK284" s="50"/>
      <c r="BL284" s="50"/>
      <c r="BM284" s="50"/>
      <c r="BN284" s="50"/>
      <c r="BO284" s="50"/>
      <c r="BP284" s="50"/>
      <c r="BQ284" s="50"/>
      <c r="BR284" s="50"/>
      <c r="BS284" s="50"/>
      <c r="BT284" s="50"/>
      <c r="BU284" s="50"/>
      <c r="BV284" s="50"/>
      <c r="BW284" s="50"/>
      <c r="BX284" s="50"/>
      <c r="BY284" s="50"/>
      <c r="BZ284" s="50"/>
      <c r="CA284" s="50"/>
      <c r="CB284" s="50"/>
      <c r="CC284" s="50"/>
      <c r="CD284" s="50"/>
      <c r="CE284" s="50"/>
      <c r="CF284" s="50"/>
      <c r="CG284" s="50"/>
      <c r="CH284" s="50"/>
      <c r="CI284" s="50"/>
      <c r="CJ284" s="50"/>
      <c r="CK284" s="50"/>
      <c r="CL284" s="50"/>
      <c r="CM284" s="50"/>
      <c r="CN284" s="50"/>
      <c r="CO284" s="50"/>
      <c r="CP284" s="50"/>
      <c r="CQ284" s="50"/>
      <c r="CR284" s="50"/>
      <c r="CS284" s="50"/>
      <c r="CT284" s="50"/>
      <c r="CU284" s="50"/>
      <c r="CV284" s="50"/>
      <c r="CW284" s="50"/>
      <c r="CX284" s="50"/>
      <c r="CY284" s="50"/>
      <c r="CZ284" s="50"/>
      <c r="DA284" s="50"/>
    </row>
    <row r="285" spans="1:105" s="18" customFormat="1" ht="30.75" customHeight="1" x14ac:dyDescent="0.3">
      <c r="A285" s="42">
        <f t="shared" si="19"/>
        <v>43384</v>
      </c>
      <c r="B285" s="68">
        <f t="shared" si="17"/>
        <v>4</v>
      </c>
      <c r="C285" s="68">
        <f t="shared" si="18"/>
        <v>10</v>
      </c>
      <c r="D285" s="68">
        <f>INT((A285-DATE(YEAR(A285),1,3)+WEEKDAY(DATE(YEAR(A285),1,3))+5)/7)</f>
        <v>41</v>
      </c>
      <c r="E285" s="74">
        <f t="shared" si="20"/>
        <v>4</v>
      </c>
      <c r="F285" s="65"/>
      <c r="G285" s="65"/>
      <c r="H285" s="65"/>
      <c r="I285" s="65"/>
      <c r="J285" s="65"/>
      <c r="K285" s="65"/>
      <c r="L285" s="65"/>
      <c r="M285" s="65"/>
      <c r="N285" s="65"/>
      <c r="O285" s="65"/>
      <c r="P285" s="65"/>
      <c r="Q285" s="65"/>
      <c r="R285" s="65"/>
      <c r="S285" s="65"/>
      <c r="T285" s="65"/>
      <c r="U285" s="65"/>
      <c r="V285" s="65"/>
      <c r="W285" s="65"/>
      <c r="X285" s="65"/>
      <c r="Y285" s="65"/>
      <c r="Z285" s="65"/>
      <c r="AA285" s="65"/>
      <c r="AB285" s="65"/>
      <c r="AC285" s="65"/>
      <c r="AD285" s="65"/>
      <c r="AE285" s="65"/>
      <c r="AF285" s="65"/>
      <c r="AG285" s="65"/>
      <c r="AH285" s="65"/>
      <c r="AI285" s="65"/>
      <c r="AJ285" s="65"/>
      <c r="AK285" s="65"/>
      <c r="AL285" s="50"/>
      <c r="AM285" s="50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0"/>
      <c r="BH285" s="50"/>
      <c r="BI285" s="50"/>
      <c r="BJ285" s="50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0"/>
      <c r="BV285" s="50"/>
      <c r="BW285" s="50"/>
      <c r="BX285" s="50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0"/>
      <c r="CJ285" s="50"/>
      <c r="CK285" s="50"/>
      <c r="CL285" s="50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0"/>
      <c r="CX285" s="50"/>
      <c r="CY285" s="50"/>
      <c r="CZ285" s="50"/>
      <c r="DA285" s="50"/>
    </row>
    <row r="286" spans="1:105" s="18" customFormat="1" ht="30.75" customHeight="1" x14ac:dyDescent="0.3">
      <c r="A286" s="42">
        <f t="shared" si="19"/>
        <v>43385</v>
      </c>
      <c r="B286" s="68">
        <f t="shared" si="17"/>
        <v>4</v>
      </c>
      <c r="C286" s="68">
        <f t="shared" si="18"/>
        <v>10</v>
      </c>
      <c r="D286" s="68">
        <f>INT((A286-DATE(YEAR(A286),1,3)+WEEKDAY(DATE(YEAR(A286),1,3))+5)/7)</f>
        <v>41</v>
      </c>
      <c r="E286" s="74">
        <f t="shared" si="20"/>
        <v>5</v>
      </c>
      <c r="F286" s="65"/>
      <c r="G286" s="65"/>
      <c r="H286" s="65"/>
      <c r="I286" s="65"/>
      <c r="J286" s="65"/>
      <c r="K286" s="65"/>
      <c r="L286" s="65"/>
      <c r="M286" s="65"/>
      <c r="N286" s="65"/>
      <c r="O286" s="65"/>
      <c r="P286" s="65"/>
      <c r="Q286" s="65"/>
      <c r="R286" s="65"/>
      <c r="S286" s="65"/>
      <c r="T286" s="65"/>
      <c r="U286" s="65"/>
      <c r="V286" s="65"/>
      <c r="W286" s="65"/>
      <c r="X286" s="65"/>
      <c r="Y286" s="65"/>
      <c r="Z286" s="65"/>
      <c r="AA286" s="65"/>
      <c r="AB286" s="65"/>
      <c r="AC286" s="65"/>
      <c r="AD286" s="65"/>
      <c r="AE286" s="65"/>
      <c r="AF286" s="65"/>
      <c r="AG286" s="65"/>
      <c r="AH286" s="65"/>
      <c r="AI286" s="65"/>
      <c r="AJ286" s="65"/>
      <c r="AK286" s="65"/>
      <c r="AL286" s="50"/>
      <c r="AM286" s="50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/>
      <c r="BG286" s="50"/>
      <c r="BH286" s="50"/>
      <c r="BI286" s="50"/>
      <c r="BJ286" s="50"/>
      <c r="BK286" s="50"/>
      <c r="BL286" s="50"/>
      <c r="BM286" s="50"/>
      <c r="BN286" s="50"/>
      <c r="BO286" s="50"/>
      <c r="BP286" s="50"/>
      <c r="BQ286" s="50"/>
      <c r="BR286" s="50"/>
      <c r="BS286" s="50"/>
      <c r="BT286" s="50"/>
      <c r="BU286" s="50"/>
      <c r="BV286" s="50"/>
      <c r="BW286" s="50"/>
      <c r="BX286" s="50"/>
      <c r="BY286" s="50"/>
      <c r="BZ286" s="50"/>
      <c r="CA286" s="50"/>
      <c r="CB286" s="50"/>
      <c r="CC286" s="50"/>
      <c r="CD286" s="50"/>
      <c r="CE286" s="50"/>
      <c r="CF286" s="50"/>
      <c r="CG286" s="50"/>
      <c r="CH286" s="50"/>
      <c r="CI286" s="50"/>
      <c r="CJ286" s="50"/>
      <c r="CK286" s="50"/>
      <c r="CL286" s="50"/>
      <c r="CM286" s="50"/>
      <c r="CN286" s="50"/>
      <c r="CO286" s="50"/>
      <c r="CP286" s="50"/>
      <c r="CQ286" s="50"/>
      <c r="CR286" s="50"/>
      <c r="CS286" s="50"/>
      <c r="CT286" s="50"/>
      <c r="CU286" s="50"/>
      <c r="CV286" s="50"/>
      <c r="CW286" s="50"/>
      <c r="CX286" s="50"/>
      <c r="CY286" s="50"/>
      <c r="CZ286" s="50"/>
      <c r="DA286" s="50"/>
    </row>
    <row r="287" spans="1:105" s="18" customFormat="1" ht="30.75" customHeight="1" x14ac:dyDescent="0.3">
      <c r="A287" s="42">
        <f t="shared" si="19"/>
        <v>43386</v>
      </c>
      <c r="B287" s="68">
        <f t="shared" si="17"/>
        <v>4</v>
      </c>
      <c r="C287" s="68">
        <f t="shared" si="18"/>
        <v>10</v>
      </c>
      <c r="D287" s="68">
        <f>INT((A287-DATE(YEAR(A287),1,3)+WEEKDAY(DATE(YEAR(A287),1,3))+5)/7)</f>
        <v>41</v>
      </c>
      <c r="E287" s="74">
        <f t="shared" si="20"/>
        <v>6</v>
      </c>
      <c r="F287" s="65"/>
      <c r="G287" s="65"/>
      <c r="H287" s="65"/>
      <c r="I287" s="65"/>
      <c r="J287" s="65"/>
      <c r="K287" s="65"/>
      <c r="L287" s="65"/>
      <c r="M287" s="65"/>
      <c r="N287" s="65"/>
      <c r="O287" s="65"/>
      <c r="P287" s="65"/>
      <c r="Q287" s="65"/>
      <c r="R287" s="65"/>
      <c r="S287" s="65"/>
      <c r="T287" s="65"/>
      <c r="U287" s="65"/>
      <c r="V287" s="65"/>
      <c r="W287" s="65"/>
      <c r="X287" s="65"/>
      <c r="Y287" s="65"/>
      <c r="Z287" s="65"/>
      <c r="AA287" s="65"/>
      <c r="AB287" s="65"/>
      <c r="AC287" s="65"/>
      <c r="AD287" s="65"/>
      <c r="AE287" s="65"/>
      <c r="AF287" s="65"/>
      <c r="AG287" s="65"/>
      <c r="AH287" s="65"/>
      <c r="AI287" s="65"/>
      <c r="AJ287" s="65"/>
      <c r="AK287" s="65"/>
      <c r="AL287" s="50"/>
      <c r="AM287" s="50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/>
      <c r="BG287" s="50"/>
      <c r="BH287" s="50"/>
      <c r="BI287" s="50"/>
      <c r="BJ287" s="50"/>
      <c r="BK287" s="50"/>
      <c r="BL287" s="50"/>
      <c r="BM287" s="50"/>
      <c r="BN287" s="50"/>
      <c r="BO287" s="50"/>
      <c r="BP287" s="50"/>
      <c r="BQ287" s="50"/>
      <c r="BR287" s="50"/>
      <c r="BS287" s="50"/>
      <c r="BT287" s="50"/>
      <c r="BU287" s="50"/>
      <c r="BV287" s="50"/>
      <c r="BW287" s="50"/>
      <c r="BX287" s="50"/>
      <c r="BY287" s="50"/>
      <c r="BZ287" s="50"/>
      <c r="CA287" s="50"/>
      <c r="CB287" s="50"/>
      <c r="CC287" s="50"/>
      <c r="CD287" s="50"/>
      <c r="CE287" s="50"/>
      <c r="CF287" s="50"/>
      <c r="CG287" s="50"/>
      <c r="CH287" s="50"/>
      <c r="CI287" s="50"/>
      <c r="CJ287" s="50"/>
      <c r="CK287" s="50"/>
      <c r="CL287" s="50"/>
      <c r="CM287" s="50"/>
      <c r="CN287" s="50"/>
      <c r="CO287" s="50"/>
      <c r="CP287" s="50"/>
      <c r="CQ287" s="50"/>
      <c r="CR287" s="50"/>
      <c r="CS287" s="50"/>
      <c r="CT287" s="50"/>
      <c r="CU287" s="50"/>
      <c r="CV287" s="50"/>
      <c r="CW287" s="50"/>
      <c r="CX287" s="50"/>
      <c r="CY287" s="50"/>
      <c r="CZ287" s="50"/>
      <c r="DA287" s="50"/>
    </row>
    <row r="288" spans="1:105" s="18" customFormat="1" ht="30.75" customHeight="1" x14ac:dyDescent="0.3">
      <c r="A288" s="42">
        <f t="shared" si="19"/>
        <v>43387</v>
      </c>
      <c r="B288" s="68">
        <f t="shared" si="17"/>
        <v>4</v>
      </c>
      <c r="C288" s="68">
        <f t="shared" si="18"/>
        <v>10</v>
      </c>
      <c r="D288" s="68">
        <f>INT((A288-DATE(YEAR(A288),1,3)+WEEKDAY(DATE(YEAR(A288),1,3))+5)/7)</f>
        <v>41</v>
      </c>
      <c r="E288" s="74">
        <f t="shared" si="20"/>
        <v>7</v>
      </c>
      <c r="F288" s="65"/>
      <c r="G288" s="65"/>
      <c r="H288" s="65"/>
      <c r="I288" s="65"/>
      <c r="J288" s="65"/>
      <c r="K288" s="65"/>
      <c r="L288" s="65"/>
      <c r="M288" s="65"/>
      <c r="N288" s="65"/>
      <c r="O288" s="65"/>
      <c r="P288" s="65"/>
      <c r="Q288" s="65"/>
      <c r="R288" s="65"/>
      <c r="S288" s="65"/>
      <c r="T288" s="65"/>
      <c r="U288" s="65"/>
      <c r="V288" s="65"/>
      <c r="W288" s="65"/>
      <c r="X288" s="65"/>
      <c r="Y288" s="65"/>
      <c r="Z288" s="65"/>
      <c r="AA288" s="65"/>
      <c r="AB288" s="65"/>
      <c r="AC288" s="65"/>
      <c r="AD288" s="65"/>
      <c r="AE288" s="65"/>
      <c r="AF288" s="65"/>
      <c r="AG288" s="65"/>
      <c r="AH288" s="65"/>
      <c r="AI288" s="65"/>
      <c r="AJ288" s="65"/>
      <c r="AK288" s="65"/>
      <c r="AL288" s="50"/>
      <c r="AM288" s="50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/>
      <c r="BG288" s="50"/>
      <c r="BH288" s="50"/>
      <c r="BI288" s="50"/>
      <c r="BJ288" s="50"/>
      <c r="BK288" s="50"/>
      <c r="BL288" s="50"/>
      <c r="BM288" s="50"/>
      <c r="BN288" s="50"/>
      <c r="BO288" s="50"/>
      <c r="BP288" s="50"/>
      <c r="BQ288" s="50"/>
      <c r="BR288" s="50"/>
      <c r="BS288" s="50"/>
      <c r="BT288" s="50"/>
      <c r="BU288" s="50"/>
      <c r="BV288" s="50"/>
      <c r="BW288" s="50"/>
      <c r="BX288" s="50"/>
      <c r="BY288" s="50"/>
      <c r="BZ288" s="50"/>
      <c r="CA288" s="50"/>
      <c r="CB288" s="50"/>
      <c r="CC288" s="50"/>
      <c r="CD288" s="50"/>
      <c r="CE288" s="50"/>
      <c r="CF288" s="50"/>
      <c r="CG288" s="50"/>
      <c r="CH288" s="50"/>
      <c r="CI288" s="50"/>
      <c r="CJ288" s="50"/>
      <c r="CK288" s="50"/>
      <c r="CL288" s="50"/>
      <c r="CM288" s="50"/>
      <c r="CN288" s="50"/>
      <c r="CO288" s="50"/>
      <c r="CP288" s="50"/>
      <c r="CQ288" s="50"/>
      <c r="CR288" s="50"/>
      <c r="CS288" s="50"/>
      <c r="CT288" s="50"/>
      <c r="CU288" s="50"/>
      <c r="CV288" s="50"/>
      <c r="CW288" s="50"/>
      <c r="CX288" s="50"/>
      <c r="CY288" s="50"/>
      <c r="CZ288" s="50"/>
      <c r="DA288" s="50"/>
    </row>
    <row r="289" spans="1:105" s="18" customFormat="1" ht="30.75" customHeight="1" x14ac:dyDescent="0.3">
      <c r="A289" s="42">
        <f t="shared" si="19"/>
        <v>43388</v>
      </c>
      <c r="B289" s="68">
        <f t="shared" si="17"/>
        <v>4</v>
      </c>
      <c r="C289" s="68">
        <f t="shared" si="18"/>
        <v>10</v>
      </c>
      <c r="D289" s="68">
        <f>INT((A289-DATE(YEAR(A289),1,3)+WEEKDAY(DATE(YEAR(A289),1,3))+5)/7)</f>
        <v>42</v>
      </c>
      <c r="E289" s="74">
        <f t="shared" si="20"/>
        <v>1</v>
      </c>
      <c r="F289" s="65"/>
      <c r="G289" s="65"/>
      <c r="H289" s="65"/>
      <c r="I289" s="65"/>
      <c r="J289" s="65"/>
      <c r="K289" s="65"/>
      <c r="L289" s="65"/>
      <c r="M289" s="65"/>
      <c r="N289" s="65"/>
      <c r="O289" s="65"/>
      <c r="P289" s="65"/>
      <c r="Q289" s="65"/>
      <c r="R289" s="65"/>
      <c r="S289" s="65"/>
      <c r="T289" s="65"/>
      <c r="U289" s="65"/>
      <c r="V289" s="65"/>
      <c r="W289" s="65"/>
      <c r="X289" s="65"/>
      <c r="Y289" s="65"/>
      <c r="Z289" s="65"/>
      <c r="AA289" s="65"/>
      <c r="AB289" s="65"/>
      <c r="AC289" s="65"/>
      <c r="AD289" s="65"/>
      <c r="AE289" s="65"/>
      <c r="AF289" s="65"/>
      <c r="AG289" s="65"/>
      <c r="AH289" s="65"/>
      <c r="AI289" s="65"/>
      <c r="AJ289" s="65"/>
      <c r="AK289" s="65"/>
      <c r="AL289" s="50"/>
      <c r="AM289" s="50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/>
      <c r="BG289" s="50"/>
      <c r="BH289" s="50"/>
      <c r="BI289" s="50"/>
      <c r="BJ289" s="50"/>
      <c r="BK289" s="50"/>
      <c r="BL289" s="50"/>
      <c r="BM289" s="50"/>
      <c r="BN289" s="50"/>
      <c r="BO289" s="50"/>
      <c r="BP289" s="50"/>
      <c r="BQ289" s="50"/>
      <c r="BR289" s="50"/>
      <c r="BS289" s="50"/>
      <c r="BT289" s="50"/>
      <c r="BU289" s="50"/>
      <c r="BV289" s="50"/>
      <c r="BW289" s="50"/>
      <c r="BX289" s="50"/>
      <c r="BY289" s="50"/>
      <c r="BZ289" s="50"/>
      <c r="CA289" s="50"/>
      <c r="CB289" s="50"/>
      <c r="CC289" s="50"/>
      <c r="CD289" s="50"/>
      <c r="CE289" s="50"/>
      <c r="CF289" s="50"/>
      <c r="CG289" s="50"/>
      <c r="CH289" s="50"/>
      <c r="CI289" s="50"/>
      <c r="CJ289" s="50"/>
      <c r="CK289" s="50"/>
      <c r="CL289" s="50"/>
      <c r="CM289" s="50"/>
      <c r="CN289" s="50"/>
      <c r="CO289" s="50"/>
      <c r="CP289" s="50"/>
      <c r="CQ289" s="50"/>
      <c r="CR289" s="50"/>
      <c r="CS289" s="50"/>
      <c r="CT289" s="50"/>
      <c r="CU289" s="50"/>
      <c r="CV289" s="50"/>
      <c r="CW289" s="50"/>
      <c r="CX289" s="50"/>
      <c r="CY289" s="50"/>
      <c r="CZ289" s="50"/>
      <c r="DA289" s="50"/>
    </row>
    <row r="290" spans="1:105" s="18" customFormat="1" ht="30.75" customHeight="1" x14ac:dyDescent="0.3">
      <c r="A290" s="42">
        <f t="shared" si="19"/>
        <v>43389</v>
      </c>
      <c r="B290" s="68">
        <f t="shared" si="17"/>
        <v>4</v>
      </c>
      <c r="C290" s="68">
        <f t="shared" si="18"/>
        <v>10</v>
      </c>
      <c r="D290" s="68">
        <f>INT((A290-DATE(YEAR(A290),1,3)+WEEKDAY(DATE(YEAR(A290),1,3))+5)/7)</f>
        <v>42</v>
      </c>
      <c r="E290" s="74">
        <f t="shared" si="20"/>
        <v>2</v>
      </c>
      <c r="F290" s="65"/>
      <c r="G290" s="65"/>
      <c r="H290" s="65"/>
      <c r="I290" s="65"/>
      <c r="J290" s="65"/>
      <c r="K290" s="65"/>
      <c r="L290" s="65"/>
      <c r="M290" s="65"/>
      <c r="N290" s="65"/>
      <c r="O290" s="65"/>
      <c r="P290" s="65"/>
      <c r="Q290" s="65"/>
      <c r="R290" s="65"/>
      <c r="S290" s="65"/>
      <c r="T290" s="65"/>
      <c r="U290" s="65"/>
      <c r="V290" s="65"/>
      <c r="W290" s="65"/>
      <c r="X290" s="65"/>
      <c r="Y290" s="65"/>
      <c r="Z290" s="65"/>
      <c r="AA290" s="65"/>
      <c r="AB290" s="65"/>
      <c r="AC290" s="65"/>
      <c r="AD290" s="65"/>
      <c r="AE290" s="65"/>
      <c r="AF290" s="65"/>
      <c r="AG290" s="65"/>
      <c r="AH290" s="65"/>
      <c r="AI290" s="65"/>
      <c r="AJ290" s="65"/>
      <c r="AK290" s="65"/>
      <c r="AL290" s="50"/>
      <c r="AM290" s="50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/>
      <c r="BG290" s="50"/>
      <c r="BH290" s="50"/>
      <c r="BI290" s="50"/>
      <c r="BJ290" s="50"/>
      <c r="BK290" s="50"/>
      <c r="BL290" s="50"/>
      <c r="BM290" s="50"/>
      <c r="BN290" s="50"/>
      <c r="BO290" s="50"/>
      <c r="BP290" s="50"/>
      <c r="BQ290" s="50"/>
      <c r="BR290" s="50"/>
      <c r="BS290" s="50"/>
      <c r="BT290" s="50"/>
      <c r="BU290" s="50"/>
      <c r="BV290" s="50"/>
      <c r="BW290" s="50"/>
      <c r="BX290" s="50"/>
      <c r="BY290" s="50"/>
      <c r="BZ290" s="50"/>
      <c r="CA290" s="50"/>
      <c r="CB290" s="50"/>
      <c r="CC290" s="50"/>
      <c r="CD290" s="50"/>
      <c r="CE290" s="50"/>
      <c r="CF290" s="50"/>
      <c r="CG290" s="50"/>
      <c r="CH290" s="50"/>
      <c r="CI290" s="50"/>
      <c r="CJ290" s="50"/>
      <c r="CK290" s="50"/>
      <c r="CL290" s="50"/>
      <c r="CM290" s="50"/>
      <c r="CN290" s="50"/>
      <c r="CO290" s="50"/>
      <c r="CP290" s="50"/>
      <c r="CQ290" s="50"/>
      <c r="CR290" s="50"/>
      <c r="CS290" s="50"/>
      <c r="CT290" s="50"/>
      <c r="CU290" s="50"/>
      <c r="CV290" s="50"/>
      <c r="CW290" s="50"/>
      <c r="CX290" s="50"/>
      <c r="CY290" s="50"/>
      <c r="CZ290" s="50"/>
      <c r="DA290" s="50"/>
    </row>
    <row r="291" spans="1:105" s="18" customFormat="1" ht="30.75" customHeight="1" x14ac:dyDescent="0.3">
      <c r="A291" s="42">
        <f t="shared" si="19"/>
        <v>43390</v>
      </c>
      <c r="B291" s="68">
        <f t="shared" si="17"/>
        <v>4</v>
      </c>
      <c r="C291" s="68">
        <f t="shared" si="18"/>
        <v>10</v>
      </c>
      <c r="D291" s="68">
        <f>INT((A291-DATE(YEAR(A291),1,3)+WEEKDAY(DATE(YEAR(A291),1,3))+5)/7)</f>
        <v>42</v>
      </c>
      <c r="E291" s="74">
        <f t="shared" si="20"/>
        <v>3</v>
      </c>
      <c r="F291" s="65"/>
      <c r="G291" s="65"/>
      <c r="H291" s="65"/>
      <c r="I291" s="65"/>
      <c r="J291" s="65"/>
      <c r="K291" s="65"/>
      <c r="L291" s="65"/>
      <c r="M291" s="65"/>
      <c r="N291" s="65"/>
      <c r="O291" s="65"/>
      <c r="P291" s="65"/>
      <c r="Q291" s="65"/>
      <c r="R291" s="65"/>
      <c r="S291" s="65"/>
      <c r="T291" s="65"/>
      <c r="U291" s="65"/>
      <c r="V291" s="65"/>
      <c r="W291" s="65"/>
      <c r="X291" s="65"/>
      <c r="Y291" s="65"/>
      <c r="Z291" s="65"/>
      <c r="AA291" s="65"/>
      <c r="AB291" s="65"/>
      <c r="AC291" s="65"/>
      <c r="AD291" s="65"/>
      <c r="AE291" s="65"/>
      <c r="AF291" s="65"/>
      <c r="AG291" s="65"/>
      <c r="AH291" s="65"/>
      <c r="AI291" s="65"/>
      <c r="AJ291" s="65"/>
      <c r="AK291" s="65"/>
      <c r="AL291" s="50"/>
      <c r="AM291" s="50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/>
      <c r="BG291" s="50"/>
      <c r="BH291" s="50"/>
      <c r="BI291" s="50"/>
      <c r="BJ291" s="50"/>
      <c r="BK291" s="50"/>
      <c r="BL291" s="50"/>
      <c r="BM291" s="50"/>
      <c r="BN291" s="50"/>
      <c r="BO291" s="50"/>
      <c r="BP291" s="50"/>
      <c r="BQ291" s="50"/>
      <c r="BR291" s="50"/>
      <c r="BS291" s="50"/>
      <c r="BT291" s="50"/>
      <c r="BU291" s="50"/>
      <c r="BV291" s="50"/>
      <c r="BW291" s="50"/>
      <c r="BX291" s="50"/>
      <c r="BY291" s="50"/>
      <c r="BZ291" s="50"/>
      <c r="CA291" s="50"/>
      <c r="CB291" s="50"/>
      <c r="CC291" s="50"/>
      <c r="CD291" s="50"/>
      <c r="CE291" s="50"/>
      <c r="CF291" s="50"/>
      <c r="CG291" s="50"/>
      <c r="CH291" s="50"/>
      <c r="CI291" s="50"/>
      <c r="CJ291" s="50"/>
      <c r="CK291" s="50"/>
      <c r="CL291" s="50"/>
      <c r="CM291" s="50"/>
      <c r="CN291" s="50"/>
      <c r="CO291" s="50"/>
      <c r="CP291" s="50"/>
      <c r="CQ291" s="50"/>
      <c r="CR291" s="50"/>
      <c r="CS291" s="50"/>
      <c r="CT291" s="50"/>
      <c r="CU291" s="50"/>
      <c r="CV291" s="50"/>
      <c r="CW291" s="50"/>
      <c r="CX291" s="50"/>
      <c r="CY291" s="50"/>
      <c r="CZ291" s="50"/>
      <c r="DA291" s="50"/>
    </row>
    <row r="292" spans="1:105" s="18" customFormat="1" ht="30.75" customHeight="1" x14ac:dyDescent="0.3">
      <c r="A292" s="42">
        <f t="shared" si="19"/>
        <v>43391</v>
      </c>
      <c r="B292" s="68">
        <f t="shared" si="17"/>
        <v>4</v>
      </c>
      <c r="C292" s="68">
        <f t="shared" si="18"/>
        <v>10</v>
      </c>
      <c r="D292" s="68">
        <f>INT((A292-DATE(YEAR(A292),1,3)+WEEKDAY(DATE(YEAR(A292),1,3))+5)/7)</f>
        <v>42</v>
      </c>
      <c r="E292" s="74">
        <f t="shared" si="20"/>
        <v>4</v>
      </c>
      <c r="F292" s="65"/>
      <c r="G292" s="65"/>
      <c r="H292" s="65"/>
      <c r="I292" s="65"/>
      <c r="J292" s="65"/>
      <c r="K292" s="65"/>
      <c r="L292" s="65"/>
      <c r="M292" s="65"/>
      <c r="N292" s="65"/>
      <c r="O292" s="65"/>
      <c r="P292" s="65"/>
      <c r="Q292" s="65"/>
      <c r="R292" s="65"/>
      <c r="S292" s="65"/>
      <c r="T292" s="65"/>
      <c r="U292" s="65"/>
      <c r="V292" s="65"/>
      <c r="W292" s="65"/>
      <c r="X292" s="65"/>
      <c r="Y292" s="65"/>
      <c r="Z292" s="65"/>
      <c r="AA292" s="65"/>
      <c r="AB292" s="65"/>
      <c r="AC292" s="65"/>
      <c r="AD292" s="65"/>
      <c r="AE292" s="65"/>
      <c r="AF292" s="65"/>
      <c r="AG292" s="65"/>
      <c r="AH292" s="65"/>
      <c r="AI292" s="65"/>
      <c r="AJ292" s="65"/>
      <c r="AK292" s="65"/>
      <c r="AL292" s="50"/>
      <c r="AM292" s="50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/>
      <c r="BG292" s="50"/>
      <c r="BH292" s="50"/>
      <c r="BI292" s="50"/>
      <c r="BJ292" s="50"/>
      <c r="BK292" s="50"/>
      <c r="BL292" s="50"/>
      <c r="BM292" s="50"/>
      <c r="BN292" s="50"/>
      <c r="BO292" s="50"/>
      <c r="BP292" s="50"/>
      <c r="BQ292" s="50"/>
      <c r="BR292" s="50"/>
      <c r="BS292" s="50"/>
      <c r="BT292" s="50"/>
      <c r="BU292" s="50"/>
      <c r="BV292" s="50"/>
      <c r="BW292" s="50"/>
      <c r="BX292" s="50"/>
      <c r="BY292" s="50"/>
      <c r="BZ292" s="50"/>
      <c r="CA292" s="50"/>
      <c r="CB292" s="50"/>
      <c r="CC292" s="50"/>
      <c r="CD292" s="50"/>
      <c r="CE292" s="50"/>
      <c r="CF292" s="50"/>
      <c r="CG292" s="50"/>
      <c r="CH292" s="50"/>
      <c r="CI292" s="50"/>
      <c r="CJ292" s="50"/>
      <c r="CK292" s="50"/>
      <c r="CL292" s="50"/>
      <c r="CM292" s="50"/>
      <c r="CN292" s="50"/>
      <c r="CO292" s="50"/>
      <c r="CP292" s="50"/>
      <c r="CQ292" s="50"/>
      <c r="CR292" s="50"/>
      <c r="CS292" s="50"/>
      <c r="CT292" s="50"/>
      <c r="CU292" s="50"/>
      <c r="CV292" s="50"/>
      <c r="CW292" s="50"/>
      <c r="CX292" s="50"/>
      <c r="CY292" s="50"/>
      <c r="CZ292" s="50"/>
      <c r="DA292" s="50"/>
    </row>
    <row r="293" spans="1:105" s="18" customFormat="1" ht="30.75" customHeight="1" x14ac:dyDescent="0.3">
      <c r="A293" s="42">
        <f t="shared" si="19"/>
        <v>43392</v>
      </c>
      <c r="B293" s="68">
        <f t="shared" si="17"/>
        <v>4</v>
      </c>
      <c r="C293" s="68">
        <f t="shared" si="18"/>
        <v>10</v>
      </c>
      <c r="D293" s="68">
        <f>INT((A293-DATE(YEAR(A293),1,3)+WEEKDAY(DATE(YEAR(A293),1,3))+5)/7)</f>
        <v>42</v>
      </c>
      <c r="E293" s="74">
        <f t="shared" si="20"/>
        <v>5</v>
      </c>
      <c r="F293" s="65"/>
      <c r="G293" s="65"/>
      <c r="H293" s="65"/>
      <c r="I293" s="65"/>
      <c r="J293" s="65"/>
      <c r="K293" s="65"/>
      <c r="L293" s="65"/>
      <c r="M293" s="65"/>
      <c r="N293" s="65"/>
      <c r="O293" s="65"/>
      <c r="P293" s="65"/>
      <c r="Q293" s="65"/>
      <c r="R293" s="65"/>
      <c r="S293" s="65"/>
      <c r="T293" s="65"/>
      <c r="U293" s="65"/>
      <c r="V293" s="65"/>
      <c r="W293" s="65"/>
      <c r="X293" s="65"/>
      <c r="Y293" s="65"/>
      <c r="Z293" s="65"/>
      <c r="AA293" s="65"/>
      <c r="AB293" s="65"/>
      <c r="AC293" s="65"/>
      <c r="AD293" s="65"/>
      <c r="AE293" s="65"/>
      <c r="AF293" s="65"/>
      <c r="AG293" s="65"/>
      <c r="AH293" s="65"/>
      <c r="AI293" s="65"/>
      <c r="AJ293" s="65"/>
      <c r="AK293" s="65"/>
      <c r="AL293" s="50"/>
      <c r="AM293" s="50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/>
      <c r="BG293" s="50"/>
      <c r="BH293" s="50"/>
      <c r="BI293" s="50"/>
      <c r="BJ293" s="50"/>
      <c r="BK293" s="50"/>
      <c r="BL293" s="50"/>
      <c r="BM293" s="50"/>
      <c r="BN293" s="50"/>
      <c r="BO293" s="50"/>
      <c r="BP293" s="50"/>
      <c r="BQ293" s="50"/>
      <c r="BR293" s="50"/>
      <c r="BS293" s="50"/>
      <c r="BT293" s="50"/>
      <c r="BU293" s="50"/>
      <c r="BV293" s="50"/>
      <c r="BW293" s="50"/>
      <c r="BX293" s="50"/>
      <c r="BY293" s="50"/>
      <c r="BZ293" s="50"/>
      <c r="CA293" s="50"/>
      <c r="CB293" s="50"/>
      <c r="CC293" s="50"/>
      <c r="CD293" s="50"/>
      <c r="CE293" s="50"/>
      <c r="CF293" s="50"/>
      <c r="CG293" s="50"/>
      <c r="CH293" s="50"/>
      <c r="CI293" s="50"/>
      <c r="CJ293" s="50"/>
      <c r="CK293" s="50"/>
      <c r="CL293" s="50"/>
      <c r="CM293" s="50"/>
      <c r="CN293" s="50"/>
      <c r="CO293" s="50"/>
      <c r="CP293" s="50"/>
      <c r="CQ293" s="50"/>
      <c r="CR293" s="50"/>
      <c r="CS293" s="50"/>
      <c r="CT293" s="50"/>
      <c r="CU293" s="50"/>
      <c r="CV293" s="50"/>
      <c r="CW293" s="50"/>
      <c r="CX293" s="50"/>
      <c r="CY293" s="50"/>
      <c r="CZ293" s="50"/>
      <c r="DA293" s="50"/>
    </row>
    <row r="294" spans="1:105" s="18" customFormat="1" ht="30.75" customHeight="1" x14ac:dyDescent="0.3">
      <c r="A294" s="42">
        <f t="shared" si="19"/>
        <v>43393</v>
      </c>
      <c r="B294" s="68">
        <f t="shared" si="17"/>
        <v>4</v>
      </c>
      <c r="C294" s="68">
        <f t="shared" si="18"/>
        <v>10</v>
      </c>
      <c r="D294" s="68">
        <f>INT((A294-DATE(YEAR(A294),1,3)+WEEKDAY(DATE(YEAR(A294),1,3))+5)/7)</f>
        <v>42</v>
      </c>
      <c r="E294" s="74">
        <f t="shared" si="20"/>
        <v>6</v>
      </c>
      <c r="F294" s="65"/>
      <c r="G294" s="65"/>
      <c r="H294" s="65"/>
      <c r="I294" s="65"/>
      <c r="J294" s="65"/>
      <c r="K294" s="65"/>
      <c r="L294" s="65"/>
      <c r="M294" s="65"/>
      <c r="N294" s="65"/>
      <c r="O294" s="65"/>
      <c r="P294" s="65"/>
      <c r="Q294" s="65"/>
      <c r="R294" s="65"/>
      <c r="S294" s="65"/>
      <c r="T294" s="65"/>
      <c r="U294" s="65"/>
      <c r="V294" s="65"/>
      <c r="W294" s="65"/>
      <c r="X294" s="65"/>
      <c r="Y294" s="65"/>
      <c r="Z294" s="65"/>
      <c r="AA294" s="65"/>
      <c r="AB294" s="65"/>
      <c r="AC294" s="65"/>
      <c r="AD294" s="65"/>
      <c r="AE294" s="65"/>
      <c r="AF294" s="65"/>
      <c r="AG294" s="65"/>
      <c r="AH294" s="65"/>
      <c r="AI294" s="65"/>
      <c r="AJ294" s="65"/>
      <c r="AK294" s="65"/>
      <c r="AL294" s="50"/>
      <c r="AM294" s="50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/>
      <c r="BG294" s="50"/>
      <c r="BH294" s="50"/>
      <c r="BI294" s="50"/>
      <c r="BJ294" s="50"/>
      <c r="BK294" s="50"/>
      <c r="BL294" s="50"/>
      <c r="BM294" s="50"/>
      <c r="BN294" s="50"/>
      <c r="BO294" s="50"/>
      <c r="BP294" s="50"/>
      <c r="BQ294" s="50"/>
      <c r="BR294" s="50"/>
      <c r="BS294" s="50"/>
      <c r="BT294" s="50"/>
      <c r="BU294" s="50"/>
      <c r="BV294" s="50"/>
      <c r="BW294" s="50"/>
      <c r="BX294" s="50"/>
      <c r="BY294" s="50"/>
      <c r="BZ294" s="50"/>
      <c r="CA294" s="50"/>
      <c r="CB294" s="50"/>
      <c r="CC294" s="50"/>
      <c r="CD294" s="50"/>
      <c r="CE294" s="50"/>
      <c r="CF294" s="50"/>
      <c r="CG294" s="50"/>
      <c r="CH294" s="50"/>
      <c r="CI294" s="50"/>
      <c r="CJ294" s="50"/>
      <c r="CK294" s="50"/>
      <c r="CL294" s="50"/>
      <c r="CM294" s="50"/>
      <c r="CN294" s="50"/>
      <c r="CO294" s="50"/>
      <c r="CP294" s="50"/>
      <c r="CQ294" s="50"/>
      <c r="CR294" s="50"/>
      <c r="CS294" s="50"/>
      <c r="CT294" s="50"/>
      <c r="CU294" s="50"/>
      <c r="CV294" s="50"/>
      <c r="CW294" s="50"/>
      <c r="CX294" s="50"/>
      <c r="CY294" s="50"/>
      <c r="CZ294" s="50"/>
      <c r="DA294" s="50"/>
    </row>
    <row r="295" spans="1:105" s="18" customFormat="1" ht="30.75" customHeight="1" x14ac:dyDescent="0.3">
      <c r="A295" s="42">
        <f t="shared" si="19"/>
        <v>43394</v>
      </c>
      <c r="B295" s="68">
        <f t="shared" si="17"/>
        <v>4</v>
      </c>
      <c r="C295" s="68">
        <f t="shared" si="18"/>
        <v>10</v>
      </c>
      <c r="D295" s="68">
        <f>INT((A295-DATE(YEAR(A295),1,3)+WEEKDAY(DATE(YEAR(A295),1,3))+5)/7)</f>
        <v>42</v>
      </c>
      <c r="E295" s="74">
        <f t="shared" si="20"/>
        <v>7</v>
      </c>
      <c r="F295" s="65"/>
      <c r="G295" s="65"/>
      <c r="H295" s="65"/>
      <c r="I295" s="65"/>
      <c r="J295" s="65"/>
      <c r="K295" s="65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  <c r="X295" s="65"/>
      <c r="Y295" s="65"/>
      <c r="Z295" s="65"/>
      <c r="AA295" s="65"/>
      <c r="AB295" s="65"/>
      <c r="AC295" s="65"/>
      <c r="AD295" s="65"/>
      <c r="AE295" s="65"/>
      <c r="AF295" s="65"/>
      <c r="AG295" s="65"/>
      <c r="AH295" s="65"/>
      <c r="AI295" s="65"/>
      <c r="AJ295" s="65"/>
      <c r="AK295" s="65"/>
      <c r="AL295" s="50"/>
      <c r="AM295" s="50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/>
      <c r="BG295" s="50"/>
      <c r="BH295" s="50"/>
      <c r="BI295" s="50"/>
      <c r="BJ295" s="50"/>
      <c r="BK295" s="50"/>
      <c r="BL295" s="50"/>
      <c r="BM295" s="50"/>
      <c r="BN295" s="50"/>
      <c r="BO295" s="50"/>
      <c r="BP295" s="50"/>
      <c r="BQ295" s="50"/>
      <c r="BR295" s="50"/>
      <c r="BS295" s="50"/>
      <c r="BT295" s="50"/>
      <c r="BU295" s="50"/>
      <c r="BV295" s="50"/>
      <c r="BW295" s="50"/>
      <c r="BX295" s="50"/>
      <c r="BY295" s="50"/>
      <c r="BZ295" s="50"/>
      <c r="CA295" s="50"/>
      <c r="CB295" s="50"/>
      <c r="CC295" s="50"/>
      <c r="CD295" s="50"/>
      <c r="CE295" s="50"/>
      <c r="CF295" s="50"/>
      <c r="CG295" s="50"/>
      <c r="CH295" s="50"/>
      <c r="CI295" s="50"/>
      <c r="CJ295" s="50"/>
      <c r="CK295" s="50"/>
      <c r="CL295" s="50"/>
      <c r="CM295" s="50"/>
      <c r="CN295" s="50"/>
      <c r="CO295" s="50"/>
      <c r="CP295" s="50"/>
      <c r="CQ295" s="50"/>
      <c r="CR295" s="50"/>
      <c r="CS295" s="50"/>
      <c r="CT295" s="50"/>
      <c r="CU295" s="50"/>
      <c r="CV295" s="50"/>
      <c r="CW295" s="50"/>
      <c r="CX295" s="50"/>
      <c r="CY295" s="50"/>
      <c r="CZ295" s="50"/>
      <c r="DA295" s="50"/>
    </row>
    <row r="296" spans="1:105" s="18" customFormat="1" ht="30.75" customHeight="1" x14ac:dyDescent="0.3">
      <c r="A296" s="42">
        <f t="shared" si="19"/>
        <v>43395</v>
      </c>
      <c r="B296" s="68">
        <f t="shared" si="17"/>
        <v>4</v>
      </c>
      <c r="C296" s="68">
        <f t="shared" si="18"/>
        <v>10</v>
      </c>
      <c r="D296" s="68">
        <f>INT((A296-DATE(YEAR(A296),1,3)+WEEKDAY(DATE(YEAR(A296),1,3))+5)/7)</f>
        <v>43</v>
      </c>
      <c r="E296" s="74">
        <f t="shared" si="20"/>
        <v>1</v>
      </c>
      <c r="F296" s="65"/>
      <c r="G296" s="65"/>
      <c r="H296" s="65"/>
      <c r="I296" s="65"/>
      <c r="J296" s="65"/>
      <c r="K296" s="65"/>
      <c r="L296" s="65"/>
      <c r="M296" s="65"/>
      <c r="N296" s="65"/>
      <c r="O296" s="65"/>
      <c r="P296" s="65"/>
      <c r="Q296" s="65"/>
      <c r="R296" s="65"/>
      <c r="S296" s="65"/>
      <c r="T296" s="65"/>
      <c r="U296" s="65"/>
      <c r="V296" s="65"/>
      <c r="W296" s="65"/>
      <c r="X296" s="65"/>
      <c r="Y296" s="65"/>
      <c r="Z296" s="65"/>
      <c r="AA296" s="65"/>
      <c r="AB296" s="65"/>
      <c r="AC296" s="65"/>
      <c r="AD296" s="65"/>
      <c r="AE296" s="65"/>
      <c r="AF296" s="65"/>
      <c r="AG296" s="65"/>
      <c r="AH296" s="65"/>
      <c r="AI296" s="65"/>
      <c r="AJ296" s="65"/>
      <c r="AK296" s="65"/>
      <c r="AL296" s="50"/>
      <c r="AM296" s="50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/>
      <c r="BG296" s="50"/>
      <c r="BH296" s="50"/>
      <c r="BI296" s="50"/>
      <c r="BJ296" s="50"/>
      <c r="BK296" s="50"/>
      <c r="BL296" s="50"/>
      <c r="BM296" s="50"/>
      <c r="BN296" s="50"/>
      <c r="BO296" s="50"/>
      <c r="BP296" s="50"/>
      <c r="BQ296" s="50"/>
      <c r="BR296" s="50"/>
      <c r="BS296" s="50"/>
      <c r="BT296" s="50"/>
      <c r="BU296" s="50"/>
      <c r="BV296" s="50"/>
      <c r="BW296" s="50"/>
      <c r="BX296" s="50"/>
      <c r="BY296" s="50"/>
      <c r="BZ296" s="50"/>
      <c r="CA296" s="50"/>
      <c r="CB296" s="50"/>
      <c r="CC296" s="50"/>
      <c r="CD296" s="50"/>
      <c r="CE296" s="50"/>
      <c r="CF296" s="50"/>
      <c r="CG296" s="50"/>
      <c r="CH296" s="50"/>
      <c r="CI296" s="50"/>
      <c r="CJ296" s="50"/>
      <c r="CK296" s="50"/>
      <c r="CL296" s="50"/>
      <c r="CM296" s="50"/>
      <c r="CN296" s="50"/>
      <c r="CO296" s="50"/>
      <c r="CP296" s="50"/>
      <c r="CQ296" s="50"/>
      <c r="CR296" s="50"/>
      <c r="CS296" s="50"/>
      <c r="CT296" s="50"/>
      <c r="CU296" s="50"/>
      <c r="CV296" s="50"/>
      <c r="CW296" s="50"/>
      <c r="CX296" s="50"/>
      <c r="CY296" s="50"/>
      <c r="CZ296" s="50"/>
      <c r="DA296" s="50"/>
    </row>
    <row r="297" spans="1:105" s="18" customFormat="1" ht="30.75" customHeight="1" x14ac:dyDescent="0.3">
      <c r="A297" s="42">
        <f t="shared" si="19"/>
        <v>43396</v>
      </c>
      <c r="B297" s="68">
        <f t="shared" si="17"/>
        <v>4</v>
      </c>
      <c r="C297" s="68">
        <f t="shared" si="18"/>
        <v>10</v>
      </c>
      <c r="D297" s="68">
        <f>INT((A297-DATE(YEAR(A297),1,3)+WEEKDAY(DATE(YEAR(A297),1,3))+5)/7)</f>
        <v>43</v>
      </c>
      <c r="E297" s="74">
        <f t="shared" si="20"/>
        <v>2</v>
      </c>
      <c r="F297" s="65"/>
      <c r="G297" s="65"/>
      <c r="H297" s="65"/>
      <c r="I297" s="65"/>
      <c r="J297" s="65"/>
      <c r="K297" s="65"/>
      <c r="L297" s="65"/>
      <c r="M297" s="65"/>
      <c r="N297" s="65"/>
      <c r="O297" s="65"/>
      <c r="P297" s="65"/>
      <c r="Q297" s="65"/>
      <c r="R297" s="65"/>
      <c r="S297" s="65"/>
      <c r="T297" s="65"/>
      <c r="U297" s="65"/>
      <c r="V297" s="65"/>
      <c r="W297" s="65"/>
      <c r="X297" s="65"/>
      <c r="Y297" s="65"/>
      <c r="Z297" s="65"/>
      <c r="AA297" s="65"/>
      <c r="AB297" s="65"/>
      <c r="AC297" s="65"/>
      <c r="AD297" s="65"/>
      <c r="AE297" s="65"/>
      <c r="AF297" s="65"/>
      <c r="AG297" s="65"/>
      <c r="AH297" s="65"/>
      <c r="AI297" s="65"/>
      <c r="AJ297" s="65"/>
      <c r="AK297" s="65"/>
      <c r="AL297" s="50"/>
      <c r="AM297" s="50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/>
      <c r="BG297" s="50"/>
      <c r="BH297" s="50"/>
      <c r="BI297" s="50"/>
      <c r="BJ297" s="50"/>
      <c r="BK297" s="50"/>
      <c r="BL297" s="50"/>
      <c r="BM297" s="50"/>
      <c r="BN297" s="50"/>
      <c r="BO297" s="50"/>
      <c r="BP297" s="50"/>
      <c r="BQ297" s="50"/>
      <c r="BR297" s="50"/>
      <c r="BS297" s="50"/>
      <c r="BT297" s="50"/>
      <c r="BU297" s="50"/>
      <c r="BV297" s="50"/>
      <c r="BW297" s="50"/>
      <c r="BX297" s="50"/>
      <c r="BY297" s="50"/>
      <c r="BZ297" s="50"/>
      <c r="CA297" s="50"/>
      <c r="CB297" s="50"/>
      <c r="CC297" s="50"/>
      <c r="CD297" s="50"/>
      <c r="CE297" s="50"/>
      <c r="CF297" s="50"/>
      <c r="CG297" s="50"/>
      <c r="CH297" s="50"/>
      <c r="CI297" s="50"/>
      <c r="CJ297" s="50"/>
      <c r="CK297" s="50"/>
      <c r="CL297" s="50"/>
      <c r="CM297" s="50"/>
      <c r="CN297" s="50"/>
      <c r="CO297" s="50"/>
      <c r="CP297" s="50"/>
      <c r="CQ297" s="50"/>
      <c r="CR297" s="50"/>
      <c r="CS297" s="50"/>
      <c r="CT297" s="50"/>
      <c r="CU297" s="50"/>
      <c r="CV297" s="50"/>
      <c r="CW297" s="50"/>
      <c r="CX297" s="50"/>
      <c r="CY297" s="50"/>
      <c r="CZ297" s="50"/>
      <c r="DA297" s="50"/>
    </row>
    <row r="298" spans="1:105" s="18" customFormat="1" ht="30.75" customHeight="1" x14ac:dyDescent="0.3">
      <c r="A298" s="42">
        <f t="shared" si="19"/>
        <v>43397</v>
      </c>
      <c r="B298" s="68">
        <f t="shared" si="17"/>
        <v>4</v>
      </c>
      <c r="C298" s="68">
        <f t="shared" si="18"/>
        <v>10</v>
      </c>
      <c r="D298" s="68">
        <f>INT((A298-DATE(YEAR(A298),1,3)+WEEKDAY(DATE(YEAR(A298),1,3))+5)/7)</f>
        <v>43</v>
      </c>
      <c r="E298" s="74">
        <f t="shared" si="20"/>
        <v>3</v>
      </c>
      <c r="F298" s="65"/>
      <c r="G298" s="65"/>
      <c r="H298" s="65"/>
      <c r="I298" s="65"/>
      <c r="J298" s="65"/>
      <c r="K298" s="65"/>
      <c r="L298" s="65"/>
      <c r="M298" s="65"/>
      <c r="N298" s="65"/>
      <c r="O298" s="65"/>
      <c r="P298" s="65"/>
      <c r="Q298" s="65"/>
      <c r="R298" s="65"/>
      <c r="S298" s="65"/>
      <c r="T298" s="65"/>
      <c r="U298" s="65"/>
      <c r="V298" s="65"/>
      <c r="W298" s="65"/>
      <c r="X298" s="65"/>
      <c r="Y298" s="65"/>
      <c r="Z298" s="65"/>
      <c r="AA298" s="65"/>
      <c r="AB298" s="65"/>
      <c r="AC298" s="65"/>
      <c r="AD298" s="65"/>
      <c r="AE298" s="65"/>
      <c r="AF298" s="65"/>
      <c r="AG298" s="65"/>
      <c r="AH298" s="65"/>
      <c r="AI298" s="65"/>
      <c r="AJ298" s="65"/>
      <c r="AK298" s="65"/>
      <c r="AL298" s="50"/>
      <c r="AM298" s="50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/>
      <c r="BG298" s="50"/>
      <c r="BH298" s="50"/>
      <c r="BI298" s="50"/>
      <c r="BJ298" s="50"/>
      <c r="BK298" s="50"/>
      <c r="BL298" s="50"/>
      <c r="BM298" s="50"/>
      <c r="BN298" s="50"/>
      <c r="BO298" s="50"/>
      <c r="BP298" s="50"/>
      <c r="BQ298" s="50"/>
      <c r="BR298" s="50"/>
      <c r="BS298" s="50"/>
      <c r="BT298" s="50"/>
      <c r="BU298" s="50"/>
      <c r="BV298" s="50"/>
      <c r="BW298" s="50"/>
      <c r="BX298" s="50"/>
      <c r="BY298" s="50"/>
      <c r="BZ298" s="50"/>
      <c r="CA298" s="50"/>
      <c r="CB298" s="50"/>
      <c r="CC298" s="50"/>
      <c r="CD298" s="50"/>
      <c r="CE298" s="50"/>
      <c r="CF298" s="50"/>
      <c r="CG298" s="50"/>
      <c r="CH298" s="50"/>
      <c r="CI298" s="50"/>
      <c r="CJ298" s="50"/>
      <c r="CK298" s="50"/>
      <c r="CL298" s="50"/>
      <c r="CM298" s="50"/>
      <c r="CN298" s="50"/>
      <c r="CO298" s="50"/>
      <c r="CP298" s="50"/>
      <c r="CQ298" s="50"/>
      <c r="CR298" s="50"/>
      <c r="CS298" s="50"/>
      <c r="CT298" s="50"/>
      <c r="CU298" s="50"/>
      <c r="CV298" s="50"/>
      <c r="CW298" s="50"/>
      <c r="CX298" s="50"/>
      <c r="CY298" s="50"/>
      <c r="CZ298" s="50"/>
      <c r="DA298" s="50"/>
    </row>
    <row r="299" spans="1:105" s="18" customFormat="1" ht="30.75" customHeight="1" x14ac:dyDescent="0.3">
      <c r="A299" s="42">
        <f t="shared" si="19"/>
        <v>43398</v>
      </c>
      <c r="B299" s="68">
        <f t="shared" si="17"/>
        <v>4</v>
      </c>
      <c r="C299" s="68">
        <f t="shared" si="18"/>
        <v>10</v>
      </c>
      <c r="D299" s="68">
        <f>INT((A299-DATE(YEAR(A299),1,3)+WEEKDAY(DATE(YEAR(A299),1,3))+5)/7)</f>
        <v>43</v>
      </c>
      <c r="E299" s="74">
        <f t="shared" si="20"/>
        <v>4</v>
      </c>
      <c r="F299" s="65"/>
      <c r="G299" s="65"/>
      <c r="H299" s="65"/>
      <c r="I299" s="65"/>
      <c r="J299" s="65"/>
      <c r="K299" s="65"/>
      <c r="L299" s="65"/>
      <c r="M299" s="65"/>
      <c r="N299" s="65"/>
      <c r="O299" s="65"/>
      <c r="P299" s="65"/>
      <c r="Q299" s="65"/>
      <c r="R299" s="65"/>
      <c r="S299" s="65"/>
      <c r="T299" s="65"/>
      <c r="U299" s="65"/>
      <c r="V299" s="65"/>
      <c r="W299" s="65"/>
      <c r="X299" s="65"/>
      <c r="Y299" s="65"/>
      <c r="Z299" s="65"/>
      <c r="AA299" s="65"/>
      <c r="AB299" s="65"/>
      <c r="AC299" s="65"/>
      <c r="AD299" s="65"/>
      <c r="AE299" s="65"/>
      <c r="AF299" s="65"/>
      <c r="AG299" s="65"/>
      <c r="AH299" s="65"/>
      <c r="AI299" s="65"/>
      <c r="AJ299" s="65"/>
      <c r="AK299" s="65"/>
      <c r="AL299" s="50"/>
      <c r="AM299" s="50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/>
      <c r="BG299" s="50"/>
      <c r="BH299" s="50"/>
      <c r="BI299" s="50"/>
      <c r="BJ299" s="50"/>
      <c r="BK299" s="50"/>
      <c r="BL299" s="50"/>
      <c r="BM299" s="50"/>
      <c r="BN299" s="50"/>
      <c r="BO299" s="50"/>
      <c r="BP299" s="50"/>
      <c r="BQ299" s="50"/>
      <c r="BR299" s="50"/>
      <c r="BS299" s="50"/>
      <c r="BT299" s="50"/>
      <c r="BU299" s="50"/>
      <c r="BV299" s="50"/>
      <c r="BW299" s="50"/>
      <c r="BX299" s="50"/>
      <c r="BY299" s="50"/>
      <c r="BZ299" s="50"/>
      <c r="CA299" s="50"/>
      <c r="CB299" s="50"/>
      <c r="CC299" s="50"/>
      <c r="CD299" s="50"/>
      <c r="CE299" s="50"/>
      <c r="CF299" s="50"/>
      <c r="CG299" s="50"/>
      <c r="CH299" s="50"/>
      <c r="CI299" s="50"/>
      <c r="CJ299" s="50"/>
      <c r="CK299" s="50"/>
      <c r="CL299" s="50"/>
      <c r="CM299" s="50"/>
      <c r="CN299" s="50"/>
      <c r="CO299" s="50"/>
      <c r="CP299" s="50"/>
      <c r="CQ299" s="50"/>
      <c r="CR299" s="50"/>
      <c r="CS299" s="50"/>
      <c r="CT299" s="50"/>
      <c r="CU299" s="50"/>
      <c r="CV299" s="50"/>
      <c r="CW299" s="50"/>
      <c r="CX299" s="50"/>
      <c r="CY299" s="50"/>
      <c r="CZ299" s="50"/>
      <c r="DA299" s="50"/>
    </row>
    <row r="300" spans="1:105" s="18" customFormat="1" ht="30.75" customHeight="1" x14ac:dyDescent="0.3">
      <c r="A300" s="42">
        <f t="shared" si="19"/>
        <v>43399</v>
      </c>
      <c r="B300" s="68">
        <f t="shared" si="17"/>
        <v>4</v>
      </c>
      <c r="C300" s="68">
        <f t="shared" si="18"/>
        <v>10</v>
      </c>
      <c r="D300" s="68">
        <f>INT((A300-DATE(YEAR(A300),1,3)+WEEKDAY(DATE(YEAR(A300),1,3))+5)/7)</f>
        <v>43</v>
      </c>
      <c r="E300" s="74">
        <f t="shared" si="20"/>
        <v>5</v>
      </c>
      <c r="F300" s="65"/>
      <c r="G300" s="65"/>
      <c r="H300" s="65"/>
      <c r="I300" s="65"/>
      <c r="J300" s="65"/>
      <c r="K300" s="65"/>
      <c r="L300" s="65"/>
      <c r="M300" s="65"/>
      <c r="N300" s="65"/>
      <c r="O300" s="65"/>
      <c r="P300" s="65"/>
      <c r="Q300" s="65"/>
      <c r="R300" s="65"/>
      <c r="S300" s="65"/>
      <c r="T300" s="65"/>
      <c r="U300" s="65"/>
      <c r="V300" s="65"/>
      <c r="W300" s="65"/>
      <c r="X300" s="65"/>
      <c r="Y300" s="65"/>
      <c r="Z300" s="65"/>
      <c r="AA300" s="65"/>
      <c r="AB300" s="65"/>
      <c r="AC300" s="65"/>
      <c r="AD300" s="65"/>
      <c r="AE300" s="65"/>
      <c r="AF300" s="65"/>
      <c r="AG300" s="65"/>
      <c r="AH300" s="65"/>
      <c r="AI300" s="65"/>
      <c r="AJ300" s="65"/>
      <c r="AK300" s="65"/>
      <c r="AL300" s="50"/>
      <c r="AM300" s="50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/>
      <c r="BG300" s="50"/>
      <c r="BH300" s="50"/>
      <c r="BI300" s="50"/>
      <c r="BJ300" s="50"/>
      <c r="BK300" s="50"/>
      <c r="BL300" s="50"/>
      <c r="BM300" s="50"/>
      <c r="BN300" s="50"/>
      <c r="BO300" s="50"/>
      <c r="BP300" s="50"/>
      <c r="BQ300" s="50"/>
      <c r="BR300" s="50"/>
      <c r="BS300" s="50"/>
      <c r="BT300" s="50"/>
      <c r="BU300" s="50"/>
      <c r="BV300" s="50"/>
      <c r="BW300" s="50"/>
      <c r="BX300" s="50"/>
      <c r="BY300" s="50"/>
      <c r="BZ300" s="50"/>
      <c r="CA300" s="50"/>
      <c r="CB300" s="50"/>
      <c r="CC300" s="50"/>
      <c r="CD300" s="50"/>
      <c r="CE300" s="50"/>
      <c r="CF300" s="50"/>
      <c r="CG300" s="50"/>
      <c r="CH300" s="50"/>
      <c r="CI300" s="50"/>
      <c r="CJ300" s="50"/>
      <c r="CK300" s="50"/>
      <c r="CL300" s="50"/>
      <c r="CM300" s="50"/>
      <c r="CN300" s="50"/>
      <c r="CO300" s="50"/>
      <c r="CP300" s="50"/>
      <c r="CQ300" s="50"/>
      <c r="CR300" s="50"/>
      <c r="CS300" s="50"/>
      <c r="CT300" s="50"/>
      <c r="CU300" s="50"/>
      <c r="CV300" s="50"/>
      <c r="CW300" s="50"/>
      <c r="CX300" s="50"/>
      <c r="CY300" s="50"/>
      <c r="CZ300" s="50"/>
      <c r="DA300" s="50"/>
    </row>
    <row r="301" spans="1:105" s="18" customFormat="1" ht="30.75" customHeight="1" x14ac:dyDescent="0.3">
      <c r="A301" s="42">
        <f t="shared" si="19"/>
        <v>43400</v>
      </c>
      <c r="B301" s="68">
        <f t="shared" si="17"/>
        <v>4</v>
      </c>
      <c r="C301" s="68">
        <f t="shared" si="18"/>
        <v>10</v>
      </c>
      <c r="D301" s="68">
        <f>INT((A301-DATE(YEAR(A301),1,3)+WEEKDAY(DATE(YEAR(A301),1,3))+5)/7)</f>
        <v>43</v>
      </c>
      <c r="E301" s="74">
        <f t="shared" si="20"/>
        <v>6</v>
      </c>
      <c r="F301" s="65"/>
      <c r="G301" s="65"/>
      <c r="H301" s="65"/>
      <c r="I301" s="65"/>
      <c r="J301" s="65"/>
      <c r="K301" s="65"/>
      <c r="L301" s="65"/>
      <c r="M301" s="65"/>
      <c r="N301" s="65"/>
      <c r="O301" s="65"/>
      <c r="P301" s="65"/>
      <c r="Q301" s="65"/>
      <c r="R301" s="65"/>
      <c r="S301" s="65"/>
      <c r="T301" s="65"/>
      <c r="U301" s="65"/>
      <c r="V301" s="65"/>
      <c r="W301" s="65"/>
      <c r="X301" s="65"/>
      <c r="Y301" s="65"/>
      <c r="Z301" s="65"/>
      <c r="AA301" s="65"/>
      <c r="AB301" s="65"/>
      <c r="AC301" s="65"/>
      <c r="AD301" s="65"/>
      <c r="AE301" s="65"/>
      <c r="AF301" s="65"/>
      <c r="AG301" s="65"/>
      <c r="AH301" s="65"/>
      <c r="AI301" s="65"/>
      <c r="AJ301" s="65"/>
      <c r="AK301" s="65"/>
      <c r="AL301" s="50"/>
      <c r="AM301" s="50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/>
      <c r="BG301" s="50"/>
      <c r="BH301" s="50"/>
      <c r="BI301" s="50"/>
      <c r="BJ301" s="50"/>
      <c r="BK301" s="50"/>
      <c r="BL301" s="50"/>
      <c r="BM301" s="50"/>
      <c r="BN301" s="50"/>
      <c r="BO301" s="50"/>
      <c r="BP301" s="50"/>
      <c r="BQ301" s="50"/>
      <c r="BR301" s="50"/>
      <c r="BS301" s="50"/>
      <c r="BT301" s="50"/>
      <c r="BU301" s="50"/>
      <c r="BV301" s="50"/>
      <c r="BW301" s="50"/>
      <c r="BX301" s="50"/>
      <c r="BY301" s="50"/>
      <c r="BZ301" s="50"/>
      <c r="CA301" s="50"/>
      <c r="CB301" s="50"/>
      <c r="CC301" s="50"/>
      <c r="CD301" s="50"/>
      <c r="CE301" s="50"/>
      <c r="CF301" s="50"/>
      <c r="CG301" s="50"/>
      <c r="CH301" s="50"/>
      <c r="CI301" s="50"/>
      <c r="CJ301" s="50"/>
      <c r="CK301" s="50"/>
      <c r="CL301" s="50"/>
      <c r="CM301" s="50"/>
      <c r="CN301" s="50"/>
      <c r="CO301" s="50"/>
      <c r="CP301" s="50"/>
      <c r="CQ301" s="50"/>
      <c r="CR301" s="50"/>
      <c r="CS301" s="50"/>
      <c r="CT301" s="50"/>
      <c r="CU301" s="50"/>
      <c r="CV301" s="50"/>
      <c r="CW301" s="50"/>
      <c r="CX301" s="50"/>
      <c r="CY301" s="50"/>
      <c r="CZ301" s="50"/>
      <c r="DA301" s="50"/>
    </row>
    <row r="302" spans="1:105" s="18" customFormat="1" ht="30.75" customHeight="1" x14ac:dyDescent="0.3">
      <c r="A302" s="42">
        <f t="shared" si="19"/>
        <v>43401</v>
      </c>
      <c r="B302" s="68">
        <f t="shared" si="17"/>
        <v>4</v>
      </c>
      <c r="C302" s="68">
        <f t="shared" si="18"/>
        <v>10</v>
      </c>
      <c r="D302" s="68">
        <f>INT((A302-DATE(YEAR(A302),1,3)+WEEKDAY(DATE(YEAR(A302),1,3))+5)/7)</f>
        <v>43</v>
      </c>
      <c r="E302" s="74">
        <f t="shared" si="20"/>
        <v>7</v>
      </c>
      <c r="F302" s="65"/>
      <c r="G302" s="65"/>
      <c r="H302" s="65"/>
      <c r="I302" s="65"/>
      <c r="J302" s="65"/>
      <c r="K302" s="65"/>
      <c r="L302" s="65"/>
      <c r="M302" s="65"/>
      <c r="N302" s="65"/>
      <c r="O302" s="65"/>
      <c r="P302" s="65"/>
      <c r="Q302" s="65"/>
      <c r="R302" s="65"/>
      <c r="S302" s="65"/>
      <c r="T302" s="65"/>
      <c r="U302" s="65"/>
      <c r="V302" s="65"/>
      <c r="W302" s="65"/>
      <c r="X302" s="65"/>
      <c r="Y302" s="65"/>
      <c r="Z302" s="65"/>
      <c r="AA302" s="65"/>
      <c r="AB302" s="65"/>
      <c r="AC302" s="65"/>
      <c r="AD302" s="65"/>
      <c r="AE302" s="65"/>
      <c r="AF302" s="65"/>
      <c r="AG302" s="65"/>
      <c r="AH302" s="65"/>
      <c r="AI302" s="65"/>
      <c r="AJ302" s="65"/>
      <c r="AK302" s="65"/>
      <c r="AL302" s="50"/>
      <c r="AM302" s="50"/>
      <c r="AN302" s="50"/>
      <c r="AO302" s="50"/>
      <c r="AP302" s="50"/>
      <c r="AQ302" s="50"/>
      <c r="AR302" s="50"/>
      <c r="AS302" s="50"/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/>
      <c r="BG302" s="50"/>
      <c r="BH302" s="50"/>
      <c r="BI302" s="50"/>
      <c r="BJ302" s="50"/>
      <c r="BK302" s="50"/>
      <c r="BL302" s="50"/>
      <c r="BM302" s="50"/>
      <c r="BN302" s="50"/>
      <c r="BO302" s="50"/>
      <c r="BP302" s="50"/>
      <c r="BQ302" s="50"/>
      <c r="BR302" s="50"/>
      <c r="BS302" s="50"/>
      <c r="BT302" s="50"/>
      <c r="BU302" s="50"/>
      <c r="BV302" s="50"/>
      <c r="BW302" s="50"/>
      <c r="BX302" s="50"/>
      <c r="BY302" s="50"/>
      <c r="BZ302" s="50"/>
      <c r="CA302" s="50"/>
      <c r="CB302" s="50"/>
      <c r="CC302" s="50"/>
      <c r="CD302" s="50"/>
      <c r="CE302" s="50"/>
      <c r="CF302" s="50"/>
      <c r="CG302" s="50"/>
      <c r="CH302" s="50"/>
      <c r="CI302" s="50"/>
      <c r="CJ302" s="50"/>
      <c r="CK302" s="50"/>
      <c r="CL302" s="50"/>
      <c r="CM302" s="50"/>
      <c r="CN302" s="50"/>
      <c r="CO302" s="50"/>
      <c r="CP302" s="50"/>
      <c r="CQ302" s="50"/>
      <c r="CR302" s="50"/>
      <c r="CS302" s="50"/>
      <c r="CT302" s="50"/>
      <c r="CU302" s="50"/>
      <c r="CV302" s="50"/>
      <c r="CW302" s="50"/>
      <c r="CX302" s="50"/>
      <c r="CY302" s="50"/>
      <c r="CZ302" s="50"/>
      <c r="DA302" s="50"/>
    </row>
    <row r="303" spans="1:105" s="18" customFormat="1" ht="30.75" customHeight="1" x14ac:dyDescent="0.3">
      <c r="A303" s="42">
        <f t="shared" si="19"/>
        <v>43402</v>
      </c>
      <c r="B303" s="68">
        <f t="shared" si="17"/>
        <v>4</v>
      </c>
      <c r="C303" s="68">
        <f t="shared" si="18"/>
        <v>10</v>
      </c>
      <c r="D303" s="68">
        <f>INT((A303-DATE(YEAR(A303),1,3)+WEEKDAY(DATE(YEAR(A303),1,3))+5)/7)</f>
        <v>44</v>
      </c>
      <c r="E303" s="74">
        <f t="shared" si="20"/>
        <v>1</v>
      </c>
      <c r="F303" s="65"/>
      <c r="G303" s="65"/>
      <c r="H303" s="65"/>
      <c r="I303" s="65"/>
      <c r="J303" s="65"/>
      <c r="K303" s="65"/>
      <c r="L303" s="65"/>
      <c r="M303" s="65"/>
      <c r="N303" s="65"/>
      <c r="O303" s="65"/>
      <c r="P303" s="65"/>
      <c r="Q303" s="65"/>
      <c r="R303" s="65"/>
      <c r="S303" s="65"/>
      <c r="T303" s="65"/>
      <c r="U303" s="65"/>
      <c r="V303" s="65"/>
      <c r="W303" s="65"/>
      <c r="X303" s="65"/>
      <c r="Y303" s="65"/>
      <c r="Z303" s="65"/>
      <c r="AA303" s="65"/>
      <c r="AB303" s="65"/>
      <c r="AC303" s="65"/>
      <c r="AD303" s="65"/>
      <c r="AE303" s="65"/>
      <c r="AF303" s="65"/>
      <c r="AG303" s="65"/>
      <c r="AH303" s="65"/>
      <c r="AI303" s="65"/>
      <c r="AJ303" s="65"/>
      <c r="AK303" s="65"/>
      <c r="AL303" s="50"/>
      <c r="AM303" s="50"/>
      <c r="AN303" s="50"/>
      <c r="AO303" s="50"/>
      <c r="AP303" s="50"/>
      <c r="AQ303" s="50"/>
      <c r="AR303" s="50"/>
      <c r="AS303" s="50"/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/>
      <c r="BG303" s="50"/>
      <c r="BH303" s="50"/>
      <c r="BI303" s="50"/>
      <c r="BJ303" s="50"/>
      <c r="BK303" s="50"/>
      <c r="BL303" s="50"/>
      <c r="BM303" s="50"/>
      <c r="BN303" s="50"/>
      <c r="BO303" s="50"/>
      <c r="BP303" s="50"/>
      <c r="BQ303" s="50"/>
      <c r="BR303" s="50"/>
      <c r="BS303" s="50"/>
      <c r="BT303" s="50"/>
      <c r="BU303" s="50"/>
      <c r="BV303" s="50"/>
      <c r="BW303" s="50"/>
      <c r="BX303" s="50"/>
      <c r="BY303" s="50"/>
      <c r="BZ303" s="50"/>
      <c r="CA303" s="50"/>
      <c r="CB303" s="50"/>
      <c r="CC303" s="50"/>
      <c r="CD303" s="50"/>
      <c r="CE303" s="50"/>
      <c r="CF303" s="50"/>
      <c r="CG303" s="50"/>
      <c r="CH303" s="50"/>
      <c r="CI303" s="50"/>
      <c r="CJ303" s="50"/>
      <c r="CK303" s="50"/>
      <c r="CL303" s="50"/>
      <c r="CM303" s="50"/>
      <c r="CN303" s="50"/>
      <c r="CO303" s="50"/>
      <c r="CP303" s="50"/>
      <c r="CQ303" s="50"/>
      <c r="CR303" s="50"/>
      <c r="CS303" s="50"/>
      <c r="CT303" s="50"/>
      <c r="CU303" s="50"/>
      <c r="CV303" s="50"/>
      <c r="CW303" s="50"/>
      <c r="CX303" s="50"/>
      <c r="CY303" s="50"/>
      <c r="CZ303" s="50"/>
      <c r="DA303" s="50"/>
    </row>
    <row r="304" spans="1:105" s="18" customFormat="1" ht="30.75" customHeight="1" x14ac:dyDescent="0.3">
      <c r="A304" s="42">
        <f t="shared" si="19"/>
        <v>43403</v>
      </c>
      <c r="B304" s="68">
        <f t="shared" si="17"/>
        <v>4</v>
      </c>
      <c r="C304" s="68">
        <f t="shared" si="18"/>
        <v>10</v>
      </c>
      <c r="D304" s="68">
        <f>INT((A304-DATE(YEAR(A304),1,3)+WEEKDAY(DATE(YEAR(A304),1,3))+5)/7)</f>
        <v>44</v>
      </c>
      <c r="E304" s="74">
        <f t="shared" si="20"/>
        <v>2</v>
      </c>
      <c r="F304" s="65"/>
      <c r="G304" s="65"/>
      <c r="H304" s="65"/>
      <c r="I304" s="65"/>
      <c r="J304" s="65"/>
      <c r="K304" s="65"/>
      <c r="L304" s="65"/>
      <c r="M304" s="65"/>
      <c r="N304" s="65"/>
      <c r="O304" s="65"/>
      <c r="P304" s="65"/>
      <c r="Q304" s="65"/>
      <c r="R304" s="65"/>
      <c r="S304" s="65"/>
      <c r="T304" s="65"/>
      <c r="U304" s="65"/>
      <c r="V304" s="65"/>
      <c r="W304" s="65"/>
      <c r="X304" s="65"/>
      <c r="Y304" s="65"/>
      <c r="Z304" s="65"/>
      <c r="AA304" s="65"/>
      <c r="AB304" s="65"/>
      <c r="AC304" s="65"/>
      <c r="AD304" s="65"/>
      <c r="AE304" s="65"/>
      <c r="AF304" s="65"/>
      <c r="AG304" s="65"/>
      <c r="AH304" s="65"/>
      <c r="AI304" s="65"/>
      <c r="AJ304" s="65"/>
      <c r="AK304" s="65"/>
      <c r="AL304" s="50"/>
      <c r="AM304" s="50"/>
      <c r="AN304" s="50"/>
      <c r="AO304" s="50"/>
      <c r="AP304" s="50"/>
      <c r="AQ304" s="50"/>
      <c r="AR304" s="50"/>
      <c r="AS304" s="50"/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/>
      <c r="BG304" s="50"/>
      <c r="BH304" s="50"/>
      <c r="BI304" s="50"/>
      <c r="BJ304" s="50"/>
      <c r="BK304" s="50"/>
      <c r="BL304" s="50"/>
      <c r="BM304" s="50"/>
      <c r="BN304" s="50"/>
      <c r="BO304" s="50"/>
      <c r="BP304" s="50"/>
      <c r="BQ304" s="50"/>
      <c r="BR304" s="50"/>
      <c r="BS304" s="50"/>
      <c r="BT304" s="50"/>
      <c r="BU304" s="50"/>
      <c r="BV304" s="50"/>
      <c r="BW304" s="50"/>
      <c r="BX304" s="50"/>
      <c r="BY304" s="50"/>
      <c r="BZ304" s="50"/>
      <c r="CA304" s="50"/>
      <c r="CB304" s="50"/>
      <c r="CC304" s="50"/>
      <c r="CD304" s="50"/>
      <c r="CE304" s="50"/>
      <c r="CF304" s="50"/>
      <c r="CG304" s="50"/>
      <c r="CH304" s="50"/>
      <c r="CI304" s="50"/>
      <c r="CJ304" s="50"/>
      <c r="CK304" s="50"/>
      <c r="CL304" s="50"/>
      <c r="CM304" s="50"/>
      <c r="CN304" s="50"/>
      <c r="CO304" s="50"/>
      <c r="CP304" s="50"/>
      <c r="CQ304" s="50"/>
      <c r="CR304" s="50"/>
      <c r="CS304" s="50"/>
      <c r="CT304" s="50"/>
      <c r="CU304" s="50"/>
      <c r="CV304" s="50"/>
      <c r="CW304" s="50"/>
      <c r="CX304" s="50"/>
      <c r="CY304" s="50"/>
      <c r="CZ304" s="50"/>
      <c r="DA304" s="50"/>
    </row>
    <row r="305" spans="1:105" s="18" customFormat="1" ht="30.75" customHeight="1" x14ac:dyDescent="0.3">
      <c r="A305" s="42">
        <f t="shared" si="19"/>
        <v>43404</v>
      </c>
      <c r="B305" s="68">
        <f t="shared" si="17"/>
        <v>4</v>
      </c>
      <c r="C305" s="68">
        <f t="shared" si="18"/>
        <v>10</v>
      </c>
      <c r="D305" s="68">
        <f>INT((A305-DATE(YEAR(A305),1,3)+WEEKDAY(DATE(YEAR(A305),1,3))+5)/7)</f>
        <v>44</v>
      </c>
      <c r="E305" s="74">
        <f t="shared" si="20"/>
        <v>3</v>
      </c>
      <c r="F305" s="65"/>
      <c r="G305" s="65"/>
      <c r="H305" s="65"/>
      <c r="I305" s="65"/>
      <c r="J305" s="65"/>
      <c r="K305" s="65"/>
      <c r="L305" s="65"/>
      <c r="M305" s="65"/>
      <c r="N305" s="65"/>
      <c r="O305" s="65"/>
      <c r="P305" s="65"/>
      <c r="Q305" s="65"/>
      <c r="R305" s="65"/>
      <c r="S305" s="65"/>
      <c r="T305" s="65"/>
      <c r="U305" s="65"/>
      <c r="V305" s="65"/>
      <c r="W305" s="65"/>
      <c r="X305" s="65"/>
      <c r="Y305" s="65"/>
      <c r="Z305" s="65"/>
      <c r="AA305" s="65"/>
      <c r="AB305" s="65"/>
      <c r="AC305" s="65"/>
      <c r="AD305" s="65"/>
      <c r="AE305" s="65"/>
      <c r="AF305" s="65"/>
      <c r="AG305" s="65"/>
      <c r="AH305" s="65"/>
      <c r="AI305" s="65"/>
      <c r="AJ305" s="65"/>
      <c r="AK305" s="65"/>
      <c r="AL305" s="50"/>
      <c r="AM305" s="50"/>
      <c r="AN305" s="50"/>
      <c r="AO305" s="50"/>
      <c r="AP305" s="50"/>
      <c r="AQ305" s="50"/>
      <c r="AR305" s="50"/>
      <c r="AS305" s="50"/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/>
      <c r="BG305" s="50"/>
      <c r="BH305" s="50"/>
      <c r="BI305" s="50"/>
      <c r="BJ305" s="50"/>
      <c r="BK305" s="50"/>
      <c r="BL305" s="50"/>
      <c r="BM305" s="50"/>
      <c r="BN305" s="50"/>
      <c r="BO305" s="50"/>
      <c r="BP305" s="50"/>
      <c r="BQ305" s="50"/>
      <c r="BR305" s="50"/>
      <c r="BS305" s="50"/>
      <c r="BT305" s="50"/>
      <c r="BU305" s="50"/>
      <c r="BV305" s="50"/>
      <c r="BW305" s="50"/>
      <c r="BX305" s="50"/>
      <c r="BY305" s="50"/>
      <c r="BZ305" s="50"/>
      <c r="CA305" s="50"/>
      <c r="CB305" s="50"/>
      <c r="CC305" s="50"/>
      <c r="CD305" s="50"/>
      <c r="CE305" s="50"/>
      <c r="CF305" s="50"/>
      <c r="CG305" s="50"/>
      <c r="CH305" s="50"/>
      <c r="CI305" s="50"/>
      <c r="CJ305" s="50"/>
      <c r="CK305" s="50"/>
      <c r="CL305" s="50"/>
      <c r="CM305" s="50"/>
      <c r="CN305" s="50"/>
      <c r="CO305" s="50"/>
      <c r="CP305" s="50"/>
      <c r="CQ305" s="50"/>
      <c r="CR305" s="50"/>
      <c r="CS305" s="50"/>
      <c r="CT305" s="50"/>
      <c r="CU305" s="50"/>
      <c r="CV305" s="50"/>
      <c r="CW305" s="50"/>
      <c r="CX305" s="50"/>
      <c r="CY305" s="50"/>
      <c r="CZ305" s="50"/>
      <c r="DA305" s="50"/>
    </row>
    <row r="306" spans="1:105" s="18" customFormat="1" ht="30.75" customHeight="1" x14ac:dyDescent="0.3">
      <c r="A306" s="42">
        <f t="shared" si="19"/>
        <v>43405</v>
      </c>
      <c r="B306" s="68">
        <f t="shared" si="17"/>
        <v>4</v>
      </c>
      <c r="C306" s="68">
        <f t="shared" si="18"/>
        <v>11</v>
      </c>
      <c r="D306" s="68">
        <f>INT((A306-DATE(YEAR(A306),1,3)+WEEKDAY(DATE(YEAR(A306),1,3))+5)/7)</f>
        <v>44</v>
      </c>
      <c r="E306" s="74">
        <f t="shared" si="20"/>
        <v>4</v>
      </c>
      <c r="F306" s="65"/>
      <c r="G306" s="65"/>
      <c r="H306" s="65"/>
      <c r="I306" s="65"/>
      <c r="J306" s="65"/>
      <c r="K306" s="65"/>
      <c r="L306" s="65"/>
      <c r="M306" s="65"/>
      <c r="N306" s="6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50"/>
      <c r="AM306" s="50"/>
      <c r="AN306" s="50"/>
      <c r="AO306" s="50"/>
      <c r="AP306" s="50"/>
      <c r="AQ306" s="50"/>
      <c r="AR306" s="50"/>
      <c r="AS306" s="50"/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/>
      <c r="BG306" s="50"/>
      <c r="BH306" s="50"/>
      <c r="BI306" s="50"/>
      <c r="BJ306" s="50"/>
      <c r="BK306" s="50"/>
      <c r="BL306" s="50"/>
      <c r="BM306" s="50"/>
      <c r="BN306" s="50"/>
      <c r="BO306" s="50"/>
      <c r="BP306" s="50"/>
      <c r="BQ306" s="50"/>
      <c r="BR306" s="50"/>
      <c r="BS306" s="50"/>
      <c r="BT306" s="50"/>
      <c r="BU306" s="50"/>
      <c r="BV306" s="50"/>
      <c r="BW306" s="50"/>
      <c r="BX306" s="50"/>
      <c r="BY306" s="50"/>
      <c r="BZ306" s="50"/>
      <c r="CA306" s="50"/>
      <c r="CB306" s="50"/>
      <c r="CC306" s="50"/>
      <c r="CD306" s="50"/>
      <c r="CE306" s="50"/>
      <c r="CF306" s="50"/>
      <c r="CG306" s="50"/>
      <c r="CH306" s="50"/>
      <c r="CI306" s="50"/>
      <c r="CJ306" s="50"/>
      <c r="CK306" s="50"/>
      <c r="CL306" s="50"/>
      <c r="CM306" s="50"/>
      <c r="CN306" s="50"/>
      <c r="CO306" s="50"/>
      <c r="CP306" s="50"/>
      <c r="CQ306" s="50"/>
      <c r="CR306" s="50"/>
      <c r="CS306" s="50"/>
      <c r="CT306" s="50"/>
      <c r="CU306" s="50"/>
      <c r="CV306" s="50"/>
      <c r="CW306" s="50"/>
      <c r="CX306" s="50"/>
      <c r="CY306" s="50"/>
      <c r="CZ306" s="50"/>
      <c r="DA306" s="50"/>
    </row>
    <row r="307" spans="1:105" s="18" customFormat="1" ht="30.75" customHeight="1" x14ac:dyDescent="0.3">
      <c r="A307" s="42">
        <f t="shared" si="19"/>
        <v>43406</v>
      </c>
      <c r="B307" s="68">
        <f t="shared" si="17"/>
        <v>4</v>
      </c>
      <c r="C307" s="68">
        <f t="shared" si="18"/>
        <v>11</v>
      </c>
      <c r="D307" s="68">
        <f>INT((A307-DATE(YEAR(A307),1,3)+WEEKDAY(DATE(YEAR(A307),1,3))+5)/7)</f>
        <v>44</v>
      </c>
      <c r="E307" s="74">
        <f t="shared" si="20"/>
        <v>5</v>
      </c>
      <c r="F307" s="65"/>
      <c r="G307" s="65"/>
      <c r="H307" s="65"/>
      <c r="I307" s="65"/>
      <c r="J307" s="65"/>
      <c r="K307" s="65"/>
      <c r="L307" s="65"/>
      <c r="M307" s="65"/>
      <c r="N307" s="6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50"/>
      <c r="AM307" s="50"/>
      <c r="AN307" s="50"/>
      <c r="AO307" s="50"/>
      <c r="AP307" s="50"/>
      <c r="AQ307" s="50"/>
      <c r="AR307" s="50"/>
      <c r="AS307" s="50"/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/>
      <c r="BG307" s="50"/>
      <c r="BH307" s="50"/>
      <c r="BI307" s="50"/>
      <c r="BJ307" s="50"/>
      <c r="BK307" s="50"/>
      <c r="BL307" s="50"/>
      <c r="BM307" s="50"/>
      <c r="BN307" s="50"/>
      <c r="BO307" s="50"/>
      <c r="BP307" s="50"/>
      <c r="BQ307" s="50"/>
      <c r="BR307" s="50"/>
      <c r="BS307" s="50"/>
      <c r="BT307" s="50"/>
      <c r="BU307" s="50"/>
      <c r="BV307" s="50"/>
      <c r="BW307" s="50"/>
      <c r="BX307" s="50"/>
      <c r="BY307" s="50"/>
      <c r="BZ307" s="50"/>
      <c r="CA307" s="50"/>
      <c r="CB307" s="50"/>
      <c r="CC307" s="50"/>
      <c r="CD307" s="50"/>
      <c r="CE307" s="50"/>
      <c r="CF307" s="50"/>
      <c r="CG307" s="50"/>
      <c r="CH307" s="50"/>
      <c r="CI307" s="50"/>
      <c r="CJ307" s="50"/>
      <c r="CK307" s="50"/>
      <c r="CL307" s="50"/>
      <c r="CM307" s="50"/>
      <c r="CN307" s="50"/>
      <c r="CO307" s="50"/>
      <c r="CP307" s="50"/>
      <c r="CQ307" s="50"/>
      <c r="CR307" s="50"/>
      <c r="CS307" s="50"/>
      <c r="CT307" s="50"/>
      <c r="CU307" s="50"/>
      <c r="CV307" s="50"/>
      <c r="CW307" s="50"/>
      <c r="CX307" s="50"/>
      <c r="CY307" s="50"/>
      <c r="CZ307" s="50"/>
      <c r="DA307" s="50"/>
    </row>
    <row r="308" spans="1:105" s="18" customFormat="1" ht="30.75" customHeight="1" x14ac:dyDescent="0.3">
      <c r="A308" s="42">
        <f t="shared" si="19"/>
        <v>43407</v>
      </c>
      <c r="B308" s="68">
        <f t="shared" si="17"/>
        <v>4</v>
      </c>
      <c r="C308" s="68">
        <f t="shared" si="18"/>
        <v>11</v>
      </c>
      <c r="D308" s="68">
        <f>INT((A308-DATE(YEAR(A308),1,3)+WEEKDAY(DATE(YEAR(A308),1,3))+5)/7)</f>
        <v>44</v>
      </c>
      <c r="E308" s="74">
        <f t="shared" si="20"/>
        <v>6</v>
      </c>
      <c r="F308" s="65"/>
      <c r="G308" s="65"/>
      <c r="H308" s="65"/>
      <c r="I308" s="65"/>
      <c r="J308" s="65"/>
      <c r="K308" s="65"/>
      <c r="L308" s="65"/>
      <c r="M308" s="65"/>
      <c r="N308" s="6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50"/>
      <c r="AM308" s="50"/>
      <c r="AN308" s="50"/>
      <c r="AO308" s="50"/>
      <c r="AP308" s="50"/>
      <c r="AQ308" s="50"/>
      <c r="AR308" s="50"/>
      <c r="AS308" s="50"/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/>
      <c r="BG308" s="50"/>
      <c r="BH308" s="50"/>
      <c r="BI308" s="50"/>
      <c r="BJ308" s="50"/>
      <c r="BK308" s="50"/>
      <c r="BL308" s="50"/>
      <c r="BM308" s="50"/>
      <c r="BN308" s="50"/>
      <c r="BO308" s="50"/>
      <c r="BP308" s="50"/>
      <c r="BQ308" s="50"/>
      <c r="BR308" s="50"/>
      <c r="BS308" s="50"/>
      <c r="BT308" s="50"/>
      <c r="BU308" s="50"/>
      <c r="BV308" s="50"/>
      <c r="BW308" s="50"/>
      <c r="BX308" s="50"/>
      <c r="BY308" s="50"/>
      <c r="BZ308" s="50"/>
      <c r="CA308" s="50"/>
      <c r="CB308" s="50"/>
      <c r="CC308" s="50"/>
      <c r="CD308" s="50"/>
      <c r="CE308" s="50"/>
      <c r="CF308" s="50"/>
      <c r="CG308" s="50"/>
      <c r="CH308" s="50"/>
      <c r="CI308" s="50"/>
      <c r="CJ308" s="50"/>
      <c r="CK308" s="50"/>
      <c r="CL308" s="50"/>
      <c r="CM308" s="50"/>
      <c r="CN308" s="50"/>
      <c r="CO308" s="50"/>
      <c r="CP308" s="50"/>
      <c r="CQ308" s="50"/>
      <c r="CR308" s="50"/>
      <c r="CS308" s="50"/>
      <c r="CT308" s="50"/>
      <c r="CU308" s="50"/>
      <c r="CV308" s="50"/>
      <c r="CW308" s="50"/>
      <c r="CX308" s="50"/>
      <c r="CY308" s="50"/>
      <c r="CZ308" s="50"/>
      <c r="DA308" s="50"/>
    </row>
    <row r="309" spans="1:105" s="18" customFormat="1" ht="30.75" customHeight="1" x14ac:dyDescent="0.3">
      <c r="A309" s="42">
        <f t="shared" si="19"/>
        <v>43408</v>
      </c>
      <c r="B309" s="68">
        <f t="shared" si="17"/>
        <v>4</v>
      </c>
      <c r="C309" s="68">
        <f t="shared" si="18"/>
        <v>11</v>
      </c>
      <c r="D309" s="68">
        <f>INT((A309-DATE(YEAR(A309),1,3)+WEEKDAY(DATE(YEAR(A309),1,3))+5)/7)</f>
        <v>44</v>
      </c>
      <c r="E309" s="74">
        <f t="shared" si="20"/>
        <v>7</v>
      </c>
      <c r="F309" s="65"/>
      <c r="G309" s="65"/>
      <c r="H309" s="65"/>
      <c r="I309" s="65"/>
      <c r="J309" s="65"/>
      <c r="K309" s="65"/>
      <c r="L309" s="65"/>
      <c r="M309" s="65"/>
      <c r="N309" s="6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50"/>
      <c r="AM309" s="50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/>
      <c r="BG309" s="50"/>
      <c r="BH309" s="50"/>
      <c r="BI309" s="50"/>
      <c r="BJ309" s="50"/>
      <c r="BK309" s="50"/>
      <c r="BL309" s="50"/>
      <c r="BM309" s="50"/>
      <c r="BN309" s="50"/>
      <c r="BO309" s="50"/>
      <c r="BP309" s="50"/>
      <c r="BQ309" s="50"/>
      <c r="BR309" s="50"/>
      <c r="BS309" s="50"/>
      <c r="BT309" s="50"/>
      <c r="BU309" s="50"/>
      <c r="BV309" s="50"/>
      <c r="BW309" s="50"/>
      <c r="BX309" s="50"/>
      <c r="BY309" s="50"/>
      <c r="BZ309" s="50"/>
      <c r="CA309" s="50"/>
      <c r="CB309" s="50"/>
      <c r="CC309" s="50"/>
      <c r="CD309" s="50"/>
      <c r="CE309" s="50"/>
      <c r="CF309" s="50"/>
      <c r="CG309" s="50"/>
      <c r="CH309" s="50"/>
      <c r="CI309" s="50"/>
      <c r="CJ309" s="50"/>
      <c r="CK309" s="50"/>
      <c r="CL309" s="50"/>
      <c r="CM309" s="50"/>
      <c r="CN309" s="50"/>
      <c r="CO309" s="50"/>
      <c r="CP309" s="50"/>
      <c r="CQ309" s="50"/>
      <c r="CR309" s="50"/>
      <c r="CS309" s="50"/>
      <c r="CT309" s="50"/>
      <c r="CU309" s="50"/>
      <c r="CV309" s="50"/>
      <c r="CW309" s="50"/>
      <c r="CX309" s="50"/>
      <c r="CY309" s="50"/>
      <c r="CZ309" s="50"/>
      <c r="DA309" s="50"/>
    </row>
    <row r="310" spans="1:105" s="18" customFormat="1" ht="30.75" customHeight="1" x14ac:dyDescent="0.3">
      <c r="A310" s="42">
        <f t="shared" si="19"/>
        <v>43409</v>
      </c>
      <c r="B310" s="68">
        <f t="shared" si="17"/>
        <v>4</v>
      </c>
      <c r="C310" s="68">
        <f t="shared" si="18"/>
        <v>11</v>
      </c>
      <c r="D310" s="68">
        <f>INT((A310-DATE(YEAR(A310),1,3)+WEEKDAY(DATE(YEAR(A310),1,3))+5)/7)</f>
        <v>45</v>
      </c>
      <c r="E310" s="74">
        <f t="shared" si="20"/>
        <v>1</v>
      </c>
      <c r="F310" s="65"/>
      <c r="G310" s="65"/>
      <c r="H310" s="65"/>
      <c r="I310" s="65"/>
      <c r="J310" s="65"/>
      <c r="K310" s="65"/>
      <c r="L310" s="65"/>
      <c r="M310" s="65"/>
      <c r="N310" s="6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50"/>
      <c r="AM310" s="50"/>
      <c r="AN310" s="50"/>
      <c r="AO310" s="50"/>
      <c r="AP310" s="50"/>
      <c r="AQ310" s="50"/>
      <c r="AR310" s="50"/>
      <c r="AS310" s="50"/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/>
      <c r="BG310" s="50"/>
      <c r="BH310" s="50"/>
      <c r="BI310" s="50"/>
      <c r="BJ310" s="50"/>
      <c r="BK310" s="50"/>
      <c r="BL310" s="50"/>
      <c r="BM310" s="50"/>
      <c r="BN310" s="50"/>
      <c r="BO310" s="50"/>
      <c r="BP310" s="50"/>
      <c r="BQ310" s="50"/>
      <c r="BR310" s="50"/>
      <c r="BS310" s="50"/>
      <c r="BT310" s="50"/>
      <c r="BU310" s="50"/>
      <c r="BV310" s="50"/>
      <c r="BW310" s="50"/>
      <c r="BX310" s="50"/>
      <c r="BY310" s="50"/>
      <c r="BZ310" s="50"/>
      <c r="CA310" s="50"/>
      <c r="CB310" s="50"/>
      <c r="CC310" s="50"/>
      <c r="CD310" s="50"/>
      <c r="CE310" s="50"/>
      <c r="CF310" s="50"/>
      <c r="CG310" s="50"/>
      <c r="CH310" s="50"/>
      <c r="CI310" s="50"/>
      <c r="CJ310" s="50"/>
      <c r="CK310" s="50"/>
      <c r="CL310" s="50"/>
      <c r="CM310" s="50"/>
      <c r="CN310" s="50"/>
      <c r="CO310" s="50"/>
      <c r="CP310" s="50"/>
      <c r="CQ310" s="50"/>
      <c r="CR310" s="50"/>
      <c r="CS310" s="50"/>
      <c r="CT310" s="50"/>
      <c r="CU310" s="50"/>
      <c r="CV310" s="50"/>
      <c r="CW310" s="50"/>
      <c r="CX310" s="50"/>
      <c r="CY310" s="50"/>
      <c r="CZ310" s="50"/>
      <c r="DA310" s="50"/>
    </row>
    <row r="311" spans="1:105" s="18" customFormat="1" ht="30.75" customHeight="1" x14ac:dyDescent="0.3">
      <c r="A311" s="42">
        <f t="shared" si="19"/>
        <v>43410</v>
      </c>
      <c r="B311" s="68">
        <f t="shared" si="17"/>
        <v>4</v>
      </c>
      <c r="C311" s="68">
        <f t="shared" si="18"/>
        <v>11</v>
      </c>
      <c r="D311" s="68">
        <f>INT((A311-DATE(YEAR(A311),1,3)+WEEKDAY(DATE(YEAR(A311),1,3))+5)/7)</f>
        <v>45</v>
      </c>
      <c r="E311" s="74">
        <f t="shared" si="20"/>
        <v>2</v>
      </c>
      <c r="F311" s="65"/>
      <c r="G311" s="65"/>
      <c r="H311" s="65"/>
      <c r="I311" s="65"/>
      <c r="J311" s="65"/>
      <c r="K311" s="65"/>
      <c r="L311" s="65"/>
      <c r="M311" s="65"/>
      <c r="N311" s="6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50"/>
      <c r="AM311" s="50"/>
      <c r="AN311" s="50"/>
      <c r="AO311" s="50"/>
      <c r="AP311" s="50"/>
      <c r="AQ311" s="50"/>
      <c r="AR311" s="50"/>
      <c r="AS311" s="50"/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/>
      <c r="BG311" s="50"/>
      <c r="BH311" s="50"/>
      <c r="BI311" s="50"/>
      <c r="BJ311" s="50"/>
      <c r="BK311" s="50"/>
      <c r="BL311" s="50"/>
      <c r="BM311" s="50"/>
      <c r="BN311" s="50"/>
      <c r="BO311" s="50"/>
      <c r="BP311" s="50"/>
      <c r="BQ311" s="50"/>
      <c r="BR311" s="50"/>
      <c r="BS311" s="50"/>
      <c r="BT311" s="50"/>
      <c r="BU311" s="50"/>
      <c r="BV311" s="50"/>
      <c r="BW311" s="50"/>
      <c r="BX311" s="50"/>
      <c r="BY311" s="50"/>
      <c r="BZ311" s="50"/>
      <c r="CA311" s="50"/>
      <c r="CB311" s="50"/>
      <c r="CC311" s="50"/>
      <c r="CD311" s="50"/>
      <c r="CE311" s="50"/>
      <c r="CF311" s="50"/>
      <c r="CG311" s="50"/>
      <c r="CH311" s="50"/>
      <c r="CI311" s="50"/>
      <c r="CJ311" s="50"/>
      <c r="CK311" s="50"/>
      <c r="CL311" s="50"/>
      <c r="CM311" s="50"/>
      <c r="CN311" s="50"/>
      <c r="CO311" s="50"/>
      <c r="CP311" s="50"/>
      <c r="CQ311" s="50"/>
      <c r="CR311" s="50"/>
      <c r="CS311" s="50"/>
      <c r="CT311" s="50"/>
      <c r="CU311" s="50"/>
      <c r="CV311" s="50"/>
      <c r="CW311" s="50"/>
      <c r="CX311" s="50"/>
      <c r="CY311" s="50"/>
      <c r="CZ311" s="50"/>
      <c r="DA311" s="50"/>
    </row>
    <row r="312" spans="1:105" s="18" customFormat="1" ht="30.75" customHeight="1" x14ac:dyDescent="0.3">
      <c r="A312" s="42">
        <f t="shared" si="19"/>
        <v>43411</v>
      </c>
      <c r="B312" s="68">
        <f t="shared" si="17"/>
        <v>4</v>
      </c>
      <c r="C312" s="68">
        <f t="shared" si="18"/>
        <v>11</v>
      </c>
      <c r="D312" s="68">
        <f>INT((A312-DATE(YEAR(A312),1,3)+WEEKDAY(DATE(YEAR(A312),1,3))+5)/7)</f>
        <v>45</v>
      </c>
      <c r="E312" s="74">
        <f t="shared" si="20"/>
        <v>3</v>
      </c>
      <c r="F312" s="65"/>
      <c r="G312" s="65"/>
      <c r="H312" s="65"/>
      <c r="I312" s="65"/>
      <c r="J312" s="65"/>
      <c r="K312" s="65"/>
      <c r="L312" s="65"/>
      <c r="M312" s="65"/>
      <c r="N312" s="6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50"/>
      <c r="AM312" s="50"/>
      <c r="AN312" s="50"/>
      <c r="AO312" s="50"/>
      <c r="AP312" s="50"/>
      <c r="AQ312" s="50"/>
      <c r="AR312" s="50"/>
      <c r="AS312" s="50"/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/>
      <c r="BG312" s="50"/>
      <c r="BH312" s="50"/>
      <c r="BI312" s="50"/>
      <c r="BJ312" s="50"/>
      <c r="BK312" s="50"/>
      <c r="BL312" s="50"/>
      <c r="BM312" s="50"/>
      <c r="BN312" s="50"/>
      <c r="BO312" s="50"/>
      <c r="BP312" s="50"/>
      <c r="BQ312" s="50"/>
      <c r="BR312" s="50"/>
      <c r="BS312" s="50"/>
      <c r="BT312" s="50"/>
      <c r="BU312" s="50"/>
      <c r="BV312" s="50"/>
      <c r="BW312" s="50"/>
      <c r="BX312" s="50"/>
      <c r="BY312" s="50"/>
      <c r="BZ312" s="50"/>
      <c r="CA312" s="50"/>
      <c r="CB312" s="50"/>
      <c r="CC312" s="50"/>
      <c r="CD312" s="50"/>
      <c r="CE312" s="50"/>
      <c r="CF312" s="50"/>
      <c r="CG312" s="50"/>
      <c r="CH312" s="50"/>
      <c r="CI312" s="50"/>
      <c r="CJ312" s="50"/>
      <c r="CK312" s="50"/>
      <c r="CL312" s="50"/>
      <c r="CM312" s="50"/>
      <c r="CN312" s="50"/>
      <c r="CO312" s="50"/>
      <c r="CP312" s="50"/>
      <c r="CQ312" s="50"/>
      <c r="CR312" s="50"/>
      <c r="CS312" s="50"/>
      <c r="CT312" s="50"/>
      <c r="CU312" s="50"/>
      <c r="CV312" s="50"/>
      <c r="CW312" s="50"/>
      <c r="CX312" s="50"/>
      <c r="CY312" s="50"/>
      <c r="CZ312" s="50"/>
      <c r="DA312" s="50"/>
    </row>
    <row r="313" spans="1:105" s="18" customFormat="1" ht="30.75" customHeight="1" x14ac:dyDescent="0.3">
      <c r="A313" s="42">
        <f t="shared" si="19"/>
        <v>43412</v>
      </c>
      <c r="B313" s="68">
        <f t="shared" si="17"/>
        <v>4</v>
      </c>
      <c r="C313" s="68">
        <f t="shared" si="18"/>
        <v>11</v>
      </c>
      <c r="D313" s="68">
        <f>INT((A313-DATE(YEAR(A313),1,3)+WEEKDAY(DATE(YEAR(A313),1,3))+5)/7)</f>
        <v>45</v>
      </c>
      <c r="E313" s="74">
        <f t="shared" si="20"/>
        <v>4</v>
      </c>
      <c r="F313" s="65"/>
      <c r="G313" s="65"/>
      <c r="H313" s="65"/>
      <c r="I313" s="65"/>
      <c r="J313" s="65"/>
      <c r="K313" s="65"/>
      <c r="L313" s="65"/>
      <c r="M313" s="65"/>
      <c r="N313" s="6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50"/>
      <c r="AM313" s="50"/>
      <c r="AN313" s="50"/>
      <c r="AO313" s="50"/>
      <c r="AP313" s="50"/>
      <c r="AQ313" s="50"/>
      <c r="AR313" s="50"/>
      <c r="AS313" s="50"/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/>
      <c r="BG313" s="50"/>
      <c r="BH313" s="50"/>
      <c r="BI313" s="50"/>
      <c r="BJ313" s="50"/>
      <c r="BK313" s="50"/>
      <c r="BL313" s="50"/>
      <c r="BM313" s="50"/>
      <c r="BN313" s="50"/>
      <c r="BO313" s="50"/>
      <c r="BP313" s="50"/>
      <c r="BQ313" s="50"/>
      <c r="BR313" s="50"/>
      <c r="BS313" s="50"/>
      <c r="BT313" s="50"/>
      <c r="BU313" s="50"/>
      <c r="BV313" s="50"/>
      <c r="BW313" s="50"/>
      <c r="BX313" s="50"/>
      <c r="BY313" s="50"/>
      <c r="BZ313" s="50"/>
      <c r="CA313" s="50"/>
      <c r="CB313" s="50"/>
      <c r="CC313" s="50"/>
      <c r="CD313" s="50"/>
      <c r="CE313" s="50"/>
      <c r="CF313" s="50"/>
      <c r="CG313" s="50"/>
      <c r="CH313" s="50"/>
      <c r="CI313" s="50"/>
      <c r="CJ313" s="50"/>
      <c r="CK313" s="50"/>
      <c r="CL313" s="50"/>
      <c r="CM313" s="50"/>
      <c r="CN313" s="50"/>
      <c r="CO313" s="50"/>
      <c r="CP313" s="50"/>
      <c r="CQ313" s="50"/>
      <c r="CR313" s="50"/>
      <c r="CS313" s="50"/>
      <c r="CT313" s="50"/>
      <c r="CU313" s="50"/>
      <c r="CV313" s="50"/>
      <c r="CW313" s="50"/>
      <c r="CX313" s="50"/>
      <c r="CY313" s="50"/>
      <c r="CZ313" s="50"/>
      <c r="DA313" s="50"/>
    </row>
    <row r="314" spans="1:105" s="18" customFormat="1" ht="30.75" customHeight="1" x14ac:dyDescent="0.3">
      <c r="A314" s="42">
        <f t="shared" si="19"/>
        <v>43413</v>
      </c>
      <c r="B314" s="68">
        <f t="shared" si="17"/>
        <v>4</v>
      </c>
      <c r="C314" s="68">
        <f t="shared" si="18"/>
        <v>11</v>
      </c>
      <c r="D314" s="68">
        <f>INT((A314-DATE(YEAR(A314),1,3)+WEEKDAY(DATE(YEAR(A314),1,3))+5)/7)</f>
        <v>45</v>
      </c>
      <c r="E314" s="74">
        <f t="shared" si="20"/>
        <v>5</v>
      </c>
      <c r="F314" s="65"/>
      <c r="G314" s="65"/>
      <c r="H314" s="65"/>
      <c r="I314" s="65"/>
      <c r="J314" s="65"/>
      <c r="K314" s="65"/>
      <c r="L314" s="65"/>
      <c r="M314" s="65"/>
      <c r="N314" s="6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50"/>
      <c r="AM314" s="50"/>
      <c r="AN314" s="50"/>
      <c r="AO314" s="50"/>
      <c r="AP314" s="50"/>
      <c r="AQ314" s="50"/>
      <c r="AR314" s="50"/>
      <c r="AS314" s="50"/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/>
      <c r="BG314" s="50"/>
      <c r="BH314" s="50"/>
      <c r="BI314" s="50"/>
      <c r="BJ314" s="50"/>
      <c r="BK314" s="50"/>
      <c r="BL314" s="50"/>
      <c r="BM314" s="50"/>
      <c r="BN314" s="50"/>
      <c r="BO314" s="50"/>
      <c r="BP314" s="50"/>
      <c r="BQ314" s="50"/>
      <c r="BR314" s="50"/>
      <c r="BS314" s="50"/>
      <c r="BT314" s="50"/>
      <c r="BU314" s="50"/>
      <c r="BV314" s="50"/>
      <c r="BW314" s="50"/>
      <c r="BX314" s="50"/>
      <c r="BY314" s="50"/>
      <c r="BZ314" s="50"/>
      <c r="CA314" s="50"/>
      <c r="CB314" s="50"/>
      <c r="CC314" s="50"/>
      <c r="CD314" s="50"/>
      <c r="CE314" s="50"/>
      <c r="CF314" s="50"/>
      <c r="CG314" s="50"/>
      <c r="CH314" s="50"/>
      <c r="CI314" s="50"/>
      <c r="CJ314" s="50"/>
      <c r="CK314" s="50"/>
      <c r="CL314" s="50"/>
      <c r="CM314" s="50"/>
      <c r="CN314" s="50"/>
      <c r="CO314" s="50"/>
      <c r="CP314" s="50"/>
      <c r="CQ314" s="50"/>
      <c r="CR314" s="50"/>
      <c r="CS314" s="50"/>
      <c r="CT314" s="50"/>
      <c r="CU314" s="50"/>
      <c r="CV314" s="50"/>
      <c r="CW314" s="50"/>
      <c r="CX314" s="50"/>
      <c r="CY314" s="50"/>
      <c r="CZ314" s="50"/>
      <c r="DA314" s="50"/>
    </row>
    <row r="315" spans="1:105" s="18" customFormat="1" ht="30.75" customHeight="1" x14ac:dyDescent="0.3">
      <c r="A315" s="42">
        <f t="shared" si="19"/>
        <v>43414</v>
      </c>
      <c r="B315" s="68">
        <f t="shared" si="17"/>
        <v>4</v>
      </c>
      <c r="C315" s="68">
        <f t="shared" si="18"/>
        <v>11</v>
      </c>
      <c r="D315" s="68">
        <f>INT((A315-DATE(YEAR(A315),1,3)+WEEKDAY(DATE(YEAR(A315),1,3))+5)/7)</f>
        <v>45</v>
      </c>
      <c r="E315" s="74">
        <f t="shared" si="20"/>
        <v>6</v>
      </c>
      <c r="F315" s="65"/>
      <c r="G315" s="65"/>
      <c r="H315" s="65"/>
      <c r="I315" s="65"/>
      <c r="J315" s="65"/>
      <c r="K315" s="65"/>
      <c r="L315" s="65"/>
      <c r="M315" s="65"/>
      <c r="N315" s="6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50"/>
      <c r="AM315" s="50"/>
      <c r="AN315" s="50"/>
      <c r="AO315" s="50"/>
      <c r="AP315" s="50"/>
      <c r="AQ315" s="50"/>
      <c r="AR315" s="50"/>
      <c r="AS315" s="50"/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/>
      <c r="BG315" s="50"/>
      <c r="BH315" s="50"/>
      <c r="BI315" s="50"/>
      <c r="BJ315" s="50"/>
      <c r="BK315" s="50"/>
      <c r="BL315" s="50"/>
      <c r="BM315" s="50"/>
      <c r="BN315" s="50"/>
      <c r="BO315" s="50"/>
      <c r="BP315" s="50"/>
      <c r="BQ315" s="50"/>
      <c r="BR315" s="50"/>
      <c r="BS315" s="50"/>
      <c r="BT315" s="50"/>
      <c r="BU315" s="50"/>
      <c r="BV315" s="50"/>
      <c r="BW315" s="50"/>
      <c r="BX315" s="50"/>
      <c r="BY315" s="50"/>
      <c r="BZ315" s="50"/>
      <c r="CA315" s="50"/>
      <c r="CB315" s="50"/>
      <c r="CC315" s="50"/>
      <c r="CD315" s="50"/>
      <c r="CE315" s="50"/>
      <c r="CF315" s="50"/>
      <c r="CG315" s="50"/>
      <c r="CH315" s="50"/>
      <c r="CI315" s="50"/>
      <c r="CJ315" s="50"/>
      <c r="CK315" s="50"/>
      <c r="CL315" s="50"/>
      <c r="CM315" s="50"/>
      <c r="CN315" s="50"/>
      <c r="CO315" s="50"/>
      <c r="CP315" s="50"/>
      <c r="CQ315" s="50"/>
      <c r="CR315" s="50"/>
      <c r="CS315" s="50"/>
      <c r="CT315" s="50"/>
      <c r="CU315" s="50"/>
      <c r="CV315" s="50"/>
      <c r="CW315" s="50"/>
      <c r="CX315" s="50"/>
      <c r="CY315" s="50"/>
      <c r="CZ315" s="50"/>
      <c r="DA315" s="50"/>
    </row>
    <row r="316" spans="1:105" s="18" customFormat="1" ht="30.75" customHeight="1" x14ac:dyDescent="0.3">
      <c r="A316" s="42">
        <f t="shared" si="19"/>
        <v>43415</v>
      </c>
      <c r="B316" s="68">
        <f t="shared" si="17"/>
        <v>4</v>
      </c>
      <c r="C316" s="68">
        <f t="shared" si="18"/>
        <v>11</v>
      </c>
      <c r="D316" s="68">
        <f>INT((A316-DATE(YEAR(A316),1,3)+WEEKDAY(DATE(YEAR(A316),1,3))+5)/7)</f>
        <v>45</v>
      </c>
      <c r="E316" s="74">
        <f t="shared" si="20"/>
        <v>7</v>
      </c>
      <c r="F316" s="65"/>
      <c r="G316" s="65"/>
      <c r="H316" s="65"/>
      <c r="I316" s="65"/>
      <c r="J316" s="65"/>
      <c r="K316" s="65"/>
      <c r="L316" s="65"/>
      <c r="M316" s="65"/>
      <c r="N316" s="6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50"/>
      <c r="AM316" s="50"/>
      <c r="AN316" s="50"/>
      <c r="AO316" s="50"/>
      <c r="AP316" s="50"/>
      <c r="AQ316" s="50"/>
      <c r="AR316" s="50"/>
      <c r="AS316" s="50"/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/>
      <c r="BG316" s="50"/>
      <c r="BH316" s="50"/>
      <c r="BI316" s="50"/>
      <c r="BJ316" s="50"/>
      <c r="BK316" s="50"/>
      <c r="BL316" s="50"/>
      <c r="BM316" s="50"/>
      <c r="BN316" s="50"/>
      <c r="BO316" s="50"/>
      <c r="BP316" s="50"/>
      <c r="BQ316" s="50"/>
      <c r="BR316" s="50"/>
      <c r="BS316" s="50"/>
      <c r="BT316" s="50"/>
      <c r="BU316" s="50"/>
      <c r="BV316" s="50"/>
      <c r="BW316" s="50"/>
      <c r="BX316" s="50"/>
      <c r="BY316" s="50"/>
      <c r="BZ316" s="50"/>
      <c r="CA316" s="50"/>
      <c r="CB316" s="50"/>
      <c r="CC316" s="50"/>
      <c r="CD316" s="50"/>
      <c r="CE316" s="50"/>
      <c r="CF316" s="50"/>
      <c r="CG316" s="50"/>
      <c r="CH316" s="50"/>
      <c r="CI316" s="50"/>
      <c r="CJ316" s="50"/>
      <c r="CK316" s="50"/>
      <c r="CL316" s="50"/>
      <c r="CM316" s="50"/>
      <c r="CN316" s="50"/>
      <c r="CO316" s="50"/>
      <c r="CP316" s="50"/>
      <c r="CQ316" s="50"/>
      <c r="CR316" s="50"/>
      <c r="CS316" s="50"/>
      <c r="CT316" s="50"/>
      <c r="CU316" s="50"/>
      <c r="CV316" s="50"/>
      <c r="CW316" s="50"/>
      <c r="CX316" s="50"/>
      <c r="CY316" s="50"/>
      <c r="CZ316" s="50"/>
      <c r="DA316" s="50"/>
    </row>
    <row r="317" spans="1:105" s="18" customFormat="1" ht="30.75" customHeight="1" x14ac:dyDescent="0.3">
      <c r="A317" s="42">
        <f t="shared" si="19"/>
        <v>43416</v>
      </c>
      <c r="B317" s="68">
        <f t="shared" si="17"/>
        <v>4</v>
      </c>
      <c r="C317" s="68">
        <f t="shared" si="18"/>
        <v>11</v>
      </c>
      <c r="D317" s="68">
        <f>INT((A317-DATE(YEAR(A317),1,3)+WEEKDAY(DATE(YEAR(A317),1,3))+5)/7)</f>
        <v>46</v>
      </c>
      <c r="E317" s="74">
        <f t="shared" si="20"/>
        <v>1</v>
      </c>
      <c r="F317" s="65"/>
      <c r="G317" s="65"/>
      <c r="H317" s="65"/>
      <c r="I317" s="65"/>
      <c r="J317" s="65"/>
      <c r="K317" s="65"/>
      <c r="L317" s="65"/>
      <c r="M317" s="65"/>
      <c r="N317" s="6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50"/>
      <c r="AM317" s="50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/>
      <c r="BG317" s="50"/>
      <c r="BH317" s="50"/>
      <c r="BI317" s="50"/>
      <c r="BJ317" s="50"/>
      <c r="BK317" s="50"/>
      <c r="BL317" s="50"/>
      <c r="BM317" s="50"/>
      <c r="BN317" s="50"/>
      <c r="BO317" s="50"/>
      <c r="BP317" s="50"/>
      <c r="BQ317" s="50"/>
      <c r="BR317" s="50"/>
      <c r="BS317" s="50"/>
      <c r="BT317" s="50"/>
      <c r="BU317" s="50"/>
      <c r="BV317" s="50"/>
      <c r="BW317" s="50"/>
      <c r="BX317" s="50"/>
      <c r="BY317" s="50"/>
      <c r="BZ317" s="50"/>
      <c r="CA317" s="50"/>
      <c r="CB317" s="50"/>
      <c r="CC317" s="50"/>
      <c r="CD317" s="50"/>
      <c r="CE317" s="50"/>
      <c r="CF317" s="50"/>
      <c r="CG317" s="50"/>
      <c r="CH317" s="50"/>
      <c r="CI317" s="50"/>
      <c r="CJ317" s="50"/>
      <c r="CK317" s="50"/>
      <c r="CL317" s="50"/>
      <c r="CM317" s="50"/>
      <c r="CN317" s="50"/>
      <c r="CO317" s="50"/>
      <c r="CP317" s="50"/>
      <c r="CQ317" s="50"/>
      <c r="CR317" s="50"/>
      <c r="CS317" s="50"/>
      <c r="CT317" s="50"/>
      <c r="CU317" s="50"/>
      <c r="CV317" s="50"/>
      <c r="CW317" s="50"/>
      <c r="CX317" s="50"/>
      <c r="CY317" s="50"/>
      <c r="CZ317" s="50"/>
      <c r="DA317" s="50"/>
    </row>
    <row r="318" spans="1:105" s="18" customFormat="1" ht="30.75" customHeight="1" x14ac:dyDescent="0.3">
      <c r="A318" s="42">
        <f t="shared" si="19"/>
        <v>43417</v>
      </c>
      <c r="B318" s="68">
        <f t="shared" si="17"/>
        <v>4</v>
      </c>
      <c r="C318" s="68">
        <f t="shared" si="18"/>
        <v>11</v>
      </c>
      <c r="D318" s="68">
        <f>INT((A318-DATE(YEAR(A318),1,3)+WEEKDAY(DATE(YEAR(A318),1,3))+5)/7)</f>
        <v>46</v>
      </c>
      <c r="E318" s="74">
        <f t="shared" si="20"/>
        <v>2</v>
      </c>
      <c r="F318" s="65"/>
      <c r="G318" s="65"/>
      <c r="H318" s="65"/>
      <c r="I318" s="65"/>
      <c r="J318" s="65"/>
      <c r="K318" s="65"/>
      <c r="L318" s="65"/>
      <c r="M318" s="65"/>
      <c r="N318" s="6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50"/>
      <c r="AM318" s="50"/>
      <c r="AN318" s="50"/>
      <c r="AO318" s="50"/>
      <c r="AP318" s="50"/>
      <c r="AQ318" s="50"/>
      <c r="AR318" s="50"/>
      <c r="AS318" s="50"/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/>
      <c r="BG318" s="50"/>
      <c r="BH318" s="50"/>
      <c r="BI318" s="50"/>
      <c r="BJ318" s="50"/>
      <c r="BK318" s="50"/>
      <c r="BL318" s="50"/>
      <c r="BM318" s="50"/>
      <c r="BN318" s="50"/>
      <c r="BO318" s="50"/>
      <c r="BP318" s="50"/>
      <c r="BQ318" s="50"/>
      <c r="BR318" s="50"/>
      <c r="BS318" s="50"/>
      <c r="BT318" s="50"/>
      <c r="BU318" s="50"/>
      <c r="BV318" s="50"/>
      <c r="BW318" s="50"/>
      <c r="BX318" s="50"/>
      <c r="BY318" s="50"/>
      <c r="BZ318" s="50"/>
      <c r="CA318" s="50"/>
      <c r="CB318" s="50"/>
      <c r="CC318" s="50"/>
      <c r="CD318" s="50"/>
      <c r="CE318" s="50"/>
      <c r="CF318" s="50"/>
      <c r="CG318" s="50"/>
      <c r="CH318" s="50"/>
      <c r="CI318" s="50"/>
      <c r="CJ318" s="50"/>
      <c r="CK318" s="50"/>
      <c r="CL318" s="50"/>
      <c r="CM318" s="50"/>
      <c r="CN318" s="50"/>
      <c r="CO318" s="50"/>
      <c r="CP318" s="50"/>
      <c r="CQ318" s="50"/>
      <c r="CR318" s="50"/>
      <c r="CS318" s="50"/>
      <c r="CT318" s="50"/>
      <c r="CU318" s="50"/>
      <c r="CV318" s="50"/>
      <c r="CW318" s="50"/>
      <c r="CX318" s="50"/>
      <c r="CY318" s="50"/>
      <c r="CZ318" s="50"/>
      <c r="DA318" s="50"/>
    </row>
    <row r="319" spans="1:105" s="18" customFormat="1" ht="30.75" customHeight="1" x14ac:dyDescent="0.3">
      <c r="A319" s="42">
        <f t="shared" si="19"/>
        <v>43418</v>
      </c>
      <c r="B319" s="68">
        <f t="shared" si="17"/>
        <v>4</v>
      </c>
      <c r="C319" s="68">
        <f t="shared" si="18"/>
        <v>11</v>
      </c>
      <c r="D319" s="68">
        <f>INT((A319-DATE(YEAR(A319),1,3)+WEEKDAY(DATE(YEAR(A319),1,3))+5)/7)</f>
        <v>46</v>
      </c>
      <c r="E319" s="74">
        <f t="shared" si="20"/>
        <v>3</v>
      </c>
      <c r="F319" s="65"/>
      <c r="G319" s="65"/>
      <c r="H319" s="65"/>
      <c r="I319" s="65"/>
      <c r="J319" s="65"/>
      <c r="K319" s="65"/>
      <c r="L319" s="65"/>
      <c r="M319" s="65"/>
      <c r="N319" s="6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50"/>
      <c r="AM319" s="50"/>
      <c r="AN319" s="50"/>
      <c r="AO319" s="50"/>
      <c r="AP319" s="50"/>
      <c r="AQ319" s="50"/>
      <c r="AR319" s="50"/>
      <c r="AS319" s="50"/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0"/>
      <c r="BH319" s="50"/>
      <c r="BI319" s="50"/>
      <c r="BJ319" s="50"/>
      <c r="BK319" s="50"/>
      <c r="BL319" s="50"/>
      <c r="BM319" s="50"/>
      <c r="BN319" s="50"/>
      <c r="BO319" s="50"/>
      <c r="BP319" s="50"/>
      <c r="BQ319" s="50"/>
      <c r="BR319" s="50"/>
      <c r="BS319" s="50"/>
      <c r="BT319" s="50"/>
      <c r="BU319" s="50"/>
      <c r="BV319" s="50"/>
      <c r="BW319" s="50"/>
      <c r="BX319" s="50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0"/>
      <c r="CJ319" s="50"/>
      <c r="CK319" s="50"/>
      <c r="CL319" s="50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0"/>
      <c r="CX319" s="50"/>
      <c r="CY319" s="50"/>
      <c r="CZ319" s="50"/>
      <c r="DA319" s="50"/>
    </row>
    <row r="320" spans="1:105" s="18" customFormat="1" ht="30.75" customHeight="1" x14ac:dyDescent="0.3">
      <c r="A320" s="42">
        <f t="shared" si="19"/>
        <v>43419</v>
      </c>
      <c r="B320" s="68">
        <f t="shared" si="17"/>
        <v>4</v>
      </c>
      <c r="C320" s="68">
        <f t="shared" si="18"/>
        <v>11</v>
      </c>
      <c r="D320" s="68">
        <f>INT((A320-DATE(YEAR(A320),1,3)+WEEKDAY(DATE(YEAR(A320),1,3))+5)/7)</f>
        <v>46</v>
      </c>
      <c r="E320" s="74">
        <f t="shared" si="20"/>
        <v>4</v>
      </c>
      <c r="F320" s="65"/>
      <c r="G320" s="65"/>
      <c r="H320" s="65"/>
      <c r="I320" s="65"/>
      <c r="J320" s="65"/>
      <c r="K320" s="65"/>
      <c r="L320" s="65"/>
      <c r="M320" s="65"/>
      <c r="N320" s="6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50"/>
      <c r="AM320" s="50"/>
      <c r="AN320" s="50"/>
      <c r="AO320" s="50"/>
      <c r="AP320" s="50"/>
      <c r="AQ320" s="50"/>
      <c r="AR320" s="50"/>
      <c r="AS320" s="50"/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/>
      <c r="BG320" s="50"/>
      <c r="BH320" s="50"/>
      <c r="BI320" s="50"/>
      <c r="BJ320" s="50"/>
      <c r="BK320" s="50"/>
      <c r="BL320" s="50"/>
      <c r="BM320" s="50"/>
      <c r="BN320" s="50"/>
      <c r="BO320" s="50"/>
      <c r="BP320" s="50"/>
      <c r="BQ320" s="50"/>
      <c r="BR320" s="50"/>
      <c r="BS320" s="50"/>
      <c r="BT320" s="50"/>
      <c r="BU320" s="50"/>
      <c r="BV320" s="50"/>
      <c r="BW320" s="50"/>
      <c r="BX320" s="50"/>
      <c r="BY320" s="50"/>
      <c r="BZ320" s="50"/>
      <c r="CA320" s="50"/>
      <c r="CB320" s="50"/>
      <c r="CC320" s="50"/>
      <c r="CD320" s="50"/>
      <c r="CE320" s="50"/>
      <c r="CF320" s="50"/>
      <c r="CG320" s="50"/>
      <c r="CH320" s="50"/>
      <c r="CI320" s="50"/>
      <c r="CJ320" s="50"/>
      <c r="CK320" s="50"/>
      <c r="CL320" s="50"/>
      <c r="CM320" s="50"/>
      <c r="CN320" s="50"/>
      <c r="CO320" s="50"/>
      <c r="CP320" s="50"/>
      <c r="CQ320" s="50"/>
      <c r="CR320" s="50"/>
      <c r="CS320" s="50"/>
      <c r="CT320" s="50"/>
      <c r="CU320" s="50"/>
      <c r="CV320" s="50"/>
      <c r="CW320" s="50"/>
      <c r="CX320" s="50"/>
      <c r="CY320" s="50"/>
      <c r="CZ320" s="50"/>
      <c r="DA320" s="50"/>
    </row>
    <row r="321" spans="1:105" s="18" customFormat="1" ht="30.75" customHeight="1" x14ac:dyDescent="0.3">
      <c r="A321" s="42">
        <f t="shared" si="19"/>
        <v>43420</v>
      </c>
      <c r="B321" s="68">
        <f t="shared" si="17"/>
        <v>4</v>
      </c>
      <c r="C321" s="68">
        <f t="shared" si="18"/>
        <v>11</v>
      </c>
      <c r="D321" s="68">
        <f>INT((A321-DATE(YEAR(A321),1,3)+WEEKDAY(DATE(YEAR(A321),1,3))+5)/7)</f>
        <v>46</v>
      </c>
      <c r="E321" s="74">
        <f t="shared" si="20"/>
        <v>5</v>
      </c>
      <c r="F321" s="65"/>
      <c r="G321" s="65"/>
      <c r="H321" s="65"/>
      <c r="I321" s="65"/>
      <c r="J321" s="65"/>
      <c r="K321" s="65"/>
      <c r="L321" s="65"/>
      <c r="M321" s="65"/>
      <c r="N321" s="6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50"/>
      <c r="AM321" s="50"/>
      <c r="AN321" s="50"/>
      <c r="AO321" s="50"/>
      <c r="AP321" s="50"/>
      <c r="AQ321" s="50"/>
      <c r="AR321" s="50"/>
      <c r="AS321" s="50"/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/>
      <c r="BG321" s="50"/>
      <c r="BH321" s="50"/>
      <c r="BI321" s="50"/>
      <c r="BJ321" s="50"/>
      <c r="BK321" s="50"/>
      <c r="BL321" s="50"/>
      <c r="BM321" s="50"/>
      <c r="BN321" s="50"/>
      <c r="BO321" s="50"/>
      <c r="BP321" s="50"/>
      <c r="BQ321" s="50"/>
      <c r="BR321" s="50"/>
      <c r="BS321" s="50"/>
      <c r="BT321" s="50"/>
      <c r="BU321" s="50"/>
      <c r="BV321" s="50"/>
      <c r="BW321" s="50"/>
      <c r="BX321" s="50"/>
      <c r="BY321" s="50"/>
      <c r="BZ321" s="50"/>
      <c r="CA321" s="50"/>
      <c r="CB321" s="50"/>
      <c r="CC321" s="50"/>
      <c r="CD321" s="50"/>
      <c r="CE321" s="50"/>
      <c r="CF321" s="50"/>
      <c r="CG321" s="50"/>
      <c r="CH321" s="50"/>
      <c r="CI321" s="50"/>
      <c r="CJ321" s="50"/>
      <c r="CK321" s="50"/>
      <c r="CL321" s="50"/>
      <c r="CM321" s="50"/>
      <c r="CN321" s="50"/>
      <c r="CO321" s="50"/>
      <c r="CP321" s="50"/>
      <c r="CQ321" s="50"/>
      <c r="CR321" s="50"/>
      <c r="CS321" s="50"/>
      <c r="CT321" s="50"/>
      <c r="CU321" s="50"/>
      <c r="CV321" s="50"/>
      <c r="CW321" s="50"/>
      <c r="CX321" s="50"/>
      <c r="CY321" s="50"/>
      <c r="CZ321" s="50"/>
      <c r="DA321" s="50"/>
    </row>
    <row r="322" spans="1:105" s="18" customFormat="1" ht="30.75" customHeight="1" x14ac:dyDescent="0.3">
      <c r="A322" s="42">
        <f t="shared" si="19"/>
        <v>43421</v>
      </c>
      <c r="B322" s="68">
        <f t="shared" si="17"/>
        <v>4</v>
      </c>
      <c r="C322" s="68">
        <f t="shared" si="18"/>
        <v>11</v>
      </c>
      <c r="D322" s="68">
        <f>INT((A322-DATE(YEAR(A322),1,3)+WEEKDAY(DATE(YEAR(A322),1,3))+5)/7)</f>
        <v>46</v>
      </c>
      <c r="E322" s="74">
        <f t="shared" si="20"/>
        <v>6</v>
      </c>
      <c r="F322" s="65"/>
      <c r="G322" s="65"/>
      <c r="H322" s="65"/>
      <c r="I322" s="65"/>
      <c r="J322" s="65"/>
      <c r="K322" s="65"/>
      <c r="L322" s="65"/>
      <c r="M322" s="65"/>
      <c r="N322" s="65"/>
      <c r="O322" s="65"/>
      <c r="P322" s="65"/>
      <c r="Q322" s="65"/>
      <c r="R322" s="65"/>
      <c r="S322" s="6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50"/>
      <c r="AM322" s="50"/>
      <c r="AN322" s="50"/>
      <c r="AO322" s="50"/>
      <c r="AP322" s="50"/>
      <c r="AQ322" s="50"/>
      <c r="AR322" s="50"/>
      <c r="AS322" s="50"/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/>
      <c r="BG322" s="50"/>
      <c r="BH322" s="50"/>
      <c r="BI322" s="50"/>
      <c r="BJ322" s="50"/>
      <c r="BK322" s="50"/>
      <c r="BL322" s="50"/>
      <c r="BM322" s="50"/>
      <c r="BN322" s="50"/>
      <c r="BO322" s="50"/>
      <c r="BP322" s="50"/>
      <c r="BQ322" s="50"/>
      <c r="BR322" s="50"/>
      <c r="BS322" s="50"/>
      <c r="BT322" s="50"/>
      <c r="BU322" s="50"/>
      <c r="BV322" s="50"/>
      <c r="BW322" s="50"/>
      <c r="BX322" s="50"/>
      <c r="BY322" s="50"/>
      <c r="BZ322" s="50"/>
      <c r="CA322" s="50"/>
      <c r="CB322" s="50"/>
      <c r="CC322" s="50"/>
      <c r="CD322" s="50"/>
      <c r="CE322" s="50"/>
      <c r="CF322" s="50"/>
      <c r="CG322" s="50"/>
      <c r="CH322" s="50"/>
      <c r="CI322" s="50"/>
      <c r="CJ322" s="50"/>
      <c r="CK322" s="50"/>
      <c r="CL322" s="50"/>
      <c r="CM322" s="50"/>
      <c r="CN322" s="50"/>
      <c r="CO322" s="50"/>
      <c r="CP322" s="50"/>
      <c r="CQ322" s="50"/>
      <c r="CR322" s="50"/>
      <c r="CS322" s="50"/>
      <c r="CT322" s="50"/>
      <c r="CU322" s="50"/>
      <c r="CV322" s="50"/>
      <c r="CW322" s="50"/>
      <c r="CX322" s="50"/>
      <c r="CY322" s="50"/>
      <c r="CZ322" s="50"/>
      <c r="DA322" s="50"/>
    </row>
    <row r="323" spans="1:105" s="18" customFormat="1" ht="30.75" customHeight="1" x14ac:dyDescent="0.3">
      <c r="A323" s="42">
        <f t="shared" si="19"/>
        <v>43422</v>
      </c>
      <c r="B323" s="68">
        <f t="shared" ref="B323:B367" si="21">INT((MONTH(A323)+2)/3)</f>
        <v>4</v>
      </c>
      <c r="C323" s="68">
        <f t="shared" ref="C323:C367" si="22">MONTH(A323)</f>
        <v>11</v>
      </c>
      <c r="D323" s="68">
        <f>INT((A323-DATE(YEAR(A323),1,3)+WEEKDAY(DATE(YEAR(A323),1,3))+5)/7)</f>
        <v>46</v>
      </c>
      <c r="E323" s="74">
        <f t="shared" si="20"/>
        <v>7</v>
      </c>
      <c r="F323" s="65"/>
      <c r="G323" s="65"/>
      <c r="H323" s="65"/>
      <c r="I323" s="65"/>
      <c r="J323" s="65"/>
      <c r="K323" s="65"/>
      <c r="L323" s="65"/>
      <c r="M323" s="65"/>
      <c r="N323" s="65"/>
      <c r="O323" s="65"/>
      <c r="P323" s="65"/>
      <c r="Q323" s="65"/>
      <c r="R323" s="65"/>
      <c r="S323" s="65"/>
      <c r="T323" s="65"/>
      <c r="U323" s="65"/>
      <c r="V323" s="65"/>
      <c r="W323" s="65"/>
      <c r="X323" s="65"/>
      <c r="Y323" s="65"/>
      <c r="Z323" s="65"/>
      <c r="AA323" s="65"/>
      <c r="AB323" s="65"/>
      <c r="AC323" s="65"/>
      <c r="AD323" s="65"/>
      <c r="AE323" s="65"/>
      <c r="AF323" s="65"/>
      <c r="AG323" s="65"/>
      <c r="AH323" s="65"/>
      <c r="AI323" s="65"/>
      <c r="AJ323" s="65"/>
      <c r="AK323" s="65"/>
      <c r="AL323" s="50"/>
      <c r="AM323" s="50"/>
      <c r="AN323" s="50"/>
      <c r="AO323" s="50"/>
      <c r="AP323" s="50"/>
      <c r="AQ323" s="50"/>
      <c r="AR323" s="50"/>
      <c r="AS323" s="50"/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/>
      <c r="BG323" s="50"/>
      <c r="BH323" s="50"/>
      <c r="BI323" s="50"/>
      <c r="BJ323" s="50"/>
      <c r="BK323" s="50"/>
      <c r="BL323" s="50"/>
      <c r="BM323" s="50"/>
      <c r="BN323" s="50"/>
      <c r="BO323" s="50"/>
      <c r="BP323" s="50"/>
      <c r="BQ323" s="50"/>
      <c r="BR323" s="50"/>
      <c r="BS323" s="50"/>
      <c r="BT323" s="50"/>
      <c r="BU323" s="50"/>
      <c r="BV323" s="50"/>
      <c r="BW323" s="50"/>
      <c r="BX323" s="50"/>
      <c r="BY323" s="50"/>
      <c r="BZ323" s="50"/>
      <c r="CA323" s="50"/>
      <c r="CB323" s="50"/>
      <c r="CC323" s="50"/>
      <c r="CD323" s="50"/>
      <c r="CE323" s="50"/>
      <c r="CF323" s="50"/>
      <c r="CG323" s="50"/>
      <c r="CH323" s="50"/>
      <c r="CI323" s="50"/>
      <c r="CJ323" s="50"/>
      <c r="CK323" s="50"/>
      <c r="CL323" s="50"/>
      <c r="CM323" s="50"/>
      <c r="CN323" s="50"/>
      <c r="CO323" s="50"/>
      <c r="CP323" s="50"/>
      <c r="CQ323" s="50"/>
      <c r="CR323" s="50"/>
      <c r="CS323" s="50"/>
      <c r="CT323" s="50"/>
      <c r="CU323" s="50"/>
      <c r="CV323" s="50"/>
      <c r="CW323" s="50"/>
      <c r="CX323" s="50"/>
      <c r="CY323" s="50"/>
      <c r="CZ323" s="50"/>
      <c r="DA323" s="50"/>
    </row>
    <row r="324" spans="1:105" s="18" customFormat="1" ht="30.75" customHeight="1" x14ac:dyDescent="0.3">
      <c r="A324" s="42">
        <f t="shared" ref="A324:A366" si="23">A323+1</f>
        <v>43423</v>
      </c>
      <c r="B324" s="68">
        <f t="shared" si="21"/>
        <v>4</v>
      </c>
      <c r="C324" s="68">
        <f t="shared" si="22"/>
        <v>11</v>
      </c>
      <c r="D324" s="68">
        <f>INT((A324-DATE(YEAR(A324),1,3)+WEEKDAY(DATE(YEAR(A324),1,3))+5)/7)</f>
        <v>47</v>
      </c>
      <c r="E324" s="74">
        <f t="shared" si="20"/>
        <v>1</v>
      </c>
      <c r="F324" s="65"/>
      <c r="G324" s="65"/>
      <c r="H324" s="65"/>
      <c r="I324" s="65"/>
      <c r="J324" s="65"/>
      <c r="K324" s="65"/>
      <c r="L324" s="65"/>
      <c r="M324" s="65"/>
      <c r="N324" s="65"/>
      <c r="O324" s="65"/>
      <c r="P324" s="65"/>
      <c r="Q324" s="65"/>
      <c r="R324" s="65"/>
      <c r="S324" s="65"/>
      <c r="T324" s="65"/>
      <c r="U324" s="65"/>
      <c r="V324" s="65"/>
      <c r="W324" s="65"/>
      <c r="X324" s="65"/>
      <c r="Y324" s="65"/>
      <c r="Z324" s="65"/>
      <c r="AA324" s="65"/>
      <c r="AB324" s="65"/>
      <c r="AC324" s="65"/>
      <c r="AD324" s="65"/>
      <c r="AE324" s="65"/>
      <c r="AF324" s="65"/>
      <c r="AG324" s="65"/>
      <c r="AH324" s="65"/>
      <c r="AI324" s="65"/>
      <c r="AJ324" s="65"/>
      <c r="AK324" s="65"/>
      <c r="AL324" s="50"/>
      <c r="AM324" s="50"/>
      <c r="AN324" s="50"/>
      <c r="AO324" s="50"/>
      <c r="AP324" s="50"/>
      <c r="AQ324" s="50"/>
      <c r="AR324" s="50"/>
      <c r="AS324" s="50"/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/>
      <c r="BG324" s="50"/>
      <c r="BH324" s="50"/>
      <c r="BI324" s="50"/>
      <c r="BJ324" s="50"/>
      <c r="BK324" s="50"/>
      <c r="BL324" s="50"/>
      <c r="BM324" s="50"/>
      <c r="BN324" s="50"/>
      <c r="BO324" s="50"/>
      <c r="BP324" s="50"/>
      <c r="BQ324" s="50"/>
      <c r="BR324" s="50"/>
      <c r="BS324" s="50"/>
      <c r="BT324" s="50"/>
      <c r="BU324" s="50"/>
      <c r="BV324" s="50"/>
      <c r="BW324" s="50"/>
      <c r="BX324" s="50"/>
      <c r="BY324" s="50"/>
      <c r="BZ324" s="50"/>
      <c r="CA324" s="50"/>
      <c r="CB324" s="50"/>
      <c r="CC324" s="50"/>
      <c r="CD324" s="50"/>
      <c r="CE324" s="50"/>
      <c r="CF324" s="50"/>
      <c r="CG324" s="50"/>
      <c r="CH324" s="50"/>
      <c r="CI324" s="50"/>
      <c r="CJ324" s="50"/>
      <c r="CK324" s="50"/>
      <c r="CL324" s="50"/>
      <c r="CM324" s="50"/>
      <c r="CN324" s="50"/>
      <c r="CO324" s="50"/>
      <c r="CP324" s="50"/>
      <c r="CQ324" s="50"/>
      <c r="CR324" s="50"/>
      <c r="CS324" s="50"/>
      <c r="CT324" s="50"/>
      <c r="CU324" s="50"/>
      <c r="CV324" s="50"/>
      <c r="CW324" s="50"/>
      <c r="CX324" s="50"/>
      <c r="CY324" s="50"/>
      <c r="CZ324" s="50"/>
      <c r="DA324" s="50"/>
    </row>
    <row r="325" spans="1:105" s="18" customFormat="1" ht="30.75" customHeight="1" x14ac:dyDescent="0.3">
      <c r="A325" s="42">
        <f t="shared" si="23"/>
        <v>43424</v>
      </c>
      <c r="B325" s="68">
        <f t="shared" si="21"/>
        <v>4</v>
      </c>
      <c r="C325" s="68">
        <f t="shared" si="22"/>
        <v>11</v>
      </c>
      <c r="D325" s="68">
        <f>INT((A325-DATE(YEAR(A325),1,3)+WEEKDAY(DATE(YEAR(A325),1,3))+5)/7)</f>
        <v>47</v>
      </c>
      <c r="E325" s="74">
        <f t="shared" ref="E325:E365" si="24">WEEKDAY($A325,2)</f>
        <v>2</v>
      </c>
      <c r="F325" s="65"/>
      <c r="G325" s="65"/>
      <c r="H325" s="65"/>
      <c r="I325" s="65"/>
      <c r="J325" s="65"/>
      <c r="K325" s="65"/>
      <c r="L325" s="65"/>
      <c r="M325" s="65"/>
      <c r="N325" s="65"/>
      <c r="O325" s="65"/>
      <c r="P325" s="65"/>
      <c r="Q325" s="65"/>
      <c r="R325" s="65"/>
      <c r="S325" s="65"/>
      <c r="T325" s="65"/>
      <c r="U325" s="65"/>
      <c r="V325" s="65"/>
      <c r="W325" s="65"/>
      <c r="X325" s="65"/>
      <c r="Y325" s="65"/>
      <c r="Z325" s="65"/>
      <c r="AA325" s="65"/>
      <c r="AB325" s="65"/>
      <c r="AC325" s="65"/>
      <c r="AD325" s="65"/>
      <c r="AE325" s="65"/>
      <c r="AF325" s="65"/>
      <c r="AG325" s="65"/>
      <c r="AH325" s="65"/>
      <c r="AI325" s="65"/>
      <c r="AJ325" s="65"/>
      <c r="AK325" s="65"/>
      <c r="AL325" s="50"/>
      <c r="AM325" s="50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/>
      <c r="BG325" s="50"/>
      <c r="BH325" s="50"/>
      <c r="BI325" s="50"/>
      <c r="BJ325" s="50"/>
      <c r="BK325" s="50"/>
      <c r="BL325" s="50"/>
      <c r="BM325" s="50"/>
      <c r="BN325" s="50"/>
      <c r="BO325" s="50"/>
      <c r="BP325" s="50"/>
      <c r="BQ325" s="50"/>
      <c r="BR325" s="50"/>
      <c r="BS325" s="50"/>
      <c r="BT325" s="50"/>
      <c r="BU325" s="50"/>
      <c r="BV325" s="50"/>
      <c r="BW325" s="50"/>
      <c r="BX325" s="50"/>
      <c r="BY325" s="50"/>
      <c r="BZ325" s="50"/>
      <c r="CA325" s="50"/>
      <c r="CB325" s="50"/>
      <c r="CC325" s="50"/>
      <c r="CD325" s="50"/>
      <c r="CE325" s="50"/>
      <c r="CF325" s="50"/>
      <c r="CG325" s="50"/>
      <c r="CH325" s="50"/>
      <c r="CI325" s="50"/>
      <c r="CJ325" s="50"/>
      <c r="CK325" s="50"/>
      <c r="CL325" s="50"/>
      <c r="CM325" s="50"/>
      <c r="CN325" s="50"/>
      <c r="CO325" s="50"/>
      <c r="CP325" s="50"/>
      <c r="CQ325" s="50"/>
      <c r="CR325" s="50"/>
      <c r="CS325" s="50"/>
      <c r="CT325" s="50"/>
      <c r="CU325" s="50"/>
      <c r="CV325" s="50"/>
      <c r="CW325" s="50"/>
      <c r="CX325" s="50"/>
      <c r="CY325" s="50"/>
      <c r="CZ325" s="50"/>
      <c r="DA325" s="50"/>
    </row>
    <row r="326" spans="1:105" s="18" customFormat="1" ht="30.75" customHeight="1" x14ac:dyDescent="0.3">
      <c r="A326" s="42">
        <f t="shared" si="23"/>
        <v>43425</v>
      </c>
      <c r="B326" s="68">
        <f t="shared" si="21"/>
        <v>4</v>
      </c>
      <c r="C326" s="68">
        <f t="shared" si="22"/>
        <v>11</v>
      </c>
      <c r="D326" s="68">
        <f>INT((A326-DATE(YEAR(A326),1,3)+WEEKDAY(DATE(YEAR(A326),1,3))+5)/7)</f>
        <v>47</v>
      </c>
      <c r="E326" s="74">
        <f t="shared" si="24"/>
        <v>3</v>
      </c>
      <c r="F326" s="65"/>
      <c r="G326" s="65"/>
      <c r="H326" s="65"/>
      <c r="I326" s="65"/>
      <c r="J326" s="65"/>
      <c r="K326" s="65"/>
      <c r="L326" s="65"/>
      <c r="M326" s="65"/>
      <c r="N326" s="65"/>
      <c r="O326" s="65"/>
      <c r="P326" s="65"/>
      <c r="Q326" s="65"/>
      <c r="R326" s="65"/>
      <c r="S326" s="65"/>
      <c r="T326" s="65"/>
      <c r="U326" s="65"/>
      <c r="V326" s="65"/>
      <c r="W326" s="65"/>
      <c r="X326" s="65"/>
      <c r="Y326" s="65"/>
      <c r="Z326" s="65"/>
      <c r="AA326" s="65"/>
      <c r="AB326" s="65"/>
      <c r="AC326" s="65"/>
      <c r="AD326" s="65"/>
      <c r="AE326" s="65"/>
      <c r="AF326" s="65"/>
      <c r="AG326" s="65"/>
      <c r="AH326" s="65"/>
      <c r="AI326" s="65"/>
      <c r="AJ326" s="65"/>
      <c r="AK326" s="65"/>
      <c r="AL326" s="50"/>
      <c r="AM326" s="50"/>
      <c r="AN326" s="50"/>
      <c r="AO326" s="50"/>
      <c r="AP326" s="50"/>
      <c r="AQ326" s="50"/>
      <c r="AR326" s="50"/>
      <c r="AS326" s="50"/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/>
      <c r="BG326" s="50"/>
      <c r="BH326" s="50"/>
      <c r="BI326" s="50"/>
      <c r="BJ326" s="50"/>
      <c r="BK326" s="50"/>
      <c r="BL326" s="50"/>
      <c r="BM326" s="50"/>
      <c r="BN326" s="50"/>
      <c r="BO326" s="50"/>
      <c r="BP326" s="50"/>
      <c r="BQ326" s="50"/>
      <c r="BR326" s="50"/>
      <c r="BS326" s="50"/>
      <c r="BT326" s="50"/>
      <c r="BU326" s="50"/>
      <c r="BV326" s="50"/>
      <c r="BW326" s="50"/>
      <c r="BX326" s="50"/>
      <c r="BY326" s="50"/>
      <c r="BZ326" s="50"/>
      <c r="CA326" s="50"/>
      <c r="CB326" s="50"/>
      <c r="CC326" s="50"/>
      <c r="CD326" s="50"/>
      <c r="CE326" s="50"/>
      <c r="CF326" s="50"/>
      <c r="CG326" s="50"/>
      <c r="CH326" s="50"/>
      <c r="CI326" s="50"/>
      <c r="CJ326" s="50"/>
      <c r="CK326" s="50"/>
      <c r="CL326" s="50"/>
      <c r="CM326" s="50"/>
      <c r="CN326" s="50"/>
      <c r="CO326" s="50"/>
      <c r="CP326" s="50"/>
      <c r="CQ326" s="50"/>
      <c r="CR326" s="50"/>
      <c r="CS326" s="50"/>
      <c r="CT326" s="50"/>
      <c r="CU326" s="50"/>
      <c r="CV326" s="50"/>
      <c r="CW326" s="50"/>
      <c r="CX326" s="50"/>
      <c r="CY326" s="50"/>
      <c r="CZ326" s="50"/>
      <c r="DA326" s="50"/>
    </row>
    <row r="327" spans="1:105" s="18" customFormat="1" ht="30.75" customHeight="1" x14ac:dyDescent="0.3">
      <c r="A327" s="42">
        <f t="shared" si="23"/>
        <v>43426</v>
      </c>
      <c r="B327" s="68">
        <f t="shared" si="21"/>
        <v>4</v>
      </c>
      <c r="C327" s="68">
        <f t="shared" si="22"/>
        <v>11</v>
      </c>
      <c r="D327" s="68">
        <f>INT((A327-DATE(YEAR(A327),1,3)+WEEKDAY(DATE(YEAR(A327),1,3))+5)/7)</f>
        <v>47</v>
      </c>
      <c r="E327" s="74">
        <f t="shared" si="24"/>
        <v>4</v>
      </c>
      <c r="F327" s="65"/>
      <c r="G327" s="65"/>
      <c r="H327" s="65"/>
      <c r="I327" s="65"/>
      <c r="J327" s="65"/>
      <c r="K327" s="65"/>
      <c r="L327" s="65"/>
      <c r="M327" s="65"/>
      <c r="N327" s="65"/>
      <c r="O327" s="65"/>
      <c r="P327" s="65"/>
      <c r="Q327" s="65"/>
      <c r="R327" s="65"/>
      <c r="S327" s="65"/>
      <c r="T327" s="65"/>
      <c r="U327" s="65"/>
      <c r="V327" s="65"/>
      <c r="W327" s="65"/>
      <c r="X327" s="65"/>
      <c r="Y327" s="65"/>
      <c r="Z327" s="65"/>
      <c r="AA327" s="65"/>
      <c r="AB327" s="65"/>
      <c r="AC327" s="65"/>
      <c r="AD327" s="65"/>
      <c r="AE327" s="65"/>
      <c r="AF327" s="65"/>
      <c r="AG327" s="65"/>
      <c r="AH327" s="65"/>
      <c r="AI327" s="65"/>
      <c r="AJ327" s="65"/>
      <c r="AK327" s="65"/>
      <c r="AL327" s="50"/>
      <c r="AM327" s="50"/>
      <c r="AN327" s="50"/>
      <c r="AO327" s="50"/>
      <c r="AP327" s="50"/>
      <c r="AQ327" s="50"/>
      <c r="AR327" s="50"/>
      <c r="AS327" s="50"/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/>
      <c r="BG327" s="50"/>
      <c r="BH327" s="50"/>
      <c r="BI327" s="50"/>
      <c r="BJ327" s="50"/>
      <c r="BK327" s="50"/>
      <c r="BL327" s="50"/>
      <c r="BM327" s="50"/>
      <c r="BN327" s="50"/>
      <c r="BO327" s="50"/>
      <c r="BP327" s="50"/>
      <c r="BQ327" s="50"/>
      <c r="BR327" s="50"/>
      <c r="BS327" s="50"/>
      <c r="BT327" s="50"/>
      <c r="BU327" s="50"/>
      <c r="BV327" s="50"/>
      <c r="BW327" s="50"/>
      <c r="BX327" s="50"/>
      <c r="BY327" s="50"/>
      <c r="BZ327" s="50"/>
      <c r="CA327" s="50"/>
      <c r="CB327" s="50"/>
      <c r="CC327" s="50"/>
      <c r="CD327" s="50"/>
      <c r="CE327" s="50"/>
      <c r="CF327" s="50"/>
      <c r="CG327" s="50"/>
      <c r="CH327" s="50"/>
      <c r="CI327" s="50"/>
      <c r="CJ327" s="50"/>
      <c r="CK327" s="50"/>
      <c r="CL327" s="50"/>
      <c r="CM327" s="50"/>
      <c r="CN327" s="50"/>
      <c r="CO327" s="50"/>
      <c r="CP327" s="50"/>
      <c r="CQ327" s="50"/>
      <c r="CR327" s="50"/>
      <c r="CS327" s="50"/>
      <c r="CT327" s="50"/>
      <c r="CU327" s="50"/>
      <c r="CV327" s="50"/>
      <c r="CW327" s="50"/>
      <c r="CX327" s="50"/>
      <c r="CY327" s="50"/>
      <c r="CZ327" s="50"/>
      <c r="DA327" s="50"/>
    </row>
    <row r="328" spans="1:105" s="18" customFormat="1" ht="30.75" customHeight="1" x14ac:dyDescent="0.3">
      <c r="A328" s="42">
        <f t="shared" si="23"/>
        <v>43427</v>
      </c>
      <c r="B328" s="68">
        <f t="shared" si="21"/>
        <v>4</v>
      </c>
      <c r="C328" s="68">
        <f t="shared" si="22"/>
        <v>11</v>
      </c>
      <c r="D328" s="68">
        <f>INT((A328-DATE(YEAR(A328),1,3)+WEEKDAY(DATE(YEAR(A328),1,3))+5)/7)</f>
        <v>47</v>
      </c>
      <c r="E328" s="74">
        <f t="shared" si="24"/>
        <v>5</v>
      </c>
      <c r="F328" s="65"/>
      <c r="G328" s="65"/>
      <c r="H328" s="65"/>
      <c r="I328" s="65"/>
      <c r="J328" s="65"/>
      <c r="K328" s="65"/>
      <c r="L328" s="65"/>
      <c r="M328" s="65"/>
      <c r="N328" s="65"/>
      <c r="O328" s="65"/>
      <c r="P328" s="65"/>
      <c r="Q328" s="65"/>
      <c r="R328" s="65"/>
      <c r="S328" s="65"/>
      <c r="T328" s="65"/>
      <c r="U328" s="65"/>
      <c r="V328" s="65"/>
      <c r="W328" s="65"/>
      <c r="X328" s="65"/>
      <c r="Y328" s="65"/>
      <c r="Z328" s="65"/>
      <c r="AA328" s="65"/>
      <c r="AB328" s="65"/>
      <c r="AC328" s="65"/>
      <c r="AD328" s="65"/>
      <c r="AE328" s="65"/>
      <c r="AF328" s="65"/>
      <c r="AG328" s="65"/>
      <c r="AH328" s="65"/>
      <c r="AI328" s="65"/>
      <c r="AJ328" s="65"/>
      <c r="AK328" s="65"/>
      <c r="AL328" s="50"/>
      <c r="AM328" s="50"/>
      <c r="AN328" s="50"/>
      <c r="AO328" s="50"/>
      <c r="AP328" s="50"/>
      <c r="AQ328" s="50"/>
      <c r="AR328" s="50"/>
      <c r="AS328" s="50"/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/>
      <c r="BG328" s="50"/>
      <c r="BH328" s="50"/>
      <c r="BI328" s="50"/>
      <c r="BJ328" s="50"/>
      <c r="BK328" s="50"/>
      <c r="BL328" s="50"/>
      <c r="BM328" s="50"/>
      <c r="BN328" s="50"/>
      <c r="BO328" s="50"/>
      <c r="BP328" s="50"/>
      <c r="BQ328" s="50"/>
      <c r="BR328" s="50"/>
      <c r="BS328" s="50"/>
      <c r="BT328" s="50"/>
      <c r="BU328" s="50"/>
      <c r="BV328" s="50"/>
      <c r="BW328" s="50"/>
      <c r="BX328" s="50"/>
      <c r="BY328" s="50"/>
      <c r="BZ328" s="50"/>
      <c r="CA328" s="50"/>
      <c r="CB328" s="50"/>
      <c r="CC328" s="50"/>
      <c r="CD328" s="50"/>
      <c r="CE328" s="50"/>
      <c r="CF328" s="50"/>
      <c r="CG328" s="50"/>
      <c r="CH328" s="50"/>
      <c r="CI328" s="50"/>
      <c r="CJ328" s="50"/>
      <c r="CK328" s="50"/>
      <c r="CL328" s="50"/>
      <c r="CM328" s="50"/>
      <c r="CN328" s="50"/>
      <c r="CO328" s="50"/>
      <c r="CP328" s="50"/>
      <c r="CQ328" s="50"/>
      <c r="CR328" s="50"/>
      <c r="CS328" s="50"/>
      <c r="CT328" s="50"/>
      <c r="CU328" s="50"/>
      <c r="CV328" s="50"/>
      <c r="CW328" s="50"/>
      <c r="CX328" s="50"/>
      <c r="CY328" s="50"/>
      <c r="CZ328" s="50"/>
      <c r="DA328" s="50"/>
    </row>
    <row r="329" spans="1:105" s="18" customFormat="1" ht="30.75" customHeight="1" x14ac:dyDescent="0.3">
      <c r="A329" s="42">
        <f t="shared" si="23"/>
        <v>43428</v>
      </c>
      <c r="B329" s="68">
        <f t="shared" si="21"/>
        <v>4</v>
      </c>
      <c r="C329" s="68">
        <f t="shared" si="22"/>
        <v>11</v>
      </c>
      <c r="D329" s="68">
        <f>INT((A329-DATE(YEAR(A329),1,3)+WEEKDAY(DATE(YEAR(A329),1,3))+5)/7)</f>
        <v>47</v>
      </c>
      <c r="E329" s="74">
        <f t="shared" si="24"/>
        <v>6</v>
      </c>
      <c r="F329" s="65"/>
      <c r="G329" s="65"/>
      <c r="H329" s="65"/>
      <c r="I329" s="65"/>
      <c r="J329" s="65"/>
      <c r="K329" s="65"/>
      <c r="L329" s="65"/>
      <c r="M329" s="65"/>
      <c r="N329" s="65"/>
      <c r="O329" s="65"/>
      <c r="P329" s="65"/>
      <c r="Q329" s="65"/>
      <c r="R329" s="65"/>
      <c r="S329" s="65"/>
      <c r="T329" s="65"/>
      <c r="U329" s="65"/>
      <c r="V329" s="65"/>
      <c r="W329" s="65"/>
      <c r="X329" s="65"/>
      <c r="Y329" s="65"/>
      <c r="Z329" s="65"/>
      <c r="AA329" s="65"/>
      <c r="AB329" s="65"/>
      <c r="AC329" s="65"/>
      <c r="AD329" s="65"/>
      <c r="AE329" s="65"/>
      <c r="AF329" s="65"/>
      <c r="AG329" s="65"/>
      <c r="AH329" s="65"/>
      <c r="AI329" s="65"/>
      <c r="AJ329" s="65"/>
      <c r="AK329" s="65"/>
      <c r="AL329" s="50"/>
      <c r="AM329" s="50"/>
      <c r="AN329" s="50"/>
      <c r="AO329" s="50"/>
      <c r="AP329" s="50"/>
      <c r="AQ329" s="50"/>
      <c r="AR329" s="50"/>
      <c r="AS329" s="50"/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/>
      <c r="BG329" s="50"/>
      <c r="BH329" s="50"/>
      <c r="BI329" s="50"/>
      <c r="BJ329" s="50"/>
      <c r="BK329" s="50"/>
      <c r="BL329" s="50"/>
      <c r="BM329" s="50"/>
      <c r="BN329" s="50"/>
      <c r="BO329" s="50"/>
      <c r="BP329" s="50"/>
      <c r="BQ329" s="50"/>
      <c r="BR329" s="50"/>
      <c r="BS329" s="50"/>
      <c r="BT329" s="50"/>
      <c r="BU329" s="50"/>
      <c r="BV329" s="50"/>
      <c r="BW329" s="50"/>
      <c r="BX329" s="50"/>
      <c r="BY329" s="50"/>
      <c r="BZ329" s="50"/>
      <c r="CA329" s="50"/>
      <c r="CB329" s="50"/>
      <c r="CC329" s="50"/>
      <c r="CD329" s="50"/>
      <c r="CE329" s="50"/>
      <c r="CF329" s="50"/>
      <c r="CG329" s="50"/>
      <c r="CH329" s="50"/>
      <c r="CI329" s="50"/>
      <c r="CJ329" s="50"/>
      <c r="CK329" s="50"/>
      <c r="CL329" s="50"/>
      <c r="CM329" s="50"/>
      <c r="CN329" s="50"/>
      <c r="CO329" s="50"/>
      <c r="CP329" s="50"/>
      <c r="CQ329" s="50"/>
      <c r="CR329" s="50"/>
      <c r="CS329" s="50"/>
      <c r="CT329" s="50"/>
      <c r="CU329" s="50"/>
      <c r="CV329" s="50"/>
      <c r="CW329" s="50"/>
      <c r="CX329" s="50"/>
      <c r="CY329" s="50"/>
      <c r="CZ329" s="50"/>
      <c r="DA329" s="50"/>
    </row>
    <row r="330" spans="1:105" s="18" customFormat="1" ht="30.75" customHeight="1" x14ac:dyDescent="0.3">
      <c r="A330" s="42">
        <f t="shared" si="23"/>
        <v>43429</v>
      </c>
      <c r="B330" s="68">
        <f t="shared" si="21"/>
        <v>4</v>
      </c>
      <c r="C330" s="68">
        <f t="shared" si="22"/>
        <v>11</v>
      </c>
      <c r="D330" s="68">
        <f>INT((A330-DATE(YEAR(A330),1,3)+WEEKDAY(DATE(YEAR(A330),1,3))+5)/7)</f>
        <v>47</v>
      </c>
      <c r="E330" s="74">
        <f t="shared" si="24"/>
        <v>7</v>
      </c>
      <c r="F330" s="65"/>
      <c r="G330" s="65"/>
      <c r="H330" s="65"/>
      <c r="I330" s="65"/>
      <c r="J330" s="65"/>
      <c r="K330" s="65"/>
      <c r="L330" s="65"/>
      <c r="M330" s="65"/>
      <c r="N330" s="65"/>
      <c r="O330" s="65"/>
      <c r="P330" s="65"/>
      <c r="Q330" s="65"/>
      <c r="R330" s="65"/>
      <c r="S330" s="65"/>
      <c r="T330" s="65"/>
      <c r="U330" s="65"/>
      <c r="V330" s="65"/>
      <c r="W330" s="65"/>
      <c r="X330" s="65"/>
      <c r="Y330" s="65"/>
      <c r="Z330" s="65"/>
      <c r="AA330" s="65"/>
      <c r="AB330" s="65"/>
      <c r="AC330" s="65"/>
      <c r="AD330" s="65"/>
      <c r="AE330" s="65"/>
      <c r="AF330" s="65"/>
      <c r="AG330" s="65"/>
      <c r="AH330" s="65"/>
      <c r="AI330" s="65"/>
      <c r="AJ330" s="65"/>
      <c r="AK330" s="65"/>
      <c r="AL330" s="50"/>
      <c r="AM330" s="50"/>
      <c r="AN330" s="50"/>
      <c r="AO330" s="50"/>
      <c r="AP330" s="50"/>
      <c r="AQ330" s="50"/>
      <c r="AR330" s="50"/>
      <c r="AS330" s="50"/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/>
      <c r="BG330" s="50"/>
      <c r="BH330" s="50"/>
      <c r="BI330" s="50"/>
      <c r="BJ330" s="50"/>
      <c r="BK330" s="50"/>
      <c r="BL330" s="50"/>
      <c r="BM330" s="50"/>
      <c r="BN330" s="50"/>
      <c r="BO330" s="50"/>
      <c r="BP330" s="50"/>
      <c r="BQ330" s="50"/>
      <c r="BR330" s="50"/>
      <c r="BS330" s="50"/>
      <c r="BT330" s="50"/>
      <c r="BU330" s="50"/>
      <c r="BV330" s="50"/>
      <c r="BW330" s="50"/>
      <c r="BX330" s="50"/>
      <c r="BY330" s="50"/>
      <c r="BZ330" s="50"/>
      <c r="CA330" s="50"/>
      <c r="CB330" s="50"/>
      <c r="CC330" s="50"/>
      <c r="CD330" s="50"/>
      <c r="CE330" s="50"/>
      <c r="CF330" s="50"/>
      <c r="CG330" s="50"/>
      <c r="CH330" s="50"/>
      <c r="CI330" s="50"/>
      <c r="CJ330" s="50"/>
      <c r="CK330" s="50"/>
      <c r="CL330" s="50"/>
      <c r="CM330" s="50"/>
      <c r="CN330" s="50"/>
      <c r="CO330" s="50"/>
      <c r="CP330" s="50"/>
      <c r="CQ330" s="50"/>
      <c r="CR330" s="50"/>
      <c r="CS330" s="50"/>
      <c r="CT330" s="50"/>
      <c r="CU330" s="50"/>
      <c r="CV330" s="50"/>
      <c r="CW330" s="50"/>
      <c r="CX330" s="50"/>
      <c r="CY330" s="50"/>
      <c r="CZ330" s="50"/>
      <c r="DA330" s="50"/>
    </row>
    <row r="331" spans="1:105" s="18" customFormat="1" ht="30.75" customHeight="1" x14ac:dyDescent="0.3">
      <c r="A331" s="42">
        <f t="shared" si="23"/>
        <v>43430</v>
      </c>
      <c r="B331" s="68">
        <f t="shared" si="21"/>
        <v>4</v>
      </c>
      <c r="C331" s="68">
        <f t="shared" si="22"/>
        <v>11</v>
      </c>
      <c r="D331" s="68">
        <f>INT((A331-DATE(YEAR(A331),1,3)+WEEKDAY(DATE(YEAR(A331),1,3))+5)/7)</f>
        <v>48</v>
      </c>
      <c r="E331" s="74">
        <f t="shared" si="24"/>
        <v>1</v>
      </c>
      <c r="F331" s="65"/>
      <c r="G331" s="65"/>
      <c r="H331" s="65"/>
      <c r="I331" s="65"/>
      <c r="J331" s="65"/>
      <c r="K331" s="65"/>
      <c r="L331" s="65"/>
      <c r="M331" s="65"/>
      <c r="N331" s="65"/>
      <c r="O331" s="65"/>
      <c r="P331" s="65"/>
      <c r="Q331" s="65"/>
      <c r="R331" s="65"/>
      <c r="S331" s="65"/>
      <c r="T331" s="65"/>
      <c r="U331" s="65"/>
      <c r="V331" s="65"/>
      <c r="W331" s="65"/>
      <c r="X331" s="65"/>
      <c r="Y331" s="65"/>
      <c r="Z331" s="65"/>
      <c r="AA331" s="65"/>
      <c r="AB331" s="65"/>
      <c r="AC331" s="65"/>
      <c r="AD331" s="65"/>
      <c r="AE331" s="65"/>
      <c r="AF331" s="65"/>
      <c r="AG331" s="65"/>
      <c r="AH331" s="65"/>
      <c r="AI331" s="65"/>
      <c r="AJ331" s="65"/>
      <c r="AK331" s="65"/>
      <c r="AL331" s="50"/>
      <c r="AM331" s="50"/>
      <c r="AN331" s="50"/>
      <c r="AO331" s="50"/>
      <c r="AP331" s="50"/>
      <c r="AQ331" s="50"/>
      <c r="AR331" s="50"/>
      <c r="AS331" s="50"/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/>
      <c r="BG331" s="50"/>
      <c r="BH331" s="50"/>
      <c r="BI331" s="50"/>
      <c r="BJ331" s="50"/>
      <c r="BK331" s="50"/>
      <c r="BL331" s="50"/>
      <c r="BM331" s="50"/>
      <c r="BN331" s="50"/>
      <c r="BO331" s="50"/>
      <c r="BP331" s="50"/>
      <c r="BQ331" s="50"/>
      <c r="BR331" s="50"/>
      <c r="BS331" s="50"/>
      <c r="BT331" s="50"/>
      <c r="BU331" s="50"/>
      <c r="BV331" s="50"/>
      <c r="BW331" s="50"/>
      <c r="BX331" s="50"/>
      <c r="BY331" s="50"/>
      <c r="BZ331" s="50"/>
      <c r="CA331" s="50"/>
      <c r="CB331" s="50"/>
      <c r="CC331" s="50"/>
      <c r="CD331" s="50"/>
      <c r="CE331" s="50"/>
      <c r="CF331" s="50"/>
      <c r="CG331" s="50"/>
      <c r="CH331" s="50"/>
      <c r="CI331" s="50"/>
      <c r="CJ331" s="50"/>
      <c r="CK331" s="50"/>
      <c r="CL331" s="50"/>
      <c r="CM331" s="50"/>
      <c r="CN331" s="50"/>
      <c r="CO331" s="50"/>
      <c r="CP331" s="50"/>
      <c r="CQ331" s="50"/>
      <c r="CR331" s="50"/>
      <c r="CS331" s="50"/>
      <c r="CT331" s="50"/>
      <c r="CU331" s="50"/>
      <c r="CV331" s="50"/>
      <c r="CW331" s="50"/>
      <c r="CX331" s="50"/>
      <c r="CY331" s="50"/>
      <c r="CZ331" s="50"/>
      <c r="DA331" s="50"/>
    </row>
    <row r="332" spans="1:105" s="18" customFormat="1" ht="30.75" customHeight="1" x14ac:dyDescent="0.3">
      <c r="A332" s="42">
        <f t="shared" si="23"/>
        <v>43431</v>
      </c>
      <c r="B332" s="68">
        <f t="shared" si="21"/>
        <v>4</v>
      </c>
      <c r="C332" s="68">
        <f t="shared" si="22"/>
        <v>11</v>
      </c>
      <c r="D332" s="68">
        <f>INT((A332-DATE(YEAR(A332),1,3)+WEEKDAY(DATE(YEAR(A332),1,3))+5)/7)</f>
        <v>48</v>
      </c>
      <c r="E332" s="74">
        <f t="shared" si="24"/>
        <v>2</v>
      </c>
      <c r="F332" s="65"/>
      <c r="G332" s="65"/>
      <c r="H332" s="65"/>
      <c r="I332" s="65"/>
      <c r="J332" s="65"/>
      <c r="K332" s="65"/>
      <c r="L332" s="65"/>
      <c r="M332" s="65"/>
      <c r="N332" s="65"/>
      <c r="O332" s="65"/>
      <c r="P332" s="65"/>
      <c r="Q332" s="65"/>
      <c r="R332" s="65"/>
      <c r="S332" s="65"/>
      <c r="T332" s="65"/>
      <c r="U332" s="65"/>
      <c r="V332" s="65"/>
      <c r="W332" s="65"/>
      <c r="X332" s="65"/>
      <c r="Y332" s="65"/>
      <c r="Z332" s="65"/>
      <c r="AA332" s="65"/>
      <c r="AB332" s="65"/>
      <c r="AC332" s="65"/>
      <c r="AD332" s="65"/>
      <c r="AE332" s="65"/>
      <c r="AF332" s="65"/>
      <c r="AG332" s="65"/>
      <c r="AH332" s="65"/>
      <c r="AI332" s="65"/>
      <c r="AJ332" s="65"/>
      <c r="AK332" s="65"/>
      <c r="AL332" s="50"/>
      <c r="AM332" s="50"/>
      <c r="AN332" s="50"/>
      <c r="AO332" s="50"/>
      <c r="AP332" s="50"/>
      <c r="AQ332" s="50"/>
      <c r="AR332" s="50"/>
      <c r="AS332" s="50"/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/>
      <c r="BG332" s="50"/>
      <c r="BH332" s="50"/>
      <c r="BI332" s="50"/>
      <c r="BJ332" s="50"/>
      <c r="BK332" s="50"/>
      <c r="BL332" s="50"/>
      <c r="BM332" s="50"/>
      <c r="BN332" s="50"/>
      <c r="BO332" s="50"/>
      <c r="BP332" s="50"/>
      <c r="BQ332" s="50"/>
      <c r="BR332" s="50"/>
      <c r="BS332" s="50"/>
      <c r="BT332" s="50"/>
      <c r="BU332" s="50"/>
      <c r="BV332" s="50"/>
      <c r="BW332" s="50"/>
      <c r="BX332" s="50"/>
      <c r="BY332" s="50"/>
      <c r="BZ332" s="50"/>
      <c r="CA332" s="50"/>
      <c r="CB332" s="50"/>
      <c r="CC332" s="50"/>
      <c r="CD332" s="50"/>
      <c r="CE332" s="50"/>
      <c r="CF332" s="50"/>
      <c r="CG332" s="50"/>
      <c r="CH332" s="50"/>
      <c r="CI332" s="50"/>
      <c r="CJ332" s="50"/>
      <c r="CK332" s="50"/>
      <c r="CL332" s="50"/>
      <c r="CM332" s="50"/>
      <c r="CN332" s="50"/>
      <c r="CO332" s="50"/>
      <c r="CP332" s="50"/>
      <c r="CQ332" s="50"/>
      <c r="CR332" s="50"/>
      <c r="CS332" s="50"/>
      <c r="CT332" s="50"/>
      <c r="CU332" s="50"/>
      <c r="CV332" s="50"/>
      <c r="CW332" s="50"/>
      <c r="CX332" s="50"/>
      <c r="CY332" s="50"/>
      <c r="CZ332" s="50"/>
      <c r="DA332" s="50"/>
    </row>
    <row r="333" spans="1:105" s="18" customFormat="1" ht="30.75" customHeight="1" x14ac:dyDescent="0.3">
      <c r="A333" s="42">
        <f t="shared" si="23"/>
        <v>43432</v>
      </c>
      <c r="B333" s="68">
        <f t="shared" si="21"/>
        <v>4</v>
      </c>
      <c r="C333" s="68">
        <f t="shared" si="22"/>
        <v>11</v>
      </c>
      <c r="D333" s="68">
        <f>INT((A333-DATE(YEAR(A333),1,3)+WEEKDAY(DATE(YEAR(A333),1,3))+5)/7)</f>
        <v>48</v>
      </c>
      <c r="E333" s="74">
        <f t="shared" si="24"/>
        <v>3</v>
      </c>
      <c r="F333" s="65"/>
      <c r="G333" s="65"/>
      <c r="H333" s="65"/>
      <c r="I333" s="65"/>
      <c r="J333" s="65"/>
      <c r="K333" s="65"/>
      <c r="L333" s="65"/>
      <c r="M333" s="65"/>
      <c r="N333" s="6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50"/>
      <c r="AM333" s="50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/>
      <c r="BG333" s="50"/>
      <c r="BH333" s="50"/>
      <c r="BI333" s="50"/>
      <c r="BJ333" s="50"/>
      <c r="BK333" s="50"/>
      <c r="BL333" s="50"/>
      <c r="BM333" s="50"/>
      <c r="BN333" s="50"/>
      <c r="BO333" s="50"/>
      <c r="BP333" s="50"/>
      <c r="BQ333" s="50"/>
      <c r="BR333" s="50"/>
      <c r="BS333" s="50"/>
      <c r="BT333" s="50"/>
      <c r="BU333" s="50"/>
      <c r="BV333" s="50"/>
      <c r="BW333" s="50"/>
      <c r="BX333" s="50"/>
      <c r="BY333" s="50"/>
      <c r="BZ333" s="50"/>
      <c r="CA333" s="50"/>
      <c r="CB333" s="50"/>
      <c r="CC333" s="50"/>
      <c r="CD333" s="50"/>
      <c r="CE333" s="50"/>
      <c r="CF333" s="50"/>
      <c r="CG333" s="50"/>
      <c r="CH333" s="50"/>
      <c r="CI333" s="50"/>
      <c r="CJ333" s="50"/>
      <c r="CK333" s="50"/>
      <c r="CL333" s="50"/>
      <c r="CM333" s="50"/>
      <c r="CN333" s="50"/>
      <c r="CO333" s="50"/>
      <c r="CP333" s="50"/>
      <c r="CQ333" s="50"/>
      <c r="CR333" s="50"/>
      <c r="CS333" s="50"/>
      <c r="CT333" s="50"/>
      <c r="CU333" s="50"/>
      <c r="CV333" s="50"/>
      <c r="CW333" s="50"/>
      <c r="CX333" s="50"/>
      <c r="CY333" s="50"/>
      <c r="CZ333" s="50"/>
      <c r="DA333" s="50"/>
    </row>
    <row r="334" spans="1:105" s="18" customFormat="1" ht="30.75" customHeight="1" x14ac:dyDescent="0.3">
      <c r="A334" s="42">
        <f t="shared" si="23"/>
        <v>43433</v>
      </c>
      <c r="B334" s="68">
        <f t="shared" si="21"/>
        <v>4</v>
      </c>
      <c r="C334" s="68">
        <f t="shared" si="22"/>
        <v>11</v>
      </c>
      <c r="D334" s="68">
        <f>INT((A334-DATE(YEAR(A334),1,3)+WEEKDAY(DATE(YEAR(A334),1,3))+5)/7)</f>
        <v>48</v>
      </c>
      <c r="E334" s="74">
        <f t="shared" si="24"/>
        <v>4</v>
      </c>
      <c r="F334" s="65"/>
      <c r="G334" s="65"/>
      <c r="H334" s="65"/>
      <c r="I334" s="65"/>
      <c r="J334" s="65"/>
      <c r="K334" s="65"/>
      <c r="L334" s="65"/>
      <c r="M334" s="65"/>
      <c r="N334" s="6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50"/>
      <c r="AM334" s="50"/>
      <c r="AN334" s="50"/>
      <c r="AO334" s="50"/>
      <c r="AP334" s="50"/>
      <c r="AQ334" s="50"/>
      <c r="AR334" s="50"/>
      <c r="AS334" s="50"/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/>
      <c r="BG334" s="50"/>
      <c r="BH334" s="50"/>
      <c r="BI334" s="50"/>
      <c r="BJ334" s="50"/>
      <c r="BK334" s="50"/>
      <c r="BL334" s="50"/>
      <c r="BM334" s="50"/>
      <c r="BN334" s="50"/>
      <c r="BO334" s="50"/>
      <c r="BP334" s="50"/>
      <c r="BQ334" s="50"/>
      <c r="BR334" s="50"/>
      <c r="BS334" s="50"/>
      <c r="BT334" s="50"/>
      <c r="BU334" s="50"/>
      <c r="BV334" s="50"/>
      <c r="BW334" s="50"/>
      <c r="BX334" s="50"/>
      <c r="BY334" s="50"/>
      <c r="BZ334" s="50"/>
      <c r="CA334" s="50"/>
      <c r="CB334" s="50"/>
      <c r="CC334" s="50"/>
      <c r="CD334" s="50"/>
      <c r="CE334" s="50"/>
      <c r="CF334" s="50"/>
      <c r="CG334" s="50"/>
      <c r="CH334" s="50"/>
      <c r="CI334" s="50"/>
      <c r="CJ334" s="50"/>
      <c r="CK334" s="50"/>
      <c r="CL334" s="50"/>
      <c r="CM334" s="50"/>
      <c r="CN334" s="50"/>
      <c r="CO334" s="50"/>
      <c r="CP334" s="50"/>
      <c r="CQ334" s="50"/>
      <c r="CR334" s="50"/>
      <c r="CS334" s="50"/>
      <c r="CT334" s="50"/>
      <c r="CU334" s="50"/>
      <c r="CV334" s="50"/>
      <c r="CW334" s="50"/>
      <c r="CX334" s="50"/>
      <c r="CY334" s="50"/>
      <c r="CZ334" s="50"/>
      <c r="DA334" s="50"/>
    </row>
    <row r="335" spans="1:105" s="18" customFormat="1" ht="30.75" customHeight="1" x14ac:dyDescent="0.3">
      <c r="A335" s="42">
        <f t="shared" si="23"/>
        <v>43434</v>
      </c>
      <c r="B335" s="68">
        <f t="shared" si="21"/>
        <v>4</v>
      </c>
      <c r="C335" s="68">
        <f t="shared" si="22"/>
        <v>11</v>
      </c>
      <c r="D335" s="68">
        <f>INT((A335-DATE(YEAR(A335),1,3)+WEEKDAY(DATE(YEAR(A335),1,3))+5)/7)</f>
        <v>48</v>
      </c>
      <c r="E335" s="74">
        <f t="shared" si="24"/>
        <v>5</v>
      </c>
      <c r="F335" s="65"/>
      <c r="G335" s="65"/>
      <c r="H335" s="65"/>
      <c r="I335" s="65"/>
      <c r="J335" s="65"/>
      <c r="K335" s="65"/>
      <c r="L335" s="65"/>
      <c r="M335" s="65"/>
      <c r="N335" s="6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50"/>
      <c r="AM335" s="50"/>
      <c r="AN335" s="50"/>
      <c r="AO335" s="50"/>
      <c r="AP335" s="50"/>
      <c r="AQ335" s="50"/>
      <c r="AR335" s="50"/>
      <c r="AS335" s="50"/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/>
      <c r="BG335" s="50"/>
      <c r="BH335" s="50"/>
      <c r="BI335" s="50"/>
      <c r="BJ335" s="50"/>
      <c r="BK335" s="50"/>
      <c r="BL335" s="50"/>
      <c r="BM335" s="50"/>
      <c r="BN335" s="50"/>
      <c r="BO335" s="50"/>
      <c r="BP335" s="50"/>
      <c r="BQ335" s="50"/>
      <c r="BR335" s="50"/>
      <c r="BS335" s="50"/>
      <c r="BT335" s="50"/>
      <c r="BU335" s="50"/>
      <c r="BV335" s="50"/>
      <c r="BW335" s="50"/>
      <c r="BX335" s="50"/>
      <c r="BY335" s="50"/>
      <c r="BZ335" s="50"/>
      <c r="CA335" s="50"/>
      <c r="CB335" s="50"/>
      <c r="CC335" s="50"/>
      <c r="CD335" s="50"/>
      <c r="CE335" s="50"/>
      <c r="CF335" s="50"/>
      <c r="CG335" s="50"/>
      <c r="CH335" s="50"/>
      <c r="CI335" s="50"/>
      <c r="CJ335" s="50"/>
      <c r="CK335" s="50"/>
      <c r="CL335" s="50"/>
      <c r="CM335" s="50"/>
      <c r="CN335" s="50"/>
      <c r="CO335" s="50"/>
      <c r="CP335" s="50"/>
      <c r="CQ335" s="50"/>
      <c r="CR335" s="50"/>
      <c r="CS335" s="50"/>
      <c r="CT335" s="50"/>
      <c r="CU335" s="50"/>
      <c r="CV335" s="50"/>
      <c r="CW335" s="50"/>
      <c r="CX335" s="50"/>
      <c r="CY335" s="50"/>
      <c r="CZ335" s="50"/>
      <c r="DA335" s="50"/>
    </row>
    <row r="336" spans="1:105" s="18" customFormat="1" ht="30.75" customHeight="1" x14ac:dyDescent="0.3">
      <c r="A336" s="42">
        <f t="shared" si="23"/>
        <v>43435</v>
      </c>
      <c r="B336" s="68">
        <f t="shared" si="21"/>
        <v>4</v>
      </c>
      <c r="C336" s="68">
        <f t="shared" si="22"/>
        <v>12</v>
      </c>
      <c r="D336" s="68">
        <f>INT((A336-DATE(YEAR(A336),1,3)+WEEKDAY(DATE(YEAR(A336),1,3))+5)/7)</f>
        <v>48</v>
      </c>
      <c r="E336" s="74">
        <f t="shared" si="24"/>
        <v>6</v>
      </c>
      <c r="F336" s="65"/>
      <c r="G336" s="65"/>
      <c r="H336" s="65"/>
      <c r="I336" s="65"/>
      <c r="J336" s="65"/>
      <c r="K336" s="65"/>
      <c r="L336" s="65"/>
      <c r="M336" s="65"/>
      <c r="N336" s="6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50"/>
      <c r="AM336" s="50"/>
      <c r="AN336" s="50"/>
      <c r="AO336" s="50"/>
      <c r="AP336" s="50"/>
      <c r="AQ336" s="50"/>
      <c r="AR336" s="50"/>
      <c r="AS336" s="50"/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/>
      <c r="BG336" s="50"/>
      <c r="BH336" s="50"/>
      <c r="BI336" s="50"/>
      <c r="BJ336" s="50"/>
      <c r="BK336" s="50"/>
      <c r="BL336" s="50"/>
      <c r="BM336" s="50"/>
      <c r="BN336" s="50"/>
      <c r="BO336" s="50"/>
      <c r="BP336" s="50"/>
      <c r="BQ336" s="50"/>
      <c r="BR336" s="50"/>
      <c r="BS336" s="50"/>
      <c r="BT336" s="50"/>
      <c r="BU336" s="50"/>
      <c r="BV336" s="50"/>
      <c r="BW336" s="50"/>
      <c r="BX336" s="50"/>
      <c r="BY336" s="50"/>
      <c r="BZ336" s="50"/>
      <c r="CA336" s="50"/>
      <c r="CB336" s="50"/>
      <c r="CC336" s="50"/>
      <c r="CD336" s="50"/>
      <c r="CE336" s="50"/>
      <c r="CF336" s="50"/>
      <c r="CG336" s="50"/>
      <c r="CH336" s="50"/>
      <c r="CI336" s="50"/>
      <c r="CJ336" s="50"/>
      <c r="CK336" s="50"/>
      <c r="CL336" s="50"/>
      <c r="CM336" s="50"/>
      <c r="CN336" s="50"/>
      <c r="CO336" s="50"/>
      <c r="CP336" s="50"/>
      <c r="CQ336" s="50"/>
      <c r="CR336" s="50"/>
      <c r="CS336" s="50"/>
      <c r="CT336" s="50"/>
      <c r="CU336" s="50"/>
      <c r="CV336" s="50"/>
      <c r="CW336" s="50"/>
      <c r="CX336" s="50"/>
      <c r="CY336" s="50"/>
      <c r="CZ336" s="50"/>
      <c r="DA336" s="50"/>
    </row>
    <row r="337" spans="1:105" s="18" customFormat="1" ht="30.75" customHeight="1" x14ac:dyDescent="0.3">
      <c r="A337" s="42">
        <f t="shared" si="23"/>
        <v>43436</v>
      </c>
      <c r="B337" s="68">
        <f t="shared" si="21"/>
        <v>4</v>
      </c>
      <c r="C337" s="68">
        <f t="shared" si="22"/>
        <v>12</v>
      </c>
      <c r="D337" s="68">
        <f>INT((A337-DATE(YEAR(A337),1,3)+WEEKDAY(DATE(YEAR(A337),1,3))+5)/7)</f>
        <v>48</v>
      </c>
      <c r="E337" s="74">
        <f t="shared" si="24"/>
        <v>7</v>
      </c>
      <c r="F337" s="65"/>
      <c r="G337" s="65"/>
      <c r="H337" s="65"/>
      <c r="I337" s="65"/>
      <c r="J337" s="65"/>
      <c r="K337" s="65"/>
      <c r="L337" s="65"/>
      <c r="M337" s="65"/>
      <c r="N337" s="6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50"/>
      <c r="AM337" s="50"/>
      <c r="AN337" s="50"/>
      <c r="AO337" s="50"/>
      <c r="AP337" s="50"/>
      <c r="AQ337" s="50"/>
      <c r="AR337" s="50"/>
      <c r="AS337" s="50"/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/>
      <c r="BG337" s="50"/>
      <c r="BH337" s="50"/>
      <c r="BI337" s="50"/>
      <c r="BJ337" s="50"/>
      <c r="BK337" s="50"/>
      <c r="BL337" s="50"/>
      <c r="BM337" s="50"/>
      <c r="BN337" s="50"/>
      <c r="BO337" s="50"/>
      <c r="BP337" s="50"/>
      <c r="BQ337" s="50"/>
      <c r="BR337" s="50"/>
      <c r="BS337" s="50"/>
      <c r="BT337" s="50"/>
      <c r="BU337" s="50"/>
      <c r="BV337" s="50"/>
      <c r="BW337" s="50"/>
      <c r="BX337" s="50"/>
      <c r="BY337" s="50"/>
      <c r="BZ337" s="50"/>
      <c r="CA337" s="50"/>
      <c r="CB337" s="50"/>
      <c r="CC337" s="50"/>
      <c r="CD337" s="50"/>
      <c r="CE337" s="50"/>
      <c r="CF337" s="50"/>
      <c r="CG337" s="50"/>
      <c r="CH337" s="50"/>
      <c r="CI337" s="50"/>
      <c r="CJ337" s="50"/>
      <c r="CK337" s="50"/>
      <c r="CL337" s="50"/>
      <c r="CM337" s="50"/>
      <c r="CN337" s="50"/>
      <c r="CO337" s="50"/>
      <c r="CP337" s="50"/>
      <c r="CQ337" s="50"/>
      <c r="CR337" s="50"/>
      <c r="CS337" s="50"/>
      <c r="CT337" s="50"/>
      <c r="CU337" s="50"/>
      <c r="CV337" s="50"/>
      <c r="CW337" s="50"/>
      <c r="CX337" s="50"/>
      <c r="CY337" s="50"/>
      <c r="CZ337" s="50"/>
      <c r="DA337" s="50"/>
    </row>
    <row r="338" spans="1:105" s="18" customFormat="1" ht="30.75" customHeight="1" x14ac:dyDescent="0.3">
      <c r="A338" s="42">
        <f t="shared" si="23"/>
        <v>43437</v>
      </c>
      <c r="B338" s="68">
        <f t="shared" si="21"/>
        <v>4</v>
      </c>
      <c r="C338" s="68">
        <f t="shared" si="22"/>
        <v>12</v>
      </c>
      <c r="D338" s="68">
        <f>INT((A338-DATE(YEAR(A338),1,3)+WEEKDAY(DATE(YEAR(A338),1,3))+5)/7)</f>
        <v>49</v>
      </c>
      <c r="E338" s="74">
        <f t="shared" si="24"/>
        <v>1</v>
      </c>
      <c r="F338" s="65"/>
      <c r="G338" s="65"/>
      <c r="H338" s="65"/>
      <c r="I338" s="65"/>
      <c r="J338" s="65"/>
      <c r="K338" s="65"/>
      <c r="L338" s="65"/>
      <c r="M338" s="65"/>
      <c r="N338" s="6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50"/>
      <c r="AM338" s="50"/>
      <c r="AN338" s="50"/>
      <c r="AO338" s="50"/>
      <c r="AP338" s="50"/>
      <c r="AQ338" s="50"/>
      <c r="AR338" s="50"/>
      <c r="AS338" s="50"/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/>
      <c r="BG338" s="50"/>
      <c r="BH338" s="50"/>
      <c r="BI338" s="50"/>
      <c r="BJ338" s="50"/>
      <c r="BK338" s="50"/>
      <c r="BL338" s="50"/>
      <c r="BM338" s="50"/>
      <c r="BN338" s="50"/>
      <c r="BO338" s="50"/>
      <c r="BP338" s="50"/>
      <c r="BQ338" s="50"/>
      <c r="BR338" s="50"/>
      <c r="BS338" s="50"/>
      <c r="BT338" s="50"/>
      <c r="BU338" s="50"/>
      <c r="BV338" s="50"/>
      <c r="BW338" s="50"/>
      <c r="BX338" s="50"/>
      <c r="BY338" s="50"/>
      <c r="BZ338" s="50"/>
      <c r="CA338" s="50"/>
      <c r="CB338" s="50"/>
      <c r="CC338" s="50"/>
      <c r="CD338" s="50"/>
      <c r="CE338" s="50"/>
      <c r="CF338" s="50"/>
      <c r="CG338" s="50"/>
      <c r="CH338" s="50"/>
      <c r="CI338" s="50"/>
      <c r="CJ338" s="50"/>
      <c r="CK338" s="50"/>
      <c r="CL338" s="50"/>
      <c r="CM338" s="50"/>
      <c r="CN338" s="50"/>
      <c r="CO338" s="50"/>
      <c r="CP338" s="50"/>
      <c r="CQ338" s="50"/>
      <c r="CR338" s="50"/>
      <c r="CS338" s="50"/>
      <c r="CT338" s="50"/>
      <c r="CU338" s="50"/>
      <c r="CV338" s="50"/>
      <c r="CW338" s="50"/>
      <c r="CX338" s="50"/>
      <c r="CY338" s="50"/>
      <c r="CZ338" s="50"/>
      <c r="DA338" s="50"/>
    </row>
    <row r="339" spans="1:105" s="18" customFormat="1" ht="30.75" customHeight="1" x14ac:dyDescent="0.3">
      <c r="A339" s="42">
        <f t="shared" si="23"/>
        <v>43438</v>
      </c>
      <c r="B339" s="68">
        <f t="shared" si="21"/>
        <v>4</v>
      </c>
      <c r="C339" s="68">
        <f t="shared" si="22"/>
        <v>12</v>
      </c>
      <c r="D339" s="68">
        <f>INT((A339-DATE(YEAR(A339),1,3)+WEEKDAY(DATE(YEAR(A339),1,3))+5)/7)</f>
        <v>49</v>
      </c>
      <c r="E339" s="74">
        <f t="shared" si="24"/>
        <v>2</v>
      </c>
      <c r="F339" s="65"/>
      <c r="G339" s="65"/>
      <c r="H339" s="65"/>
      <c r="I339" s="65"/>
      <c r="J339" s="65"/>
      <c r="K339" s="65"/>
      <c r="L339" s="65"/>
      <c r="M339" s="65"/>
      <c r="N339" s="6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50"/>
      <c r="AM339" s="50"/>
      <c r="AN339" s="50"/>
      <c r="AO339" s="50"/>
      <c r="AP339" s="50"/>
      <c r="AQ339" s="50"/>
      <c r="AR339" s="50"/>
      <c r="AS339" s="50"/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/>
      <c r="BG339" s="50"/>
      <c r="BH339" s="50"/>
      <c r="BI339" s="50"/>
      <c r="BJ339" s="50"/>
      <c r="BK339" s="50"/>
      <c r="BL339" s="50"/>
      <c r="BM339" s="50"/>
      <c r="BN339" s="50"/>
      <c r="BO339" s="50"/>
      <c r="BP339" s="50"/>
      <c r="BQ339" s="50"/>
      <c r="BR339" s="50"/>
      <c r="BS339" s="50"/>
      <c r="BT339" s="50"/>
      <c r="BU339" s="50"/>
      <c r="BV339" s="50"/>
      <c r="BW339" s="50"/>
      <c r="BX339" s="50"/>
      <c r="BY339" s="50"/>
      <c r="BZ339" s="50"/>
      <c r="CA339" s="50"/>
      <c r="CB339" s="50"/>
      <c r="CC339" s="50"/>
      <c r="CD339" s="50"/>
      <c r="CE339" s="50"/>
      <c r="CF339" s="50"/>
      <c r="CG339" s="50"/>
      <c r="CH339" s="50"/>
      <c r="CI339" s="50"/>
      <c r="CJ339" s="50"/>
      <c r="CK339" s="50"/>
      <c r="CL339" s="50"/>
      <c r="CM339" s="50"/>
      <c r="CN339" s="50"/>
      <c r="CO339" s="50"/>
      <c r="CP339" s="50"/>
      <c r="CQ339" s="50"/>
      <c r="CR339" s="50"/>
      <c r="CS339" s="50"/>
      <c r="CT339" s="50"/>
      <c r="CU339" s="50"/>
      <c r="CV339" s="50"/>
      <c r="CW339" s="50"/>
      <c r="CX339" s="50"/>
      <c r="CY339" s="50"/>
      <c r="CZ339" s="50"/>
      <c r="DA339" s="50"/>
    </row>
    <row r="340" spans="1:105" s="18" customFormat="1" ht="30.75" customHeight="1" x14ac:dyDescent="0.3">
      <c r="A340" s="42">
        <f t="shared" si="23"/>
        <v>43439</v>
      </c>
      <c r="B340" s="68">
        <f t="shared" si="21"/>
        <v>4</v>
      </c>
      <c r="C340" s="68">
        <f t="shared" si="22"/>
        <v>12</v>
      </c>
      <c r="D340" s="68">
        <f>INT((A340-DATE(YEAR(A340),1,3)+WEEKDAY(DATE(YEAR(A340),1,3))+5)/7)</f>
        <v>49</v>
      </c>
      <c r="E340" s="74">
        <f t="shared" si="24"/>
        <v>3</v>
      </c>
      <c r="F340" s="65"/>
      <c r="G340" s="65"/>
      <c r="H340" s="65"/>
      <c r="I340" s="65"/>
      <c r="J340" s="65"/>
      <c r="K340" s="65"/>
      <c r="L340" s="65"/>
      <c r="M340" s="65"/>
      <c r="N340" s="6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50"/>
      <c r="AM340" s="50"/>
      <c r="AN340" s="50"/>
      <c r="AO340" s="50"/>
      <c r="AP340" s="50"/>
      <c r="AQ340" s="50"/>
      <c r="AR340" s="50"/>
      <c r="AS340" s="50"/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/>
      <c r="BG340" s="50"/>
      <c r="BH340" s="50"/>
      <c r="BI340" s="50"/>
      <c r="BJ340" s="50"/>
      <c r="BK340" s="50"/>
      <c r="BL340" s="50"/>
      <c r="BM340" s="50"/>
      <c r="BN340" s="50"/>
      <c r="BO340" s="50"/>
      <c r="BP340" s="50"/>
      <c r="BQ340" s="50"/>
      <c r="BR340" s="50"/>
      <c r="BS340" s="50"/>
      <c r="BT340" s="50"/>
      <c r="BU340" s="50"/>
      <c r="BV340" s="50"/>
      <c r="BW340" s="50"/>
      <c r="BX340" s="50"/>
      <c r="BY340" s="50"/>
      <c r="BZ340" s="50"/>
      <c r="CA340" s="50"/>
      <c r="CB340" s="50"/>
      <c r="CC340" s="50"/>
      <c r="CD340" s="50"/>
      <c r="CE340" s="50"/>
      <c r="CF340" s="50"/>
      <c r="CG340" s="50"/>
      <c r="CH340" s="50"/>
      <c r="CI340" s="50"/>
      <c r="CJ340" s="50"/>
      <c r="CK340" s="50"/>
      <c r="CL340" s="50"/>
      <c r="CM340" s="50"/>
      <c r="CN340" s="50"/>
      <c r="CO340" s="50"/>
      <c r="CP340" s="50"/>
      <c r="CQ340" s="50"/>
      <c r="CR340" s="50"/>
      <c r="CS340" s="50"/>
      <c r="CT340" s="50"/>
      <c r="CU340" s="50"/>
      <c r="CV340" s="50"/>
      <c r="CW340" s="50"/>
      <c r="CX340" s="50"/>
      <c r="CY340" s="50"/>
      <c r="CZ340" s="50"/>
      <c r="DA340" s="50"/>
    </row>
    <row r="341" spans="1:105" s="18" customFormat="1" ht="30.75" customHeight="1" x14ac:dyDescent="0.3">
      <c r="A341" s="42">
        <f t="shared" si="23"/>
        <v>43440</v>
      </c>
      <c r="B341" s="68">
        <f t="shared" si="21"/>
        <v>4</v>
      </c>
      <c r="C341" s="68">
        <f t="shared" si="22"/>
        <v>12</v>
      </c>
      <c r="D341" s="68">
        <f>INT((A341-DATE(YEAR(A341),1,3)+WEEKDAY(DATE(YEAR(A341),1,3))+5)/7)</f>
        <v>49</v>
      </c>
      <c r="E341" s="74">
        <f t="shared" si="24"/>
        <v>4</v>
      </c>
      <c r="F341" s="65"/>
      <c r="G341" s="65"/>
      <c r="H341" s="65"/>
      <c r="I341" s="65"/>
      <c r="J341" s="65"/>
      <c r="K341" s="65"/>
      <c r="L341" s="65"/>
      <c r="M341" s="65"/>
      <c r="N341" s="6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50"/>
      <c r="AM341" s="50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/>
      <c r="BG341" s="50"/>
      <c r="BH341" s="50"/>
      <c r="BI341" s="50"/>
      <c r="BJ341" s="50"/>
      <c r="BK341" s="50"/>
      <c r="BL341" s="50"/>
      <c r="BM341" s="50"/>
      <c r="BN341" s="50"/>
      <c r="BO341" s="50"/>
      <c r="BP341" s="50"/>
      <c r="BQ341" s="50"/>
      <c r="BR341" s="50"/>
      <c r="BS341" s="50"/>
      <c r="BT341" s="50"/>
      <c r="BU341" s="50"/>
      <c r="BV341" s="50"/>
      <c r="BW341" s="50"/>
      <c r="BX341" s="50"/>
      <c r="BY341" s="50"/>
      <c r="BZ341" s="50"/>
      <c r="CA341" s="50"/>
      <c r="CB341" s="50"/>
      <c r="CC341" s="50"/>
      <c r="CD341" s="50"/>
      <c r="CE341" s="50"/>
      <c r="CF341" s="50"/>
      <c r="CG341" s="50"/>
      <c r="CH341" s="50"/>
      <c r="CI341" s="50"/>
      <c r="CJ341" s="50"/>
      <c r="CK341" s="50"/>
      <c r="CL341" s="50"/>
      <c r="CM341" s="50"/>
      <c r="CN341" s="50"/>
      <c r="CO341" s="50"/>
      <c r="CP341" s="50"/>
      <c r="CQ341" s="50"/>
      <c r="CR341" s="50"/>
      <c r="CS341" s="50"/>
      <c r="CT341" s="50"/>
      <c r="CU341" s="50"/>
      <c r="CV341" s="50"/>
      <c r="CW341" s="50"/>
      <c r="CX341" s="50"/>
      <c r="CY341" s="50"/>
      <c r="CZ341" s="50"/>
      <c r="DA341" s="50"/>
    </row>
    <row r="342" spans="1:105" s="18" customFormat="1" ht="30.75" customHeight="1" x14ac:dyDescent="0.3">
      <c r="A342" s="42">
        <f t="shared" si="23"/>
        <v>43441</v>
      </c>
      <c r="B342" s="68">
        <f t="shared" si="21"/>
        <v>4</v>
      </c>
      <c r="C342" s="68">
        <f t="shared" si="22"/>
        <v>12</v>
      </c>
      <c r="D342" s="68">
        <f>INT((A342-DATE(YEAR(A342),1,3)+WEEKDAY(DATE(YEAR(A342),1,3))+5)/7)</f>
        <v>49</v>
      </c>
      <c r="E342" s="74">
        <f t="shared" si="24"/>
        <v>5</v>
      </c>
      <c r="F342" s="65"/>
      <c r="G342" s="65"/>
      <c r="H342" s="65"/>
      <c r="I342" s="65"/>
      <c r="J342" s="65"/>
      <c r="K342" s="65"/>
      <c r="L342" s="65"/>
      <c r="M342" s="65"/>
      <c r="N342" s="6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50"/>
      <c r="AM342" s="50"/>
      <c r="AN342" s="50"/>
      <c r="AO342" s="50"/>
      <c r="AP342" s="50"/>
      <c r="AQ342" s="50"/>
      <c r="AR342" s="50"/>
      <c r="AS342" s="50"/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/>
      <c r="BG342" s="50"/>
      <c r="BH342" s="50"/>
      <c r="BI342" s="50"/>
      <c r="BJ342" s="50"/>
      <c r="BK342" s="50"/>
      <c r="BL342" s="50"/>
      <c r="BM342" s="50"/>
      <c r="BN342" s="50"/>
      <c r="BO342" s="50"/>
      <c r="BP342" s="50"/>
      <c r="BQ342" s="50"/>
      <c r="BR342" s="50"/>
      <c r="BS342" s="50"/>
      <c r="BT342" s="50"/>
      <c r="BU342" s="50"/>
      <c r="BV342" s="50"/>
      <c r="BW342" s="50"/>
      <c r="BX342" s="50"/>
      <c r="BY342" s="50"/>
      <c r="BZ342" s="50"/>
      <c r="CA342" s="50"/>
      <c r="CB342" s="50"/>
      <c r="CC342" s="50"/>
      <c r="CD342" s="50"/>
      <c r="CE342" s="50"/>
      <c r="CF342" s="50"/>
      <c r="CG342" s="50"/>
      <c r="CH342" s="50"/>
      <c r="CI342" s="50"/>
      <c r="CJ342" s="50"/>
      <c r="CK342" s="50"/>
      <c r="CL342" s="50"/>
      <c r="CM342" s="50"/>
      <c r="CN342" s="50"/>
      <c r="CO342" s="50"/>
      <c r="CP342" s="50"/>
      <c r="CQ342" s="50"/>
      <c r="CR342" s="50"/>
      <c r="CS342" s="50"/>
      <c r="CT342" s="50"/>
      <c r="CU342" s="50"/>
      <c r="CV342" s="50"/>
      <c r="CW342" s="50"/>
      <c r="CX342" s="50"/>
      <c r="CY342" s="50"/>
      <c r="CZ342" s="50"/>
      <c r="DA342" s="50"/>
    </row>
    <row r="343" spans="1:105" s="18" customFormat="1" ht="30.75" customHeight="1" x14ac:dyDescent="0.3">
      <c r="A343" s="42">
        <f t="shared" si="23"/>
        <v>43442</v>
      </c>
      <c r="B343" s="68">
        <f t="shared" si="21"/>
        <v>4</v>
      </c>
      <c r="C343" s="68">
        <f t="shared" si="22"/>
        <v>12</v>
      </c>
      <c r="D343" s="68">
        <f>INT((A343-DATE(YEAR(A343),1,3)+WEEKDAY(DATE(YEAR(A343),1,3))+5)/7)</f>
        <v>49</v>
      </c>
      <c r="E343" s="74">
        <f t="shared" si="24"/>
        <v>6</v>
      </c>
      <c r="F343" s="65"/>
      <c r="G343" s="65"/>
      <c r="H343" s="65"/>
      <c r="I343" s="65"/>
      <c r="J343" s="65"/>
      <c r="K343" s="65"/>
      <c r="L343" s="65"/>
      <c r="M343" s="65"/>
      <c r="N343" s="6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50"/>
      <c r="AM343" s="50"/>
      <c r="AN343" s="50"/>
      <c r="AO343" s="50"/>
      <c r="AP343" s="50"/>
      <c r="AQ343" s="50"/>
      <c r="AR343" s="50"/>
      <c r="AS343" s="50"/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/>
      <c r="BG343" s="50"/>
      <c r="BH343" s="50"/>
      <c r="BI343" s="50"/>
      <c r="BJ343" s="50"/>
      <c r="BK343" s="50"/>
      <c r="BL343" s="50"/>
      <c r="BM343" s="50"/>
      <c r="BN343" s="50"/>
      <c r="BO343" s="50"/>
      <c r="BP343" s="50"/>
      <c r="BQ343" s="50"/>
      <c r="BR343" s="50"/>
      <c r="BS343" s="50"/>
      <c r="BT343" s="50"/>
      <c r="BU343" s="50"/>
      <c r="BV343" s="50"/>
      <c r="BW343" s="50"/>
      <c r="BX343" s="50"/>
      <c r="BY343" s="50"/>
      <c r="BZ343" s="50"/>
      <c r="CA343" s="50"/>
      <c r="CB343" s="50"/>
      <c r="CC343" s="50"/>
      <c r="CD343" s="50"/>
      <c r="CE343" s="50"/>
      <c r="CF343" s="50"/>
      <c r="CG343" s="50"/>
      <c r="CH343" s="50"/>
      <c r="CI343" s="50"/>
      <c r="CJ343" s="50"/>
      <c r="CK343" s="50"/>
      <c r="CL343" s="50"/>
      <c r="CM343" s="50"/>
      <c r="CN343" s="50"/>
      <c r="CO343" s="50"/>
      <c r="CP343" s="50"/>
      <c r="CQ343" s="50"/>
      <c r="CR343" s="50"/>
      <c r="CS343" s="50"/>
      <c r="CT343" s="50"/>
      <c r="CU343" s="50"/>
      <c r="CV343" s="50"/>
      <c r="CW343" s="50"/>
      <c r="CX343" s="50"/>
      <c r="CY343" s="50"/>
      <c r="CZ343" s="50"/>
      <c r="DA343" s="50"/>
    </row>
    <row r="344" spans="1:105" s="18" customFormat="1" ht="30.75" customHeight="1" x14ac:dyDescent="0.3">
      <c r="A344" s="42">
        <f t="shared" si="23"/>
        <v>43443</v>
      </c>
      <c r="B344" s="68">
        <f t="shared" si="21"/>
        <v>4</v>
      </c>
      <c r="C344" s="68">
        <f t="shared" si="22"/>
        <v>12</v>
      </c>
      <c r="D344" s="68">
        <f>INT((A344-DATE(YEAR(A344),1,3)+WEEKDAY(DATE(YEAR(A344),1,3))+5)/7)</f>
        <v>49</v>
      </c>
      <c r="E344" s="74">
        <f t="shared" si="24"/>
        <v>7</v>
      </c>
      <c r="F344" s="65"/>
      <c r="G344" s="65"/>
      <c r="H344" s="65"/>
      <c r="I344" s="65"/>
      <c r="J344" s="65"/>
      <c r="K344" s="65"/>
      <c r="L344" s="65"/>
      <c r="M344" s="65"/>
      <c r="N344" s="6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50"/>
      <c r="AM344" s="50"/>
      <c r="AN344" s="50"/>
      <c r="AO344" s="50"/>
      <c r="AP344" s="50"/>
      <c r="AQ344" s="50"/>
      <c r="AR344" s="50"/>
      <c r="AS344" s="50"/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/>
      <c r="BG344" s="50"/>
      <c r="BH344" s="50"/>
      <c r="BI344" s="50"/>
      <c r="BJ344" s="50"/>
      <c r="BK344" s="50"/>
      <c r="BL344" s="50"/>
      <c r="BM344" s="50"/>
      <c r="BN344" s="50"/>
      <c r="BO344" s="50"/>
      <c r="BP344" s="50"/>
      <c r="BQ344" s="50"/>
      <c r="BR344" s="50"/>
      <c r="BS344" s="50"/>
      <c r="BT344" s="50"/>
      <c r="BU344" s="50"/>
      <c r="BV344" s="50"/>
      <c r="BW344" s="50"/>
      <c r="BX344" s="50"/>
      <c r="BY344" s="50"/>
      <c r="BZ344" s="50"/>
      <c r="CA344" s="50"/>
      <c r="CB344" s="50"/>
      <c r="CC344" s="50"/>
      <c r="CD344" s="50"/>
      <c r="CE344" s="50"/>
      <c r="CF344" s="50"/>
      <c r="CG344" s="50"/>
      <c r="CH344" s="50"/>
      <c r="CI344" s="50"/>
      <c r="CJ344" s="50"/>
      <c r="CK344" s="50"/>
      <c r="CL344" s="50"/>
      <c r="CM344" s="50"/>
      <c r="CN344" s="50"/>
      <c r="CO344" s="50"/>
      <c r="CP344" s="50"/>
      <c r="CQ344" s="50"/>
      <c r="CR344" s="50"/>
      <c r="CS344" s="50"/>
      <c r="CT344" s="50"/>
      <c r="CU344" s="50"/>
      <c r="CV344" s="50"/>
      <c r="CW344" s="50"/>
      <c r="CX344" s="50"/>
      <c r="CY344" s="50"/>
      <c r="CZ344" s="50"/>
      <c r="DA344" s="50"/>
    </row>
    <row r="345" spans="1:105" s="18" customFormat="1" ht="30.75" customHeight="1" x14ac:dyDescent="0.3">
      <c r="A345" s="42">
        <f t="shared" si="23"/>
        <v>43444</v>
      </c>
      <c r="B345" s="68">
        <f t="shared" si="21"/>
        <v>4</v>
      </c>
      <c r="C345" s="68">
        <f t="shared" si="22"/>
        <v>12</v>
      </c>
      <c r="D345" s="68">
        <f>INT((A345-DATE(YEAR(A345),1,3)+WEEKDAY(DATE(YEAR(A345),1,3))+5)/7)</f>
        <v>50</v>
      </c>
      <c r="E345" s="74">
        <f t="shared" si="24"/>
        <v>1</v>
      </c>
      <c r="F345" s="65"/>
      <c r="G345" s="65"/>
      <c r="H345" s="65"/>
      <c r="I345" s="65"/>
      <c r="J345" s="65"/>
      <c r="K345" s="65"/>
      <c r="L345" s="65"/>
      <c r="M345" s="65"/>
      <c r="N345" s="6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50"/>
      <c r="AM345" s="50"/>
      <c r="AN345" s="50"/>
      <c r="AO345" s="50"/>
      <c r="AP345" s="50"/>
      <c r="AQ345" s="50"/>
      <c r="AR345" s="50"/>
      <c r="AS345" s="50"/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/>
      <c r="BG345" s="50"/>
      <c r="BH345" s="50"/>
      <c r="BI345" s="50"/>
      <c r="BJ345" s="50"/>
      <c r="BK345" s="50"/>
      <c r="BL345" s="50"/>
      <c r="BM345" s="50"/>
      <c r="BN345" s="50"/>
      <c r="BO345" s="50"/>
      <c r="BP345" s="50"/>
      <c r="BQ345" s="50"/>
      <c r="BR345" s="50"/>
      <c r="BS345" s="50"/>
      <c r="BT345" s="50"/>
      <c r="BU345" s="50"/>
      <c r="BV345" s="50"/>
      <c r="BW345" s="50"/>
      <c r="BX345" s="50"/>
      <c r="BY345" s="50"/>
      <c r="BZ345" s="50"/>
      <c r="CA345" s="50"/>
      <c r="CB345" s="50"/>
      <c r="CC345" s="50"/>
      <c r="CD345" s="50"/>
      <c r="CE345" s="50"/>
      <c r="CF345" s="50"/>
      <c r="CG345" s="50"/>
      <c r="CH345" s="50"/>
      <c r="CI345" s="50"/>
      <c r="CJ345" s="50"/>
      <c r="CK345" s="50"/>
      <c r="CL345" s="50"/>
      <c r="CM345" s="50"/>
      <c r="CN345" s="50"/>
      <c r="CO345" s="50"/>
      <c r="CP345" s="50"/>
      <c r="CQ345" s="50"/>
      <c r="CR345" s="50"/>
      <c r="CS345" s="50"/>
      <c r="CT345" s="50"/>
      <c r="CU345" s="50"/>
      <c r="CV345" s="50"/>
      <c r="CW345" s="50"/>
      <c r="CX345" s="50"/>
      <c r="CY345" s="50"/>
      <c r="CZ345" s="50"/>
      <c r="DA345" s="50"/>
    </row>
    <row r="346" spans="1:105" s="18" customFormat="1" ht="30.75" customHeight="1" x14ac:dyDescent="0.3">
      <c r="A346" s="42">
        <f t="shared" si="23"/>
        <v>43445</v>
      </c>
      <c r="B346" s="68">
        <f t="shared" si="21"/>
        <v>4</v>
      </c>
      <c r="C346" s="68">
        <f t="shared" si="22"/>
        <v>12</v>
      </c>
      <c r="D346" s="68">
        <f>INT((A346-DATE(YEAR(A346),1,3)+WEEKDAY(DATE(YEAR(A346),1,3))+5)/7)</f>
        <v>50</v>
      </c>
      <c r="E346" s="74">
        <f t="shared" si="24"/>
        <v>2</v>
      </c>
      <c r="F346" s="65"/>
      <c r="G346" s="65"/>
      <c r="H346" s="65"/>
      <c r="I346" s="65"/>
      <c r="J346" s="65"/>
      <c r="K346" s="65"/>
      <c r="L346" s="65"/>
      <c r="M346" s="65"/>
      <c r="N346" s="6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50"/>
      <c r="AM346" s="50"/>
      <c r="AN346" s="50"/>
      <c r="AO346" s="50"/>
      <c r="AP346" s="50"/>
      <c r="AQ346" s="50"/>
      <c r="AR346" s="50"/>
      <c r="AS346" s="50"/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/>
      <c r="BG346" s="50"/>
      <c r="BH346" s="50"/>
      <c r="BI346" s="50"/>
      <c r="BJ346" s="50"/>
      <c r="BK346" s="50"/>
      <c r="BL346" s="50"/>
      <c r="BM346" s="50"/>
      <c r="BN346" s="50"/>
      <c r="BO346" s="50"/>
      <c r="BP346" s="50"/>
      <c r="BQ346" s="50"/>
      <c r="BR346" s="50"/>
      <c r="BS346" s="50"/>
      <c r="BT346" s="50"/>
      <c r="BU346" s="50"/>
      <c r="BV346" s="50"/>
      <c r="BW346" s="50"/>
      <c r="BX346" s="50"/>
      <c r="BY346" s="50"/>
      <c r="BZ346" s="50"/>
      <c r="CA346" s="50"/>
      <c r="CB346" s="50"/>
      <c r="CC346" s="50"/>
      <c r="CD346" s="50"/>
      <c r="CE346" s="50"/>
      <c r="CF346" s="50"/>
      <c r="CG346" s="50"/>
      <c r="CH346" s="50"/>
      <c r="CI346" s="50"/>
      <c r="CJ346" s="50"/>
      <c r="CK346" s="50"/>
      <c r="CL346" s="50"/>
      <c r="CM346" s="50"/>
      <c r="CN346" s="50"/>
      <c r="CO346" s="50"/>
      <c r="CP346" s="50"/>
      <c r="CQ346" s="50"/>
      <c r="CR346" s="50"/>
      <c r="CS346" s="50"/>
      <c r="CT346" s="50"/>
      <c r="CU346" s="50"/>
      <c r="CV346" s="50"/>
      <c r="CW346" s="50"/>
      <c r="CX346" s="50"/>
      <c r="CY346" s="50"/>
      <c r="CZ346" s="50"/>
      <c r="DA346" s="50"/>
    </row>
    <row r="347" spans="1:105" s="18" customFormat="1" ht="30.75" customHeight="1" x14ac:dyDescent="0.3">
      <c r="A347" s="42">
        <f t="shared" si="23"/>
        <v>43446</v>
      </c>
      <c r="B347" s="68">
        <f t="shared" si="21"/>
        <v>4</v>
      </c>
      <c r="C347" s="68">
        <f t="shared" si="22"/>
        <v>12</v>
      </c>
      <c r="D347" s="68">
        <f>INT((A347-DATE(YEAR(A347),1,3)+WEEKDAY(DATE(YEAR(A347),1,3))+5)/7)</f>
        <v>50</v>
      </c>
      <c r="E347" s="74">
        <f t="shared" si="24"/>
        <v>3</v>
      </c>
      <c r="F347" s="65"/>
      <c r="G347" s="65"/>
      <c r="H347" s="65"/>
      <c r="I347" s="65"/>
      <c r="J347" s="65"/>
      <c r="K347" s="65"/>
      <c r="L347" s="65"/>
      <c r="M347" s="65"/>
      <c r="N347" s="6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50"/>
      <c r="AM347" s="50"/>
      <c r="AN347" s="50"/>
      <c r="AO347" s="50"/>
      <c r="AP347" s="50"/>
      <c r="AQ347" s="50"/>
      <c r="AR347" s="50"/>
      <c r="AS347" s="50"/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/>
      <c r="BG347" s="50"/>
      <c r="BH347" s="50"/>
      <c r="BI347" s="50"/>
      <c r="BJ347" s="50"/>
      <c r="BK347" s="50"/>
      <c r="BL347" s="50"/>
      <c r="BM347" s="50"/>
      <c r="BN347" s="50"/>
      <c r="BO347" s="50"/>
      <c r="BP347" s="50"/>
      <c r="BQ347" s="50"/>
      <c r="BR347" s="50"/>
      <c r="BS347" s="50"/>
      <c r="BT347" s="50"/>
      <c r="BU347" s="50"/>
      <c r="BV347" s="50"/>
      <c r="BW347" s="50"/>
      <c r="BX347" s="50"/>
      <c r="BY347" s="50"/>
      <c r="BZ347" s="50"/>
      <c r="CA347" s="50"/>
      <c r="CB347" s="50"/>
      <c r="CC347" s="50"/>
      <c r="CD347" s="50"/>
      <c r="CE347" s="50"/>
      <c r="CF347" s="50"/>
      <c r="CG347" s="50"/>
      <c r="CH347" s="50"/>
      <c r="CI347" s="50"/>
      <c r="CJ347" s="50"/>
      <c r="CK347" s="50"/>
      <c r="CL347" s="50"/>
      <c r="CM347" s="50"/>
      <c r="CN347" s="50"/>
      <c r="CO347" s="50"/>
      <c r="CP347" s="50"/>
      <c r="CQ347" s="50"/>
      <c r="CR347" s="50"/>
      <c r="CS347" s="50"/>
      <c r="CT347" s="50"/>
      <c r="CU347" s="50"/>
      <c r="CV347" s="50"/>
      <c r="CW347" s="50"/>
      <c r="CX347" s="50"/>
      <c r="CY347" s="50"/>
      <c r="CZ347" s="50"/>
      <c r="DA347" s="50"/>
    </row>
    <row r="348" spans="1:105" s="18" customFormat="1" ht="30.75" customHeight="1" x14ac:dyDescent="0.3">
      <c r="A348" s="42">
        <f t="shared" si="23"/>
        <v>43447</v>
      </c>
      <c r="B348" s="68">
        <f t="shared" si="21"/>
        <v>4</v>
      </c>
      <c r="C348" s="68">
        <f t="shared" si="22"/>
        <v>12</v>
      </c>
      <c r="D348" s="68">
        <f>INT((A348-DATE(YEAR(A348),1,3)+WEEKDAY(DATE(YEAR(A348),1,3))+5)/7)</f>
        <v>50</v>
      </c>
      <c r="E348" s="74">
        <f t="shared" si="24"/>
        <v>4</v>
      </c>
      <c r="F348" s="65"/>
      <c r="G348" s="65"/>
      <c r="H348" s="65"/>
      <c r="I348" s="65"/>
      <c r="J348" s="65"/>
      <c r="K348" s="65"/>
      <c r="L348" s="65"/>
      <c r="M348" s="65"/>
      <c r="N348" s="6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50"/>
      <c r="AM348" s="50"/>
      <c r="AN348" s="50"/>
      <c r="AO348" s="50"/>
      <c r="AP348" s="50"/>
      <c r="AQ348" s="50"/>
      <c r="AR348" s="50"/>
      <c r="AS348" s="50"/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/>
      <c r="BG348" s="50"/>
      <c r="BH348" s="50"/>
      <c r="BI348" s="50"/>
      <c r="BJ348" s="50"/>
      <c r="BK348" s="50"/>
      <c r="BL348" s="50"/>
      <c r="BM348" s="50"/>
      <c r="BN348" s="50"/>
      <c r="BO348" s="50"/>
      <c r="BP348" s="50"/>
      <c r="BQ348" s="50"/>
      <c r="BR348" s="50"/>
      <c r="BS348" s="50"/>
      <c r="BT348" s="50"/>
      <c r="BU348" s="50"/>
      <c r="BV348" s="50"/>
      <c r="BW348" s="50"/>
      <c r="BX348" s="50"/>
      <c r="BY348" s="50"/>
      <c r="BZ348" s="50"/>
      <c r="CA348" s="50"/>
      <c r="CB348" s="50"/>
      <c r="CC348" s="50"/>
      <c r="CD348" s="50"/>
      <c r="CE348" s="50"/>
      <c r="CF348" s="50"/>
      <c r="CG348" s="50"/>
      <c r="CH348" s="50"/>
      <c r="CI348" s="50"/>
      <c r="CJ348" s="50"/>
      <c r="CK348" s="50"/>
      <c r="CL348" s="50"/>
      <c r="CM348" s="50"/>
      <c r="CN348" s="50"/>
      <c r="CO348" s="50"/>
      <c r="CP348" s="50"/>
      <c r="CQ348" s="50"/>
      <c r="CR348" s="50"/>
      <c r="CS348" s="50"/>
      <c r="CT348" s="50"/>
      <c r="CU348" s="50"/>
      <c r="CV348" s="50"/>
      <c r="CW348" s="50"/>
      <c r="CX348" s="50"/>
      <c r="CY348" s="50"/>
      <c r="CZ348" s="50"/>
      <c r="DA348" s="50"/>
    </row>
    <row r="349" spans="1:105" s="18" customFormat="1" ht="30.75" customHeight="1" x14ac:dyDescent="0.3">
      <c r="A349" s="42">
        <f t="shared" si="23"/>
        <v>43448</v>
      </c>
      <c r="B349" s="68">
        <f t="shared" si="21"/>
        <v>4</v>
      </c>
      <c r="C349" s="68">
        <f t="shared" si="22"/>
        <v>12</v>
      </c>
      <c r="D349" s="68">
        <f>INT((A349-DATE(YEAR(A349),1,3)+WEEKDAY(DATE(YEAR(A349),1,3))+5)/7)</f>
        <v>50</v>
      </c>
      <c r="E349" s="74">
        <f t="shared" si="24"/>
        <v>5</v>
      </c>
      <c r="F349" s="65"/>
      <c r="G349" s="65"/>
      <c r="H349" s="65"/>
      <c r="I349" s="65"/>
      <c r="J349" s="65"/>
      <c r="K349" s="65"/>
      <c r="L349" s="65"/>
      <c r="M349" s="65"/>
      <c r="N349" s="6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50"/>
      <c r="AM349" s="50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/>
      <c r="BG349" s="50"/>
      <c r="BH349" s="50"/>
      <c r="BI349" s="50"/>
      <c r="BJ349" s="50"/>
      <c r="BK349" s="50"/>
      <c r="BL349" s="50"/>
      <c r="BM349" s="50"/>
      <c r="BN349" s="50"/>
      <c r="BO349" s="50"/>
      <c r="BP349" s="50"/>
      <c r="BQ349" s="50"/>
      <c r="BR349" s="50"/>
      <c r="BS349" s="50"/>
      <c r="BT349" s="50"/>
      <c r="BU349" s="50"/>
      <c r="BV349" s="50"/>
      <c r="BW349" s="50"/>
      <c r="BX349" s="50"/>
      <c r="BY349" s="50"/>
      <c r="BZ349" s="50"/>
      <c r="CA349" s="50"/>
      <c r="CB349" s="50"/>
      <c r="CC349" s="50"/>
      <c r="CD349" s="50"/>
      <c r="CE349" s="50"/>
      <c r="CF349" s="50"/>
      <c r="CG349" s="50"/>
      <c r="CH349" s="50"/>
      <c r="CI349" s="50"/>
      <c r="CJ349" s="50"/>
      <c r="CK349" s="50"/>
      <c r="CL349" s="50"/>
      <c r="CM349" s="50"/>
      <c r="CN349" s="50"/>
      <c r="CO349" s="50"/>
      <c r="CP349" s="50"/>
      <c r="CQ349" s="50"/>
      <c r="CR349" s="50"/>
      <c r="CS349" s="50"/>
      <c r="CT349" s="50"/>
      <c r="CU349" s="50"/>
      <c r="CV349" s="50"/>
      <c r="CW349" s="50"/>
      <c r="CX349" s="50"/>
      <c r="CY349" s="50"/>
      <c r="CZ349" s="50"/>
      <c r="DA349" s="50"/>
    </row>
    <row r="350" spans="1:105" s="18" customFormat="1" ht="30.75" customHeight="1" x14ac:dyDescent="0.3">
      <c r="A350" s="42">
        <f t="shared" si="23"/>
        <v>43449</v>
      </c>
      <c r="B350" s="68">
        <f t="shared" si="21"/>
        <v>4</v>
      </c>
      <c r="C350" s="68">
        <f t="shared" si="22"/>
        <v>12</v>
      </c>
      <c r="D350" s="68">
        <f>INT((A350-DATE(YEAR(A350),1,3)+WEEKDAY(DATE(YEAR(A350),1,3))+5)/7)</f>
        <v>50</v>
      </c>
      <c r="E350" s="74">
        <f t="shared" si="24"/>
        <v>6</v>
      </c>
      <c r="F350" s="65"/>
      <c r="G350" s="65"/>
      <c r="H350" s="65"/>
      <c r="I350" s="65"/>
      <c r="J350" s="65"/>
      <c r="K350" s="65"/>
      <c r="L350" s="65"/>
      <c r="M350" s="65"/>
      <c r="N350" s="6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50"/>
      <c r="AM350" s="50"/>
      <c r="AN350" s="50"/>
      <c r="AO350" s="50"/>
      <c r="AP350" s="50"/>
      <c r="AQ350" s="50"/>
      <c r="AR350" s="50"/>
      <c r="AS350" s="50"/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/>
      <c r="BG350" s="50"/>
      <c r="BH350" s="50"/>
      <c r="BI350" s="50"/>
      <c r="BJ350" s="50"/>
      <c r="BK350" s="50"/>
      <c r="BL350" s="50"/>
      <c r="BM350" s="50"/>
      <c r="BN350" s="50"/>
      <c r="BO350" s="50"/>
      <c r="BP350" s="50"/>
      <c r="BQ350" s="50"/>
      <c r="BR350" s="50"/>
      <c r="BS350" s="50"/>
      <c r="BT350" s="50"/>
      <c r="BU350" s="50"/>
      <c r="BV350" s="50"/>
      <c r="BW350" s="50"/>
      <c r="BX350" s="50"/>
      <c r="BY350" s="50"/>
      <c r="BZ350" s="50"/>
      <c r="CA350" s="50"/>
      <c r="CB350" s="50"/>
      <c r="CC350" s="50"/>
      <c r="CD350" s="50"/>
      <c r="CE350" s="50"/>
      <c r="CF350" s="50"/>
      <c r="CG350" s="50"/>
      <c r="CH350" s="50"/>
      <c r="CI350" s="50"/>
      <c r="CJ350" s="50"/>
      <c r="CK350" s="50"/>
      <c r="CL350" s="50"/>
      <c r="CM350" s="50"/>
      <c r="CN350" s="50"/>
      <c r="CO350" s="50"/>
      <c r="CP350" s="50"/>
      <c r="CQ350" s="50"/>
      <c r="CR350" s="50"/>
      <c r="CS350" s="50"/>
      <c r="CT350" s="50"/>
      <c r="CU350" s="50"/>
      <c r="CV350" s="50"/>
      <c r="CW350" s="50"/>
      <c r="CX350" s="50"/>
      <c r="CY350" s="50"/>
      <c r="CZ350" s="50"/>
      <c r="DA350" s="50"/>
    </row>
    <row r="351" spans="1:105" s="18" customFormat="1" ht="30.75" customHeight="1" x14ac:dyDescent="0.3">
      <c r="A351" s="42">
        <f t="shared" si="23"/>
        <v>43450</v>
      </c>
      <c r="B351" s="68">
        <f t="shared" si="21"/>
        <v>4</v>
      </c>
      <c r="C351" s="68">
        <f t="shared" si="22"/>
        <v>12</v>
      </c>
      <c r="D351" s="68">
        <f>INT((A351-DATE(YEAR(A351),1,3)+WEEKDAY(DATE(YEAR(A351),1,3))+5)/7)</f>
        <v>50</v>
      </c>
      <c r="E351" s="74">
        <f t="shared" si="24"/>
        <v>7</v>
      </c>
      <c r="F351" s="65"/>
      <c r="G351" s="65"/>
      <c r="H351" s="65"/>
      <c r="I351" s="65"/>
      <c r="J351" s="65"/>
      <c r="K351" s="65"/>
      <c r="L351" s="65"/>
      <c r="M351" s="65"/>
      <c r="N351" s="6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50"/>
      <c r="AM351" s="50"/>
      <c r="AN351" s="50"/>
      <c r="AO351" s="50"/>
      <c r="AP351" s="50"/>
      <c r="AQ351" s="50"/>
      <c r="AR351" s="50"/>
      <c r="AS351" s="50"/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/>
      <c r="BG351" s="50"/>
      <c r="BH351" s="50"/>
      <c r="BI351" s="50"/>
      <c r="BJ351" s="50"/>
      <c r="BK351" s="50"/>
      <c r="BL351" s="50"/>
      <c r="BM351" s="50"/>
      <c r="BN351" s="50"/>
      <c r="BO351" s="50"/>
      <c r="BP351" s="50"/>
      <c r="BQ351" s="50"/>
      <c r="BR351" s="50"/>
      <c r="BS351" s="50"/>
      <c r="BT351" s="50"/>
      <c r="BU351" s="50"/>
      <c r="BV351" s="50"/>
      <c r="BW351" s="50"/>
      <c r="BX351" s="50"/>
      <c r="BY351" s="50"/>
      <c r="BZ351" s="50"/>
      <c r="CA351" s="50"/>
      <c r="CB351" s="50"/>
      <c r="CC351" s="50"/>
      <c r="CD351" s="50"/>
      <c r="CE351" s="50"/>
      <c r="CF351" s="50"/>
      <c r="CG351" s="50"/>
      <c r="CH351" s="50"/>
      <c r="CI351" s="50"/>
      <c r="CJ351" s="50"/>
      <c r="CK351" s="50"/>
      <c r="CL351" s="50"/>
      <c r="CM351" s="50"/>
      <c r="CN351" s="50"/>
      <c r="CO351" s="50"/>
      <c r="CP351" s="50"/>
      <c r="CQ351" s="50"/>
      <c r="CR351" s="50"/>
      <c r="CS351" s="50"/>
      <c r="CT351" s="50"/>
      <c r="CU351" s="50"/>
      <c r="CV351" s="50"/>
      <c r="CW351" s="50"/>
      <c r="CX351" s="50"/>
      <c r="CY351" s="50"/>
      <c r="CZ351" s="50"/>
      <c r="DA351" s="50"/>
    </row>
    <row r="352" spans="1:105" s="18" customFormat="1" ht="30.75" customHeight="1" x14ac:dyDescent="0.3">
      <c r="A352" s="42">
        <f t="shared" si="23"/>
        <v>43451</v>
      </c>
      <c r="B352" s="68">
        <f t="shared" si="21"/>
        <v>4</v>
      </c>
      <c r="C352" s="68">
        <f t="shared" si="22"/>
        <v>12</v>
      </c>
      <c r="D352" s="68">
        <f>INT((A352-DATE(YEAR(A352),1,3)+WEEKDAY(DATE(YEAR(A352),1,3))+5)/7)</f>
        <v>51</v>
      </c>
      <c r="E352" s="74">
        <f t="shared" si="24"/>
        <v>1</v>
      </c>
      <c r="F352" s="65"/>
      <c r="G352" s="65"/>
      <c r="H352" s="65"/>
      <c r="I352" s="65"/>
      <c r="J352" s="65"/>
      <c r="K352" s="65"/>
      <c r="L352" s="65"/>
      <c r="M352" s="65"/>
      <c r="N352" s="6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50"/>
      <c r="AM352" s="50"/>
      <c r="AN352" s="50"/>
      <c r="AO352" s="50"/>
      <c r="AP352" s="50"/>
      <c r="AQ352" s="50"/>
      <c r="AR352" s="50"/>
      <c r="AS352" s="50"/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/>
      <c r="BG352" s="50"/>
      <c r="BH352" s="50"/>
      <c r="BI352" s="50"/>
      <c r="BJ352" s="50"/>
      <c r="BK352" s="50"/>
      <c r="BL352" s="50"/>
      <c r="BM352" s="50"/>
      <c r="BN352" s="50"/>
      <c r="BO352" s="50"/>
      <c r="BP352" s="50"/>
      <c r="BQ352" s="50"/>
      <c r="BR352" s="50"/>
      <c r="BS352" s="50"/>
      <c r="BT352" s="50"/>
      <c r="BU352" s="50"/>
      <c r="BV352" s="50"/>
      <c r="BW352" s="50"/>
      <c r="BX352" s="50"/>
      <c r="BY352" s="50"/>
      <c r="BZ352" s="50"/>
      <c r="CA352" s="50"/>
      <c r="CB352" s="50"/>
      <c r="CC352" s="50"/>
      <c r="CD352" s="50"/>
      <c r="CE352" s="50"/>
      <c r="CF352" s="50"/>
      <c r="CG352" s="50"/>
      <c r="CH352" s="50"/>
      <c r="CI352" s="50"/>
      <c r="CJ352" s="50"/>
      <c r="CK352" s="50"/>
      <c r="CL352" s="50"/>
      <c r="CM352" s="50"/>
      <c r="CN352" s="50"/>
      <c r="CO352" s="50"/>
      <c r="CP352" s="50"/>
      <c r="CQ352" s="50"/>
      <c r="CR352" s="50"/>
      <c r="CS352" s="50"/>
      <c r="CT352" s="50"/>
      <c r="CU352" s="50"/>
      <c r="CV352" s="50"/>
      <c r="CW352" s="50"/>
      <c r="CX352" s="50"/>
      <c r="CY352" s="50"/>
      <c r="CZ352" s="50"/>
      <c r="DA352" s="50"/>
    </row>
    <row r="353" spans="1:105" s="18" customFormat="1" ht="30.75" customHeight="1" x14ac:dyDescent="0.3">
      <c r="A353" s="42">
        <f t="shared" si="23"/>
        <v>43452</v>
      </c>
      <c r="B353" s="68">
        <f t="shared" si="21"/>
        <v>4</v>
      </c>
      <c r="C353" s="68">
        <f t="shared" si="22"/>
        <v>12</v>
      </c>
      <c r="D353" s="68">
        <f>INT((A353-DATE(YEAR(A353),1,3)+WEEKDAY(DATE(YEAR(A353),1,3))+5)/7)</f>
        <v>51</v>
      </c>
      <c r="E353" s="74">
        <f t="shared" si="24"/>
        <v>2</v>
      </c>
      <c r="F353" s="65"/>
      <c r="G353" s="65"/>
      <c r="H353" s="65"/>
      <c r="I353" s="65"/>
      <c r="J353" s="65"/>
      <c r="K353" s="65"/>
      <c r="L353" s="65"/>
      <c r="M353" s="65"/>
      <c r="N353" s="6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50"/>
      <c r="AM353" s="50"/>
      <c r="AN353" s="50"/>
      <c r="AO353" s="50"/>
      <c r="AP353" s="50"/>
      <c r="AQ353" s="50"/>
      <c r="AR353" s="50"/>
      <c r="AS353" s="50"/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0"/>
      <c r="BH353" s="50"/>
      <c r="BI353" s="50"/>
      <c r="BJ353" s="50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0"/>
      <c r="BV353" s="50"/>
      <c r="BW353" s="50"/>
      <c r="BX353" s="50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0"/>
      <c r="CJ353" s="50"/>
      <c r="CK353" s="50"/>
      <c r="CL353" s="50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0"/>
      <c r="CX353" s="50"/>
      <c r="CY353" s="50"/>
      <c r="CZ353" s="50"/>
      <c r="DA353" s="50"/>
    </row>
    <row r="354" spans="1:105" s="18" customFormat="1" ht="30.75" customHeight="1" x14ac:dyDescent="0.3">
      <c r="A354" s="42">
        <f t="shared" si="23"/>
        <v>43453</v>
      </c>
      <c r="B354" s="68">
        <f t="shared" si="21"/>
        <v>4</v>
      </c>
      <c r="C354" s="68">
        <f t="shared" si="22"/>
        <v>12</v>
      </c>
      <c r="D354" s="68">
        <f>INT((A354-DATE(YEAR(A354),1,3)+WEEKDAY(DATE(YEAR(A354),1,3))+5)/7)</f>
        <v>51</v>
      </c>
      <c r="E354" s="74">
        <f t="shared" si="24"/>
        <v>3</v>
      </c>
      <c r="F354" s="65"/>
      <c r="G354" s="65"/>
      <c r="H354" s="65"/>
      <c r="I354" s="65"/>
      <c r="J354" s="65"/>
      <c r="K354" s="65"/>
      <c r="L354" s="65"/>
      <c r="M354" s="65"/>
      <c r="N354" s="65"/>
      <c r="O354" s="65"/>
      <c r="P354" s="65"/>
      <c r="Q354" s="65"/>
      <c r="R354" s="65"/>
      <c r="S354" s="65"/>
      <c r="T354" s="65"/>
      <c r="U354" s="65"/>
      <c r="V354" s="65"/>
      <c r="W354" s="65"/>
      <c r="X354" s="65"/>
      <c r="Y354" s="65"/>
      <c r="Z354" s="65"/>
      <c r="AA354" s="65"/>
      <c r="AB354" s="65"/>
      <c r="AC354" s="65"/>
      <c r="AD354" s="65"/>
      <c r="AE354" s="65"/>
      <c r="AF354" s="65"/>
      <c r="AG354" s="65"/>
      <c r="AH354" s="65"/>
      <c r="AI354" s="65"/>
      <c r="AJ354" s="65"/>
      <c r="AK354" s="65"/>
      <c r="AL354" s="50"/>
      <c r="AM354" s="50"/>
      <c r="AN354" s="50"/>
      <c r="AO354" s="50"/>
      <c r="AP354" s="50"/>
      <c r="AQ354" s="50"/>
      <c r="AR354" s="50"/>
      <c r="AS354" s="50"/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/>
      <c r="BG354" s="50"/>
      <c r="BH354" s="50"/>
      <c r="BI354" s="50"/>
      <c r="BJ354" s="50"/>
      <c r="BK354" s="50"/>
      <c r="BL354" s="50"/>
      <c r="BM354" s="50"/>
      <c r="BN354" s="50"/>
      <c r="BO354" s="50"/>
      <c r="BP354" s="50"/>
      <c r="BQ354" s="50"/>
      <c r="BR354" s="50"/>
      <c r="BS354" s="50"/>
      <c r="BT354" s="50"/>
      <c r="BU354" s="50"/>
      <c r="BV354" s="50"/>
      <c r="BW354" s="50"/>
      <c r="BX354" s="50"/>
      <c r="BY354" s="50"/>
      <c r="BZ354" s="50"/>
      <c r="CA354" s="50"/>
      <c r="CB354" s="50"/>
      <c r="CC354" s="50"/>
      <c r="CD354" s="50"/>
      <c r="CE354" s="50"/>
      <c r="CF354" s="50"/>
      <c r="CG354" s="50"/>
      <c r="CH354" s="50"/>
      <c r="CI354" s="50"/>
      <c r="CJ354" s="50"/>
      <c r="CK354" s="50"/>
      <c r="CL354" s="50"/>
      <c r="CM354" s="50"/>
      <c r="CN354" s="50"/>
      <c r="CO354" s="50"/>
      <c r="CP354" s="50"/>
      <c r="CQ354" s="50"/>
      <c r="CR354" s="50"/>
      <c r="CS354" s="50"/>
      <c r="CT354" s="50"/>
      <c r="CU354" s="50"/>
      <c r="CV354" s="50"/>
      <c r="CW354" s="50"/>
      <c r="CX354" s="50"/>
      <c r="CY354" s="50"/>
      <c r="CZ354" s="50"/>
      <c r="DA354" s="50"/>
    </row>
    <row r="355" spans="1:105" s="18" customFormat="1" ht="30.75" customHeight="1" x14ac:dyDescent="0.3">
      <c r="A355" s="42">
        <f t="shared" si="23"/>
        <v>43454</v>
      </c>
      <c r="B355" s="68">
        <f t="shared" si="21"/>
        <v>4</v>
      </c>
      <c r="C355" s="68">
        <f t="shared" si="22"/>
        <v>12</v>
      </c>
      <c r="D355" s="68">
        <f>INT((A355-DATE(YEAR(A355),1,3)+WEEKDAY(DATE(YEAR(A355),1,3))+5)/7)</f>
        <v>51</v>
      </c>
      <c r="E355" s="74">
        <f t="shared" si="24"/>
        <v>4</v>
      </c>
      <c r="F355" s="65"/>
      <c r="G355" s="65"/>
      <c r="H355" s="65"/>
      <c r="I355" s="65"/>
      <c r="J355" s="65"/>
      <c r="K355" s="65"/>
      <c r="L355" s="65"/>
      <c r="M355" s="65"/>
      <c r="N355" s="65"/>
      <c r="O355" s="65"/>
      <c r="P355" s="65"/>
      <c r="Q355" s="65"/>
      <c r="R355" s="65"/>
      <c r="S355" s="65"/>
      <c r="T355" s="65"/>
      <c r="U355" s="65"/>
      <c r="V355" s="65"/>
      <c r="W355" s="65"/>
      <c r="X355" s="65"/>
      <c r="Y355" s="65"/>
      <c r="Z355" s="65"/>
      <c r="AA355" s="65"/>
      <c r="AB355" s="65"/>
      <c r="AC355" s="65"/>
      <c r="AD355" s="65"/>
      <c r="AE355" s="65"/>
      <c r="AF355" s="65"/>
      <c r="AG355" s="65"/>
      <c r="AH355" s="65"/>
      <c r="AI355" s="65"/>
      <c r="AJ355" s="65"/>
      <c r="AK355" s="65"/>
      <c r="AL355" s="50"/>
      <c r="AM355" s="50"/>
      <c r="AN355" s="50"/>
      <c r="AO355" s="50"/>
      <c r="AP355" s="50"/>
      <c r="AQ355" s="50"/>
      <c r="AR355" s="50"/>
      <c r="AS355" s="50"/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/>
      <c r="BG355" s="50"/>
      <c r="BH355" s="50"/>
      <c r="BI355" s="50"/>
      <c r="BJ355" s="50"/>
      <c r="BK355" s="50"/>
      <c r="BL355" s="50"/>
      <c r="BM355" s="50"/>
      <c r="BN355" s="50"/>
      <c r="BO355" s="50"/>
      <c r="BP355" s="50"/>
      <c r="BQ355" s="50"/>
      <c r="BR355" s="50"/>
      <c r="BS355" s="50"/>
      <c r="BT355" s="50"/>
      <c r="BU355" s="50"/>
      <c r="BV355" s="50"/>
      <c r="BW355" s="50"/>
      <c r="BX355" s="50"/>
      <c r="BY355" s="50"/>
      <c r="BZ355" s="50"/>
      <c r="CA355" s="50"/>
      <c r="CB355" s="50"/>
      <c r="CC355" s="50"/>
      <c r="CD355" s="50"/>
      <c r="CE355" s="50"/>
      <c r="CF355" s="50"/>
      <c r="CG355" s="50"/>
      <c r="CH355" s="50"/>
      <c r="CI355" s="50"/>
      <c r="CJ355" s="50"/>
      <c r="CK355" s="50"/>
      <c r="CL355" s="50"/>
      <c r="CM355" s="50"/>
      <c r="CN355" s="50"/>
      <c r="CO355" s="50"/>
      <c r="CP355" s="50"/>
      <c r="CQ355" s="50"/>
      <c r="CR355" s="50"/>
      <c r="CS355" s="50"/>
      <c r="CT355" s="50"/>
      <c r="CU355" s="50"/>
      <c r="CV355" s="50"/>
      <c r="CW355" s="50"/>
      <c r="CX355" s="50"/>
      <c r="CY355" s="50"/>
      <c r="CZ355" s="50"/>
      <c r="DA355" s="50"/>
    </row>
    <row r="356" spans="1:105" s="18" customFormat="1" ht="30.75" customHeight="1" x14ac:dyDescent="0.3">
      <c r="A356" s="42">
        <f t="shared" si="23"/>
        <v>43455</v>
      </c>
      <c r="B356" s="68">
        <f t="shared" si="21"/>
        <v>4</v>
      </c>
      <c r="C356" s="68">
        <f t="shared" si="22"/>
        <v>12</v>
      </c>
      <c r="D356" s="68">
        <f>INT((A356-DATE(YEAR(A356),1,3)+WEEKDAY(DATE(YEAR(A356),1,3))+5)/7)</f>
        <v>51</v>
      </c>
      <c r="E356" s="74">
        <f t="shared" si="24"/>
        <v>5</v>
      </c>
      <c r="F356" s="65"/>
      <c r="G356" s="65"/>
      <c r="H356" s="65"/>
      <c r="I356" s="65"/>
      <c r="J356" s="65"/>
      <c r="K356" s="65"/>
      <c r="L356" s="65"/>
      <c r="M356" s="65"/>
      <c r="N356" s="65"/>
      <c r="O356" s="65"/>
      <c r="P356" s="65"/>
      <c r="Q356" s="65"/>
      <c r="R356" s="65"/>
      <c r="S356" s="65"/>
      <c r="T356" s="65"/>
      <c r="U356" s="65"/>
      <c r="V356" s="65"/>
      <c r="W356" s="65"/>
      <c r="X356" s="65"/>
      <c r="Y356" s="65"/>
      <c r="Z356" s="65"/>
      <c r="AA356" s="65"/>
      <c r="AB356" s="65"/>
      <c r="AC356" s="65"/>
      <c r="AD356" s="65"/>
      <c r="AE356" s="65"/>
      <c r="AF356" s="65"/>
      <c r="AG356" s="65"/>
      <c r="AH356" s="65"/>
      <c r="AI356" s="65"/>
      <c r="AJ356" s="65"/>
      <c r="AK356" s="65"/>
      <c r="AL356" s="50"/>
      <c r="AM356" s="50"/>
      <c r="AN356" s="50"/>
      <c r="AO356" s="50"/>
      <c r="AP356" s="50"/>
      <c r="AQ356" s="50"/>
      <c r="AR356" s="50"/>
      <c r="AS356" s="50"/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/>
      <c r="BG356" s="50"/>
      <c r="BH356" s="50"/>
      <c r="BI356" s="50"/>
      <c r="BJ356" s="50"/>
      <c r="BK356" s="50"/>
      <c r="BL356" s="50"/>
      <c r="BM356" s="50"/>
      <c r="BN356" s="50"/>
      <c r="BO356" s="50"/>
      <c r="BP356" s="50"/>
      <c r="BQ356" s="50"/>
      <c r="BR356" s="50"/>
      <c r="BS356" s="50"/>
      <c r="BT356" s="50"/>
      <c r="BU356" s="50"/>
      <c r="BV356" s="50"/>
      <c r="BW356" s="50"/>
      <c r="BX356" s="50"/>
      <c r="BY356" s="50"/>
      <c r="BZ356" s="50"/>
      <c r="CA356" s="50"/>
      <c r="CB356" s="50"/>
      <c r="CC356" s="50"/>
      <c r="CD356" s="50"/>
      <c r="CE356" s="50"/>
      <c r="CF356" s="50"/>
      <c r="CG356" s="50"/>
      <c r="CH356" s="50"/>
      <c r="CI356" s="50"/>
      <c r="CJ356" s="50"/>
      <c r="CK356" s="50"/>
      <c r="CL356" s="50"/>
      <c r="CM356" s="50"/>
      <c r="CN356" s="50"/>
      <c r="CO356" s="50"/>
      <c r="CP356" s="50"/>
      <c r="CQ356" s="50"/>
      <c r="CR356" s="50"/>
      <c r="CS356" s="50"/>
      <c r="CT356" s="50"/>
      <c r="CU356" s="50"/>
      <c r="CV356" s="50"/>
      <c r="CW356" s="50"/>
      <c r="CX356" s="50"/>
      <c r="CY356" s="50"/>
      <c r="CZ356" s="50"/>
      <c r="DA356" s="50"/>
    </row>
    <row r="357" spans="1:105" s="18" customFormat="1" ht="30.75" customHeight="1" x14ac:dyDescent="0.3">
      <c r="A357" s="42">
        <f t="shared" si="23"/>
        <v>43456</v>
      </c>
      <c r="B357" s="68">
        <f t="shared" si="21"/>
        <v>4</v>
      </c>
      <c r="C357" s="68">
        <f t="shared" si="22"/>
        <v>12</v>
      </c>
      <c r="D357" s="68">
        <f>INT((A357-DATE(YEAR(A357),1,3)+WEEKDAY(DATE(YEAR(A357),1,3))+5)/7)</f>
        <v>51</v>
      </c>
      <c r="E357" s="74">
        <f t="shared" si="24"/>
        <v>6</v>
      </c>
      <c r="F357" s="65"/>
      <c r="G357" s="65"/>
      <c r="H357" s="65"/>
      <c r="I357" s="65"/>
      <c r="J357" s="65"/>
      <c r="K357" s="65"/>
      <c r="L357" s="65"/>
      <c r="M357" s="65"/>
      <c r="N357" s="65"/>
      <c r="O357" s="65"/>
      <c r="P357" s="65"/>
      <c r="Q357" s="65"/>
      <c r="R357" s="65"/>
      <c r="S357" s="65"/>
      <c r="T357" s="65"/>
      <c r="U357" s="65"/>
      <c r="V357" s="65"/>
      <c r="W357" s="65"/>
      <c r="X357" s="65"/>
      <c r="Y357" s="65"/>
      <c r="Z357" s="65"/>
      <c r="AA357" s="65"/>
      <c r="AB357" s="65"/>
      <c r="AC357" s="65"/>
      <c r="AD357" s="65"/>
      <c r="AE357" s="65"/>
      <c r="AF357" s="65"/>
      <c r="AG357" s="65"/>
      <c r="AH357" s="65"/>
      <c r="AI357" s="65"/>
      <c r="AJ357" s="65"/>
      <c r="AK357" s="65"/>
      <c r="AL357" s="50"/>
      <c r="AM357" s="50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/>
      <c r="BG357" s="50"/>
      <c r="BH357" s="50"/>
      <c r="BI357" s="50"/>
      <c r="BJ357" s="50"/>
      <c r="BK357" s="50"/>
      <c r="BL357" s="50"/>
      <c r="BM357" s="50"/>
      <c r="BN357" s="50"/>
      <c r="BO357" s="50"/>
      <c r="BP357" s="50"/>
      <c r="BQ357" s="50"/>
      <c r="BR357" s="50"/>
      <c r="BS357" s="50"/>
      <c r="BT357" s="50"/>
      <c r="BU357" s="50"/>
      <c r="BV357" s="50"/>
      <c r="BW357" s="50"/>
      <c r="BX357" s="50"/>
      <c r="BY357" s="50"/>
      <c r="BZ357" s="50"/>
      <c r="CA357" s="50"/>
      <c r="CB357" s="50"/>
      <c r="CC357" s="50"/>
      <c r="CD357" s="50"/>
      <c r="CE357" s="50"/>
      <c r="CF357" s="50"/>
      <c r="CG357" s="50"/>
      <c r="CH357" s="50"/>
      <c r="CI357" s="50"/>
      <c r="CJ357" s="50"/>
      <c r="CK357" s="50"/>
      <c r="CL357" s="50"/>
      <c r="CM357" s="50"/>
      <c r="CN357" s="50"/>
      <c r="CO357" s="50"/>
      <c r="CP357" s="50"/>
      <c r="CQ357" s="50"/>
      <c r="CR357" s="50"/>
      <c r="CS357" s="50"/>
      <c r="CT357" s="50"/>
      <c r="CU357" s="50"/>
      <c r="CV357" s="50"/>
      <c r="CW357" s="50"/>
      <c r="CX357" s="50"/>
      <c r="CY357" s="50"/>
      <c r="CZ357" s="50"/>
      <c r="DA357" s="50"/>
    </row>
    <row r="358" spans="1:105" s="18" customFormat="1" ht="30.75" customHeight="1" x14ac:dyDescent="0.3">
      <c r="A358" s="42">
        <f t="shared" si="23"/>
        <v>43457</v>
      </c>
      <c r="B358" s="68">
        <f t="shared" si="21"/>
        <v>4</v>
      </c>
      <c r="C358" s="68">
        <f t="shared" si="22"/>
        <v>12</v>
      </c>
      <c r="D358" s="68">
        <f>INT((A358-DATE(YEAR(A358),1,3)+WEEKDAY(DATE(YEAR(A358),1,3))+5)/7)</f>
        <v>51</v>
      </c>
      <c r="E358" s="74">
        <f t="shared" si="24"/>
        <v>7</v>
      </c>
      <c r="F358" s="65"/>
      <c r="G358" s="65"/>
      <c r="H358" s="65"/>
      <c r="I358" s="65"/>
      <c r="J358" s="65"/>
      <c r="K358" s="65"/>
      <c r="L358" s="65"/>
      <c r="M358" s="65"/>
      <c r="N358" s="65"/>
      <c r="O358" s="65"/>
      <c r="P358" s="65"/>
      <c r="Q358" s="65"/>
      <c r="R358" s="65"/>
      <c r="S358" s="65"/>
      <c r="T358" s="65"/>
      <c r="U358" s="65"/>
      <c r="V358" s="65"/>
      <c r="W358" s="65"/>
      <c r="X358" s="65"/>
      <c r="Y358" s="65"/>
      <c r="Z358" s="65"/>
      <c r="AA358" s="65"/>
      <c r="AB358" s="65"/>
      <c r="AC358" s="65"/>
      <c r="AD358" s="65"/>
      <c r="AE358" s="65"/>
      <c r="AF358" s="65"/>
      <c r="AG358" s="65"/>
      <c r="AH358" s="65"/>
      <c r="AI358" s="65"/>
      <c r="AJ358" s="65"/>
      <c r="AK358" s="65"/>
      <c r="AL358" s="50"/>
      <c r="AM358" s="50"/>
      <c r="AN358" s="50"/>
      <c r="AO358" s="50"/>
      <c r="AP358" s="50"/>
      <c r="AQ358" s="50"/>
      <c r="AR358" s="50"/>
      <c r="AS358" s="50"/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/>
      <c r="BG358" s="50"/>
      <c r="BH358" s="50"/>
      <c r="BI358" s="50"/>
      <c r="BJ358" s="50"/>
      <c r="BK358" s="50"/>
      <c r="BL358" s="50"/>
      <c r="BM358" s="50"/>
      <c r="BN358" s="50"/>
      <c r="BO358" s="50"/>
      <c r="BP358" s="50"/>
      <c r="BQ358" s="50"/>
      <c r="BR358" s="50"/>
      <c r="BS358" s="50"/>
      <c r="BT358" s="50"/>
      <c r="BU358" s="50"/>
      <c r="BV358" s="50"/>
      <c r="BW358" s="50"/>
      <c r="BX358" s="50"/>
      <c r="BY358" s="50"/>
      <c r="BZ358" s="50"/>
      <c r="CA358" s="50"/>
      <c r="CB358" s="50"/>
      <c r="CC358" s="50"/>
      <c r="CD358" s="50"/>
      <c r="CE358" s="50"/>
      <c r="CF358" s="50"/>
      <c r="CG358" s="50"/>
      <c r="CH358" s="50"/>
      <c r="CI358" s="50"/>
      <c r="CJ358" s="50"/>
      <c r="CK358" s="50"/>
      <c r="CL358" s="50"/>
      <c r="CM358" s="50"/>
      <c r="CN358" s="50"/>
      <c r="CO358" s="50"/>
      <c r="CP358" s="50"/>
      <c r="CQ358" s="50"/>
      <c r="CR358" s="50"/>
      <c r="CS358" s="50"/>
      <c r="CT358" s="50"/>
      <c r="CU358" s="50"/>
      <c r="CV358" s="50"/>
      <c r="CW358" s="50"/>
      <c r="CX358" s="50"/>
      <c r="CY358" s="50"/>
      <c r="CZ358" s="50"/>
      <c r="DA358" s="50"/>
    </row>
    <row r="359" spans="1:105" s="18" customFormat="1" ht="30.75" customHeight="1" x14ac:dyDescent="0.3">
      <c r="A359" s="42">
        <f t="shared" si="23"/>
        <v>43458</v>
      </c>
      <c r="B359" s="68">
        <f t="shared" si="21"/>
        <v>4</v>
      </c>
      <c r="C359" s="68">
        <f t="shared" si="22"/>
        <v>12</v>
      </c>
      <c r="D359" s="68">
        <f>INT((A359-DATE(YEAR(A359),1,3)+WEEKDAY(DATE(YEAR(A359),1,3))+5)/7)</f>
        <v>52</v>
      </c>
      <c r="E359" s="74">
        <f t="shared" si="24"/>
        <v>1</v>
      </c>
      <c r="F359" s="65"/>
      <c r="G359" s="65"/>
      <c r="H359" s="65"/>
      <c r="I359" s="65"/>
      <c r="J359" s="65"/>
      <c r="K359" s="65"/>
      <c r="L359" s="65"/>
      <c r="M359" s="65"/>
      <c r="N359" s="6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50"/>
      <c r="AM359" s="50"/>
      <c r="AN359" s="50"/>
      <c r="AO359" s="50"/>
      <c r="AP359" s="50"/>
      <c r="AQ359" s="50"/>
      <c r="AR359" s="50"/>
      <c r="AS359" s="50"/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/>
      <c r="BG359" s="50"/>
      <c r="BH359" s="50"/>
      <c r="BI359" s="50"/>
      <c r="BJ359" s="50"/>
      <c r="BK359" s="50"/>
      <c r="BL359" s="50"/>
      <c r="BM359" s="50"/>
      <c r="BN359" s="50"/>
      <c r="BO359" s="50"/>
      <c r="BP359" s="50"/>
      <c r="BQ359" s="50"/>
      <c r="BR359" s="50"/>
      <c r="BS359" s="50"/>
      <c r="BT359" s="50"/>
      <c r="BU359" s="50"/>
      <c r="BV359" s="50"/>
      <c r="BW359" s="50"/>
      <c r="BX359" s="50"/>
      <c r="BY359" s="50"/>
      <c r="BZ359" s="50"/>
      <c r="CA359" s="50"/>
      <c r="CB359" s="50"/>
      <c r="CC359" s="50"/>
      <c r="CD359" s="50"/>
      <c r="CE359" s="50"/>
      <c r="CF359" s="50"/>
      <c r="CG359" s="50"/>
      <c r="CH359" s="50"/>
      <c r="CI359" s="50"/>
      <c r="CJ359" s="50"/>
      <c r="CK359" s="50"/>
      <c r="CL359" s="50"/>
      <c r="CM359" s="50"/>
      <c r="CN359" s="50"/>
      <c r="CO359" s="50"/>
      <c r="CP359" s="50"/>
      <c r="CQ359" s="50"/>
      <c r="CR359" s="50"/>
      <c r="CS359" s="50"/>
      <c r="CT359" s="50"/>
      <c r="CU359" s="50"/>
      <c r="CV359" s="50"/>
      <c r="CW359" s="50"/>
      <c r="CX359" s="50"/>
      <c r="CY359" s="50"/>
      <c r="CZ359" s="50"/>
      <c r="DA359" s="50"/>
    </row>
    <row r="360" spans="1:105" s="18" customFormat="1" ht="30.75" customHeight="1" x14ac:dyDescent="0.3">
      <c r="A360" s="42">
        <f t="shared" si="23"/>
        <v>43459</v>
      </c>
      <c r="B360" s="68">
        <f t="shared" si="21"/>
        <v>4</v>
      </c>
      <c r="C360" s="68">
        <f t="shared" si="22"/>
        <v>12</v>
      </c>
      <c r="D360" s="68">
        <f>INT((A360-DATE(YEAR(A360),1,3)+WEEKDAY(DATE(YEAR(A360),1,3))+5)/7)</f>
        <v>52</v>
      </c>
      <c r="E360" s="74">
        <f t="shared" si="24"/>
        <v>2</v>
      </c>
      <c r="F360" s="65"/>
      <c r="G360" s="65"/>
      <c r="H360" s="65"/>
      <c r="I360" s="65"/>
      <c r="J360" s="65"/>
      <c r="K360" s="65"/>
      <c r="L360" s="65"/>
      <c r="M360" s="65"/>
      <c r="N360" s="6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50"/>
      <c r="AM360" s="50"/>
      <c r="AN360" s="50"/>
      <c r="AO360" s="50"/>
      <c r="AP360" s="50"/>
      <c r="AQ360" s="50"/>
      <c r="AR360" s="50"/>
      <c r="AS360" s="50"/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/>
      <c r="BG360" s="50"/>
      <c r="BH360" s="50"/>
      <c r="BI360" s="50"/>
      <c r="BJ360" s="50"/>
      <c r="BK360" s="50"/>
      <c r="BL360" s="50"/>
      <c r="BM360" s="50"/>
      <c r="BN360" s="50"/>
      <c r="BO360" s="50"/>
      <c r="BP360" s="50"/>
      <c r="BQ360" s="50"/>
      <c r="BR360" s="50"/>
      <c r="BS360" s="50"/>
      <c r="BT360" s="50"/>
      <c r="BU360" s="50"/>
      <c r="BV360" s="50"/>
      <c r="BW360" s="50"/>
      <c r="BX360" s="50"/>
      <c r="BY360" s="50"/>
      <c r="BZ360" s="50"/>
      <c r="CA360" s="50"/>
      <c r="CB360" s="50"/>
      <c r="CC360" s="50"/>
      <c r="CD360" s="50"/>
      <c r="CE360" s="50"/>
      <c r="CF360" s="50"/>
      <c r="CG360" s="50"/>
      <c r="CH360" s="50"/>
      <c r="CI360" s="50"/>
      <c r="CJ360" s="50"/>
      <c r="CK360" s="50"/>
      <c r="CL360" s="50"/>
      <c r="CM360" s="50"/>
      <c r="CN360" s="50"/>
      <c r="CO360" s="50"/>
      <c r="CP360" s="50"/>
      <c r="CQ360" s="50"/>
      <c r="CR360" s="50"/>
      <c r="CS360" s="50"/>
      <c r="CT360" s="50"/>
      <c r="CU360" s="50"/>
      <c r="CV360" s="50"/>
      <c r="CW360" s="50"/>
      <c r="CX360" s="50"/>
      <c r="CY360" s="50"/>
      <c r="CZ360" s="50"/>
      <c r="DA360" s="50"/>
    </row>
    <row r="361" spans="1:105" s="18" customFormat="1" ht="30.75" customHeight="1" x14ac:dyDescent="0.3">
      <c r="A361" s="42">
        <f t="shared" si="23"/>
        <v>43460</v>
      </c>
      <c r="B361" s="68">
        <f t="shared" si="21"/>
        <v>4</v>
      </c>
      <c r="C361" s="68">
        <f t="shared" si="22"/>
        <v>12</v>
      </c>
      <c r="D361" s="68">
        <f>INT((A361-DATE(YEAR(A361),1,3)+WEEKDAY(DATE(YEAR(A361),1,3))+5)/7)</f>
        <v>52</v>
      </c>
      <c r="E361" s="74">
        <f t="shared" si="24"/>
        <v>3</v>
      </c>
      <c r="F361" s="65"/>
      <c r="G361" s="65"/>
      <c r="H361" s="65"/>
      <c r="I361" s="65"/>
      <c r="J361" s="65"/>
      <c r="K361" s="65"/>
      <c r="L361" s="65"/>
      <c r="M361" s="65"/>
      <c r="N361" s="65"/>
      <c r="O361" s="65"/>
      <c r="P361" s="65"/>
      <c r="Q361" s="65"/>
      <c r="R361" s="65"/>
      <c r="S361" s="6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50"/>
      <c r="AM361" s="50"/>
      <c r="AN361" s="50"/>
      <c r="AO361" s="50"/>
      <c r="AP361" s="50"/>
      <c r="AQ361" s="50"/>
      <c r="AR361" s="50"/>
      <c r="AS361" s="50"/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/>
      <c r="BG361" s="50"/>
      <c r="BH361" s="50"/>
      <c r="BI361" s="50"/>
      <c r="BJ361" s="50"/>
      <c r="BK361" s="50"/>
      <c r="BL361" s="50"/>
      <c r="BM361" s="50"/>
      <c r="BN361" s="50"/>
      <c r="BO361" s="50"/>
      <c r="BP361" s="50"/>
      <c r="BQ361" s="50"/>
      <c r="BR361" s="50"/>
      <c r="BS361" s="50"/>
      <c r="BT361" s="50"/>
      <c r="BU361" s="50"/>
      <c r="BV361" s="50"/>
      <c r="BW361" s="50"/>
      <c r="BX361" s="50"/>
      <c r="BY361" s="50"/>
      <c r="BZ361" s="50"/>
      <c r="CA361" s="50"/>
      <c r="CB361" s="50"/>
      <c r="CC361" s="50"/>
      <c r="CD361" s="50"/>
      <c r="CE361" s="50"/>
      <c r="CF361" s="50"/>
      <c r="CG361" s="50"/>
      <c r="CH361" s="50"/>
      <c r="CI361" s="50"/>
      <c r="CJ361" s="50"/>
      <c r="CK361" s="50"/>
      <c r="CL361" s="50"/>
      <c r="CM361" s="50"/>
      <c r="CN361" s="50"/>
      <c r="CO361" s="50"/>
      <c r="CP361" s="50"/>
      <c r="CQ361" s="50"/>
      <c r="CR361" s="50"/>
      <c r="CS361" s="50"/>
      <c r="CT361" s="50"/>
      <c r="CU361" s="50"/>
      <c r="CV361" s="50"/>
      <c r="CW361" s="50"/>
      <c r="CX361" s="50"/>
      <c r="CY361" s="50"/>
      <c r="CZ361" s="50"/>
      <c r="DA361" s="50"/>
    </row>
    <row r="362" spans="1:105" s="18" customFormat="1" ht="30.75" customHeight="1" x14ac:dyDescent="0.3">
      <c r="A362" s="42">
        <f t="shared" si="23"/>
        <v>43461</v>
      </c>
      <c r="B362" s="68">
        <f t="shared" si="21"/>
        <v>4</v>
      </c>
      <c r="C362" s="68">
        <f t="shared" si="22"/>
        <v>12</v>
      </c>
      <c r="D362" s="68">
        <f>INT((A362-DATE(YEAR(A362),1,3)+WEEKDAY(DATE(YEAR(A362),1,3))+5)/7)</f>
        <v>52</v>
      </c>
      <c r="E362" s="74">
        <f t="shared" si="24"/>
        <v>4</v>
      </c>
      <c r="F362" s="65"/>
      <c r="G362" s="65"/>
      <c r="H362" s="65"/>
      <c r="I362" s="65"/>
      <c r="J362" s="65"/>
      <c r="K362" s="65"/>
      <c r="L362" s="65"/>
      <c r="M362" s="65"/>
      <c r="N362" s="65"/>
      <c r="O362" s="65"/>
      <c r="P362" s="65"/>
      <c r="Q362" s="65"/>
      <c r="R362" s="65"/>
      <c r="S362" s="65"/>
      <c r="T362" s="65"/>
      <c r="U362" s="65"/>
      <c r="V362" s="65"/>
      <c r="W362" s="65"/>
      <c r="X362" s="65"/>
      <c r="Y362" s="65"/>
      <c r="Z362" s="65"/>
      <c r="AA362" s="65"/>
      <c r="AB362" s="65"/>
      <c r="AC362" s="65"/>
      <c r="AD362" s="65"/>
      <c r="AE362" s="65"/>
      <c r="AF362" s="65"/>
      <c r="AG362" s="65"/>
      <c r="AH362" s="65"/>
      <c r="AI362" s="65"/>
      <c r="AJ362" s="65"/>
      <c r="AK362" s="65"/>
      <c r="AL362" s="50"/>
      <c r="AM362" s="50"/>
      <c r="AN362" s="50"/>
      <c r="AO362" s="50"/>
      <c r="AP362" s="50"/>
      <c r="AQ362" s="50"/>
      <c r="AR362" s="50"/>
      <c r="AS362" s="50"/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/>
      <c r="BG362" s="50"/>
      <c r="BH362" s="50"/>
      <c r="BI362" s="50"/>
      <c r="BJ362" s="50"/>
      <c r="BK362" s="50"/>
      <c r="BL362" s="50"/>
      <c r="BM362" s="50"/>
      <c r="BN362" s="50"/>
      <c r="BO362" s="50"/>
      <c r="BP362" s="50"/>
      <c r="BQ362" s="50"/>
      <c r="BR362" s="50"/>
      <c r="BS362" s="50"/>
      <c r="BT362" s="50"/>
      <c r="BU362" s="50"/>
      <c r="BV362" s="50"/>
      <c r="BW362" s="50"/>
      <c r="BX362" s="50"/>
      <c r="BY362" s="50"/>
      <c r="BZ362" s="50"/>
      <c r="CA362" s="50"/>
      <c r="CB362" s="50"/>
      <c r="CC362" s="50"/>
      <c r="CD362" s="50"/>
      <c r="CE362" s="50"/>
      <c r="CF362" s="50"/>
      <c r="CG362" s="50"/>
      <c r="CH362" s="50"/>
      <c r="CI362" s="50"/>
      <c r="CJ362" s="50"/>
      <c r="CK362" s="50"/>
      <c r="CL362" s="50"/>
      <c r="CM362" s="50"/>
      <c r="CN362" s="50"/>
      <c r="CO362" s="50"/>
      <c r="CP362" s="50"/>
      <c r="CQ362" s="50"/>
      <c r="CR362" s="50"/>
      <c r="CS362" s="50"/>
      <c r="CT362" s="50"/>
      <c r="CU362" s="50"/>
      <c r="CV362" s="50"/>
      <c r="CW362" s="50"/>
      <c r="CX362" s="50"/>
      <c r="CY362" s="50"/>
      <c r="CZ362" s="50"/>
      <c r="DA362" s="50"/>
    </row>
    <row r="363" spans="1:105" s="18" customFormat="1" ht="30.75" customHeight="1" x14ac:dyDescent="0.3">
      <c r="A363" s="42">
        <f t="shared" si="23"/>
        <v>43462</v>
      </c>
      <c r="B363" s="68">
        <f t="shared" si="21"/>
        <v>4</v>
      </c>
      <c r="C363" s="68">
        <f t="shared" si="22"/>
        <v>12</v>
      </c>
      <c r="D363" s="68">
        <f>INT((A363-DATE(YEAR(A363),1,3)+WEEKDAY(DATE(YEAR(A363),1,3))+5)/7)</f>
        <v>52</v>
      </c>
      <c r="E363" s="74">
        <f t="shared" si="24"/>
        <v>5</v>
      </c>
      <c r="F363" s="65"/>
      <c r="G363" s="65"/>
      <c r="H363" s="65"/>
      <c r="I363" s="65"/>
      <c r="J363" s="65"/>
      <c r="K363" s="65"/>
      <c r="L363" s="65"/>
      <c r="M363" s="65"/>
      <c r="N363" s="65"/>
      <c r="O363" s="65"/>
      <c r="P363" s="65"/>
      <c r="Q363" s="65"/>
      <c r="R363" s="65"/>
      <c r="S363" s="65"/>
      <c r="T363" s="65"/>
      <c r="U363" s="65"/>
      <c r="V363" s="65"/>
      <c r="W363" s="65"/>
      <c r="X363" s="65"/>
      <c r="Y363" s="65"/>
      <c r="Z363" s="65"/>
      <c r="AA363" s="65"/>
      <c r="AB363" s="65"/>
      <c r="AC363" s="65"/>
      <c r="AD363" s="65"/>
      <c r="AE363" s="65"/>
      <c r="AF363" s="65"/>
      <c r="AG363" s="65"/>
      <c r="AH363" s="65"/>
      <c r="AI363" s="65"/>
      <c r="AJ363" s="65"/>
      <c r="AK363" s="65"/>
      <c r="AL363" s="50"/>
      <c r="AM363" s="50"/>
      <c r="AN363" s="50"/>
      <c r="AO363" s="50"/>
      <c r="AP363" s="50"/>
      <c r="AQ363" s="50"/>
      <c r="AR363" s="50"/>
      <c r="AS363" s="50"/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/>
      <c r="BG363" s="50"/>
      <c r="BH363" s="50"/>
      <c r="BI363" s="50"/>
      <c r="BJ363" s="50"/>
      <c r="BK363" s="50"/>
      <c r="BL363" s="50"/>
      <c r="BM363" s="50"/>
      <c r="BN363" s="50"/>
      <c r="BO363" s="50"/>
      <c r="BP363" s="50"/>
      <c r="BQ363" s="50"/>
      <c r="BR363" s="50"/>
      <c r="BS363" s="50"/>
      <c r="BT363" s="50"/>
      <c r="BU363" s="50"/>
      <c r="BV363" s="50"/>
      <c r="BW363" s="50"/>
      <c r="BX363" s="50"/>
      <c r="BY363" s="50"/>
      <c r="BZ363" s="50"/>
      <c r="CA363" s="50"/>
      <c r="CB363" s="50"/>
      <c r="CC363" s="50"/>
      <c r="CD363" s="50"/>
      <c r="CE363" s="50"/>
      <c r="CF363" s="50"/>
      <c r="CG363" s="50"/>
      <c r="CH363" s="50"/>
      <c r="CI363" s="50"/>
      <c r="CJ363" s="50"/>
      <c r="CK363" s="50"/>
      <c r="CL363" s="50"/>
      <c r="CM363" s="50"/>
      <c r="CN363" s="50"/>
      <c r="CO363" s="50"/>
      <c r="CP363" s="50"/>
      <c r="CQ363" s="50"/>
      <c r="CR363" s="50"/>
      <c r="CS363" s="50"/>
      <c r="CT363" s="50"/>
      <c r="CU363" s="50"/>
      <c r="CV363" s="50"/>
      <c r="CW363" s="50"/>
      <c r="CX363" s="50"/>
      <c r="CY363" s="50"/>
      <c r="CZ363" s="50"/>
      <c r="DA363" s="50"/>
    </row>
    <row r="364" spans="1:105" s="18" customFormat="1" ht="30.75" customHeight="1" x14ac:dyDescent="0.3">
      <c r="A364" s="42">
        <f t="shared" si="23"/>
        <v>43463</v>
      </c>
      <c r="B364" s="68">
        <f t="shared" si="21"/>
        <v>4</v>
      </c>
      <c r="C364" s="68">
        <f t="shared" si="22"/>
        <v>12</v>
      </c>
      <c r="D364" s="68">
        <f>INT((A364-DATE(YEAR(A364),1,3)+WEEKDAY(DATE(YEAR(A364),1,3))+5)/7)</f>
        <v>52</v>
      </c>
      <c r="E364" s="74">
        <f t="shared" si="24"/>
        <v>6</v>
      </c>
      <c r="F364" s="65"/>
      <c r="G364" s="65"/>
      <c r="H364" s="65"/>
      <c r="I364" s="65"/>
      <c r="J364" s="65"/>
      <c r="K364" s="65"/>
      <c r="L364" s="65"/>
      <c r="M364" s="65"/>
      <c r="N364" s="65"/>
      <c r="O364" s="65"/>
      <c r="P364" s="65"/>
      <c r="Q364" s="65"/>
      <c r="R364" s="65"/>
      <c r="S364" s="65"/>
      <c r="T364" s="65"/>
      <c r="U364" s="65"/>
      <c r="V364" s="65"/>
      <c r="W364" s="65"/>
      <c r="X364" s="65"/>
      <c r="Y364" s="65"/>
      <c r="Z364" s="65"/>
      <c r="AA364" s="65"/>
      <c r="AB364" s="65"/>
      <c r="AC364" s="65"/>
      <c r="AD364" s="65"/>
      <c r="AE364" s="65"/>
      <c r="AF364" s="65"/>
      <c r="AG364" s="65"/>
      <c r="AH364" s="65"/>
      <c r="AI364" s="65"/>
      <c r="AJ364" s="65"/>
      <c r="AK364" s="65"/>
      <c r="AL364" s="50"/>
      <c r="AM364" s="50"/>
      <c r="AN364" s="50"/>
      <c r="AO364" s="50"/>
      <c r="AP364" s="50"/>
      <c r="AQ364" s="50"/>
      <c r="AR364" s="50"/>
      <c r="AS364" s="50"/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/>
      <c r="BG364" s="50"/>
      <c r="BH364" s="50"/>
      <c r="BI364" s="50"/>
      <c r="BJ364" s="50"/>
      <c r="BK364" s="50"/>
      <c r="BL364" s="50"/>
      <c r="BM364" s="50"/>
      <c r="BN364" s="50"/>
      <c r="BO364" s="50"/>
      <c r="BP364" s="50"/>
      <c r="BQ364" s="50"/>
      <c r="BR364" s="50"/>
      <c r="BS364" s="50"/>
      <c r="BT364" s="50"/>
      <c r="BU364" s="50"/>
      <c r="BV364" s="50"/>
      <c r="BW364" s="50"/>
      <c r="BX364" s="50"/>
      <c r="BY364" s="50"/>
      <c r="BZ364" s="50"/>
      <c r="CA364" s="50"/>
      <c r="CB364" s="50"/>
      <c r="CC364" s="50"/>
      <c r="CD364" s="50"/>
      <c r="CE364" s="50"/>
      <c r="CF364" s="50"/>
      <c r="CG364" s="50"/>
      <c r="CH364" s="50"/>
      <c r="CI364" s="50"/>
      <c r="CJ364" s="50"/>
      <c r="CK364" s="50"/>
      <c r="CL364" s="50"/>
      <c r="CM364" s="50"/>
      <c r="CN364" s="50"/>
      <c r="CO364" s="50"/>
      <c r="CP364" s="50"/>
      <c r="CQ364" s="50"/>
      <c r="CR364" s="50"/>
      <c r="CS364" s="50"/>
      <c r="CT364" s="50"/>
      <c r="CU364" s="50"/>
      <c r="CV364" s="50"/>
      <c r="CW364" s="50"/>
      <c r="CX364" s="50"/>
      <c r="CY364" s="50"/>
      <c r="CZ364" s="50"/>
      <c r="DA364" s="50"/>
    </row>
    <row r="365" spans="1:105" s="18" customFormat="1" ht="30.75" customHeight="1" x14ac:dyDescent="0.3">
      <c r="A365" s="42">
        <f t="shared" si="23"/>
        <v>43464</v>
      </c>
      <c r="B365" s="68">
        <f t="shared" si="21"/>
        <v>4</v>
      </c>
      <c r="C365" s="68">
        <f t="shared" si="22"/>
        <v>12</v>
      </c>
      <c r="D365" s="68">
        <f>INT((A365-DATE(YEAR(A365),1,3)+WEEKDAY(DATE(YEAR(A365),1,3))+5)/7)</f>
        <v>52</v>
      </c>
      <c r="E365" s="74">
        <f t="shared" si="24"/>
        <v>7</v>
      </c>
      <c r="F365" s="65"/>
      <c r="G365" s="65"/>
      <c r="H365" s="65"/>
      <c r="I365" s="65"/>
      <c r="J365" s="65"/>
      <c r="K365" s="65"/>
      <c r="L365" s="65"/>
      <c r="M365" s="65"/>
      <c r="N365" s="6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50"/>
      <c r="AM365" s="50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/>
      <c r="BG365" s="50"/>
      <c r="BH365" s="50"/>
      <c r="BI365" s="50"/>
      <c r="BJ365" s="50"/>
      <c r="BK365" s="50"/>
      <c r="BL365" s="50"/>
      <c r="BM365" s="50"/>
      <c r="BN365" s="50"/>
      <c r="BO365" s="50"/>
      <c r="BP365" s="50"/>
      <c r="BQ365" s="50"/>
      <c r="BR365" s="50"/>
      <c r="BS365" s="50"/>
      <c r="BT365" s="50"/>
      <c r="BU365" s="50"/>
      <c r="BV365" s="50"/>
      <c r="BW365" s="50"/>
      <c r="BX365" s="50"/>
      <c r="BY365" s="50"/>
      <c r="BZ365" s="50"/>
      <c r="CA365" s="50"/>
      <c r="CB365" s="50"/>
      <c r="CC365" s="50"/>
      <c r="CD365" s="50"/>
      <c r="CE365" s="50"/>
      <c r="CF365" s="50"/>
      <c r="CG365" s="50"/>
      <c r="CH365" s="50"/>
      <c r="CI365" s="50"/>
      <c r="CJ365" s="50"/>
      <c r="CK365" s="50"/>
      <c r="CL365" s="50"/>
      <c r="CM365" s="50"/>
      <c r="CN365" s="50"/>
      <c r="CO365" s="50"/>
      <c r="CP365" s="50"/>
      <c r="CQ365" s="50"/>
      <c r="CR365" s="50"/>
      <c r="CS365" s="50"/>
      <c r="CT365" s="50"/>
      <c r="CU365" s="50"/>
      <c r="CV365" s="50"/>
      <c r="CW365" s="50"/>
      <c r="CX365" s="50"/>
      <c r="CY365" s="50"/>
      <c r="CZ365" s="50"/>
      <c r="DA365" s="50"/>
    </row>
    <row r="366" spans="1:105" s="18" customFormat="1" ht="30.75" customHeight="1" x14ac:dyDescent="0.3">
      <c r="A366" s="42">
        <f t="shared" si="23"/>
        <v>43465</v>
      </c>
      <c r="B366" s="68">
        <f t="shared" si="21"/>
        <v>4</v>
      </c>
      <c r="C366" s="68">
        <f t="shared" si="22"/>
        <v>12</v>
      </c>
      <c r="D366" s="68">
        <f>INT((A366-DATE(YEAR(A366),1,3)+WEEKDAY(DATE(YEAR(A366),1,3))+5)/7)</f>
        <v>53</v>
      </c>
      <c r="E366" s="74">
        <f>WEEKDAY($A366,2)</f>
        <v>1</v>
      </c>
      <c r="F366" s="65"/>
      <c r="G366" s="65"/>
      <c r="H366" s="65"/>
      <c r="I366" s="65"/>
      <c r="J366" s="65"/>
      <c r="K366" s="65"/>
      <c r="L366" s="65"/>
      <c r="M366" s="65"/>
      <c r="N366" s="6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50"/>
      <c r="AM366" s="50"/>
      <c r="AN366" s="50"/>
      <c r="AO366" s="50"/>
      <c r="AP366" s="50"/>
      <c r="AQ366" s="50"/>
      <c r="AR366" s="50"/>
      <c r="AS366" s="50"/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/>
      <c r="BG366" s="50"/>
      <c r="BH366" s="50"/>
      <c r="BI366" s="50"/>
      <c r="BJ366" s="50"/>
      <c r="BK366" s="50"/>
      <c r="BL366" s="50"/>
      <c r="BM366" s="50"/>
      <c r="BN366" s="50"/>
      <c r="BO366" s="50"/>
      <c r="BP366" s="50"/>
      <c r="BQ366" s="50"/>
      <c r="BR366" s="50"/>
      <c r="BS366" s="50"/>
      <c r="BT366" s="50"/>
      <c r="BU366" s="50"/>
      <c r="BV366" s="50"/>
      <c r="BW366" s="50"/>
      <c r="BX366" s="50"/>
      <c r="BY366" s="50"/>
      <c r="BZ366" s="50"/>
      <c r="CA366" s="50"/>
      <c r="CB366" s="50"/>
      <c r="CC366" s="50"/>
      <c r="CD366" s="50"/>
      <c r="CE366" s="50"/>
      <c r="CF366" s="50"/>
      <c r="CG366" s="50"/>
      <c r="CH366" s="50"/>
      <c r="CI366" s="50"/>
      <c r="CJ366" s="50"/>
      <c r="CK366" s="50"/>
      <c r="CL366" s="50"/>
      <c r="CM366" s="50"/>
      <c r="CN366" s="50"/>
      <c r="CO366" s="50"/>
      <c r="CP366" s="50"/>
      <c r="CQ366" s="50"/>
      <c r="CR366" s="50"/>
      <c r="CS366" s="50"/>
      <c r="CT366" s="50"/>
      <c r="CU366" s="50"/>
      <c r="CV366" s="50"/>
      <c r="CW366" s="50"/>
      <c r="CX366" s="50"/>
      <c r="CY366" s="50"/>
      <c r="CZ366" s="50"/>
      <c r="DA366" s="50"/>
    </row>
    <row r="367" spans="1:105" s="18" customFormat="1" ht="30.75" customHeight="1" x14ac:dyDescent="0.3">
      <c r="A367" s="43" t="str">
        <f>IF(YEAR(A366+1)=YEAR(A366),A366+1," ")</f>
        <v xml:space="preserve"> </v>
      </c>
      <c r="B367" s="68" t="e">
        <f t="shared" si="21"/>
        <v>#VALUE!</v>
      </c>
      <c r="C367" s="68" t="e">
        <f t="shared" si="22"/>
        <v>#VALUE!</v>
      </c>
      <c r="D367" s="40" t="e">
        <f>INT((A367-DATE(YEAR(A367),1,3)+WEEKDAY(DATE(YEAR(A367),1,3))+5)/7)</f>
        <v>#VALUE!</v>
      </c>
      <c r="E367" s="74" t="e">
        <f>WEEKDAY($A367,2)</f>
        <v>#VALUE!</v>
      </c>
      <c r="F367" s="65"/>
      <c r="G367" s="65"/>
      <c r="H367" s="65"/>
      <c r="I367" s="65"/>
      <c r="J367" s="65"/>
      <c r="K367" s="65"/>
      <c r="L367" s="65"/>
      <c r="M367" s="65"/>
      <c r="N367" s="6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50"/>
      <c r="AM367" s="50"/>
      <c r="AN367" s="50"/>
      <c r="AO367" s="50"/>
      <c r="AP367" s="50"/>
      <c r="AQ367" s="50"/>
      <c r="AR367" s="50"/>
      <c r="AS367" s="50"/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/>
      <c r="BG367" s="50"/>
      <c r="BH367" s="50"/>
      <c r="BI367" s="50"/>
      <c r="BJ367" s="50"/>
      <c r="BK367" s="50"/>
      <c r="BL367" s="50"/>
      <c r="BM367" s="50"/>
      <c r="BN367" s="50"/>
      <c r="BO367" s="50"/>
      <c r="BP367" s="50"/>
      <c r="BQ367" s="50"/>
      <c r="BR367" s="50"/>
      <c r="BS367" s="50"/>
      <c r="BT367" s="50"/>
      <c r="BU367" s="50"/>
      <c r="BV367" s="50"/>
      <c r="BW367" s="50"/>
      <c r="BX367" s="50"/>
      <c r="BY367" s="50"/>
      <c r="BZ367" s="50"/>
      <c r="CA367" s="50"/>
      <c r="CB367" s="50"/>
      <c r="CC367" s="50"/>
      <c r="CD367" s="50"/>
      <c r="CE367" s="50"/>
      <c r="CF367" s="50"/>
      <c r="CG367" s="50"/>
      <c r="CH367" s="50"/>
      <c r="CI367" s="50"/>
      <c r="CJ367" s="50"/>
      <c r="CK367" s="50"/>
      <c r="CL367" s="50"/>
      <c r="CM367" s="50"/>
      <c r="CN367" s="50"/>
      <c r="CO367" s="50"/>
      <c r="CP367" s="50"/>
      <c r="CQ367" s="50"/>
      <c r="CR367" s="50"/>
      <c r="CS367" s="50"/>
      <c r="CT367" s="50"/>
      <c r="CU367" s="50"/>
      <c r="CV367" s="50"/>
      <c r="CW367" s="50"/>
      <c r="CX367" s="50"/>
      <c r="CY367" s="50"/>
      <c r="CZ367" s="50"/>
      <c r="DA367" s="50"/>
    </row>
    <row r="368" spans="1:105" s="18" customFormat="1" ht="30.75" customHeight="1" x14ac:dyDescent="0.3">
      <c r="A368" s="43"/>
      <c r="B368" s="70">
        <v>5</v>
      </c>
      <c r="C368" s="70">
        <v>13</v>
      </c>
      <c r="D368" s="69"/>
      <c r="E368" s="74"/>
      <c r="F368" s="65"/>
      <c r="G368" s="65"/>
      <c r="H368" s="65"/>
      <c r="I368" s="65"/>
      <c r="J368" s="65"/>
      <c r="K368" s="65"/>
      <c r="L368" s="65"/>
      <c r="M368" s="65"/>
      <c r="N368" s="6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50"/>
      <c r="AM368" s="50"/>
      <c r="AN368" s="50"/>
      <c r="AO368" s="50"/>
      <c r="AP368" s="50"/>
      <c r="AQ368" s="50"/>
      <c r="AR368" s="50"/>
      <c r="AS368" s="50"/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/>
      <c r="BG368" s="50"/>
      <c r="BH368" s="50"/>
      <c r="BI368" s="50"/>
      <c r="BJ368" s="50"/>
      <c r="BK368" s="50"/>
      <c r="BL368" s="50"/>
      <c r="BM368" s="50"/>
      <c r="BN368" s="50"/>
      <c r="BO368" s="50"/>
      <c r="BP368" s="50"/>
      <c r="BQ368" s="50"/>
      <c r="BR368" s="50"/>
      <c r="BS368" s="50"/>
      <c r="BT368" s="50"/>
      <c r="BU368" s="50"/>
      <c r="BV368" s="50"/>
      <c r="BW368" s="50"/>
      <c r="BX368" s="50"/>
      <c r="BY368" s="50"/>
      <c r="BZ368" s="50"/>
      <c r="CA368" s="50"/>
      <c r="CB368" s="50"/>
      <c r="CC368" s="50"/>
      <c r="CD368" s="50"/>
      <c r="CE368" s="50"/>
      <c r="CF368" s="50"/>
      <c r="CG368" s="50"/>
      <c r="CH368" s="50"/>
      <c r="CI368" s="50"/>
      <c r="CJ368" s="50"/>
      <c r="CK368" s="50"/>
      <c r="CL368" s="50"/>
      <c r="CM368" s="50"/>
      <c r="CN368" s="50"/>
      <c r="CO368" s="50"/>
      <c r="CP368" s="50"/>
      <c r="CQ368" s="50"/>
      <c r="CR368" s="50"/>
      <c r="CS368" s="50"/>
      <c r="CT368" s="50"/>
      <c r="CU368" s="50"/>
      <c r="CV368" s="50"/>
      <c r="CW368" s="50"/>
      <c r="CX368" s="50"/>
      <c r="CY368" s="50"/>
      <c r="CZ368" s="50"/>
      <c r="DA368" s="50"/>
    </row>
    <row r="369" spans="1:105" s="18" customFormat="1" ht="78.75" customHeight="1" x14ac:dyDescent="0.3">
      <c r="A369" s="45" t="s">
        <v>159</v>
      </c>
      <c r="B369" s="70">
        <v>5</v>
      </c>
      <c r="C369" s="70">
        <v>13</v>
      </c>
      <c r="D369" s="69"/>
      <c r="E369" s="74"/>
      <c r="F369" s="67" t="s">
        <v>19</v>
      </c>
      <c r="G369" s="67" t="s">
        <v>129</v>
      </c>
      <c r="H369" s="67" t="s">
        <v>130</v>
      </c>
      <c r="I369" s="65"/>
      <c r="J369" s="65"/>
      <c r="K369" s="65"/>
      <c r="L369" s="65"/>
      <c r="M369" s="65"/>
      <c r="N369" s="6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51"/>
      <c r="AM369" s="51"/>
      <c r="AN369" s="51"/>
      <c r="AO369" s="51"/>
      <c r="AP369" s="51"/>
      <c r="AQ369" s="51"/>
      <c r="AR369" s="51"/>
      <c r="AS369" s="51"/>
      <c r="AT369" s="51"/>
      <c r="AU369" s="51"/>
      <c r="AV369" s="51"/>
      <c r="AW369" s="51"/>
      <c r="AX369" s="51"/>
      <c r="AY369" s="51"/>
      <c r="AZ369" s="51"/>
      <c r="BA369" s="51"/>
      <c r="BB369" s="51"/>
      <c r="BC369" s="51"/>
      <c r="BD369" s="51"/>
      <c r="BE369" s="51"/>
      <c r="BF369" s="51"/>
      <c r="BG369" s="51"/>
      <c r="BH369" s="51"/>
      <c r="BI369" s="51"/>
      <c r="BJ369" s="51"/>
      <c r="BK369" s="51"/>
      <c r="BL369" s="51"/>
      <c r="BM369" s="51"/>
      <c r="BN369" s="51"/>
      <c r="BO369" s="51"/>
      <c r="BP369" s="51"/>
      <c r="BQ369" s="51"/>
      <c r="BR369" s="51"/>
      <c r="BS369" s="51"/>
      <c r="BT369" s="51"/>
      <c r="BU369" s="51"/>
      <c r="BV369" s="51"/>
      <c r="BW369" s="51"/>
      <c r="BX369" s="51"/>
      <c r="BY369" s="51"/>
      <c r="BZ369" s="51"/>
      <c r="CA369" s="51"/>
      <c r="CB369" s="51"/>
      <c r="CC369" s="51"/>
      <c r="CD369" s="51"/>
      <c r="CE369" s="51"/>
      <c r="CF369" s="51"/>
      <c r="CG369" s="51"/>
      <c r="CH369" s="51"/>
      <c r="CI369" s="51"/>
      <c r="CJ369" s="51"/>
      <c r="CK369" s="51"/>
      <c r="CL369" s="51"/>
      <c r="CM369" s="51"/>
      <c r="CN369" s="51"/>
      <c r="CO369" s="51"/>
      <c r="CP369" s="51"/>
      <c r="CQ369" s="51"/>
      <c r="CR369" s="51"/>
      <c r="CS369" s="51"/>
      <c r="CT369" s="51"/>
      <c r="CU369" s="51"/>
      <c r="CV369" s="50"/>
      <c r="CW369" s="50"/>
      <c r="CX369" s="50"/>
      <c r="CY369" s="50"/>
      <c r="CZ369" s="50"/>
      <c r="DA369" s="50"/>
    </row>
    <row r="370" spans="1:105" s="18" customFormat="1" ht="30.75" customHeight="1" x14ac:dyDescent="0.3">
      <c r="A370" s="44" t="s">
        <v>117</v>
      </c>
      <c r="B370" s="70">
        <v>5</v>
      </c>
      <c r="C370" s="70">
        <v>13</v>
      </c>
      <c r="D370" s="71">
        <v>55</v>
      </c>
      <c r="E370" s="74"/>
      <c r="F370" s="51"/>
      <c r="G370" s="51"/>
      <c r="H370" s="52">
        <f>F370-G370</f>
        <v>0</v>
      </c>
      <c r="I370" s="51"/>
      <c r="J370" s="51"/>
      <c r="K370" s="51"/>
      <c r="L370" s="51"/>
      <c r="M370" s="51"/>
      <c r="N370" s="51"/>
      <c r="O370" s="51"/>
      <c r="P370" s="51"/>
      <c r="Q370" s="51"/>
      <c r="R370" s="51"/>
      <c r="S370" s="51"/>
      <c r="T370" s="51"/>
      <c r="U370" s="51"/>
      <c r="V370" s="51"/>
      <c r="W370" s="51"/>
      <c r="X370" s="51"/>
      <c r="Y370" s="51"/>
      <c r="Z370" s="51"/>
      <c r="AA370" s="51"/>
      <c r="AB370" s="51"/>
      <c r="AC370" s="51"/>
      <c r="AD370" s="51"/>
      <c r="AE370" s="51"/>
      <c r="AF370" s="51"/>
      <c r="AG370" s="51"/>
      <c r="AH370" s="51"/>
      <c r="AI370" s="51"/>
      <c r="AJ370" s="51"/>
      <c r="AK370" s="51"/>
      <c r="AL370" s="51"/>
      <c r="AM370" s="51"/>
      <c r="AN370" s="51"/>
      <c r="AO370" s="51"/>
      <c r="AP370" s="51"/>
      <c r="AQ370" s="51"/>
      <c r="AR370" s="51"/>
      <c r="AS370" s="51"/>
      <c r="AT370" s="51"/>
      <c r="AU370" s="51"/>
      <c r="AV370" s="51"/>
      <c r="AW370" s="51"/>
      <c r="AX370" s="51"/>
      <c r="AY370" s="51"/>
      <c r="AZ370" s="51"/>
      <c r="BA370" s="51"/>
      <c r="BB370" s="51"/>
      <c r="BC370" s="51"/>
      <c r="BD370" s="51"/>
      <c r="BE370" s="51"/>
      <c r="BF370" s="51"/>
      <c r="BG370" s="51"/>
      <c r="BH370" s="51"/>
      <c r="BI370" s="51"/>
      <c r="BJ370" s="51"/>
      <c r="BK370" s="51"/>
      <c r="BL370" s="51"/>
      <c r="BM370" s="51"/>
      <c r="BN370" s="51"/>
      <c r="BO370" s="51"/>
      <c r="BP370" s="51"/>
      <c r="BQ370" s="51"/>
      <c r="BR370" s="51"/>
      <c r="BS370" s="51"/>
      <c r="BT370" s="51"/>
      <c r="BU370" s="51"/>
      <c r="BV370" s="51"/>
      <c r="BW370" s="51"/>
      <c r="BX370" s="51"/>
      <c r="BY370" s="51"/>
      <c r="BZ370" s="51"/>
      <c r="CA370" s="51"/>
      <c r="CB370" s="51"/>
      <c r="CC370" s="51"/>
      <c r="CD370" s="51"/>
      <c r="CE370" s="51"/>
      <c r="CF370" s="51"/>
      <c r="CG370" s="51"/>
      <c r="CH370" s="51"/>
      <c r="CI370" s="51"/>
      <c r="CJ370" s="51"/>
      <c r="CK370" s="51"/>
      <c r="CL370" s="51"/>
      <c r="CM370" s="51"/>
      <c r="CN370" s="51"/>
      <c r="CO370" s="51"/>
      <c r="CP370" s="51"/>
      <c r="CQ370" s="51"/>
      <c r="CR370" s="51"/>
      <c r="CS370" s="51"/>
      <c r="CT370" s="51"/>
      <c r="CU370" s="51"/>
      <c r="CV370" s="50"/>
      <c r="CW370" s="50"/>
      <c r="CX370" s="50"/>
      <c r="CY370" s="50"/>
      <c r="CZ370" s="50"/>
      <c r="DA370" s="50"/>
    </row>
    <row r="371" spans="1:105" s="18" customFormat="1" ht="30.75" customHeight="1" x14ac:dyDescent="0.3">
      <c r="A371" s="44" t="s">
        <v>118</v>
      </c>
      <c r="B371" s="70">
        <v>5</v>
      </c>
      <c r="C371" s="70">
        <v>13</v>
      </c>
      <c r="D371" s="71">
        <v>55</v>
      </c>
      <c r="E371" s="74"/>
      <c r="F371" s="51"/>
      <c r="G371" s="51"/>
      <c r="H371" s="52">
        <f t="shared" ref="H371:H376" si="25">F371-G371</f>
        <v>0</v>
      </c>
      <c r="I371" s="51"/>
      <c r="J371" s="51"/>
      <c r="K371" s="51"/>
      <c r="L371" s="51"/>
      <c r="M371" s="51"/>
      <c r="N371" s="51"/>
      <c r="O371" s="51"/>
      <c r="P371" s="51"/>
      <c r="Q371" s="51"/>
      <c r="R371" s="51"/>
      <c r="S371" s="51"/>
      <c r="T371" s="51"/>
      <c r="U371" s="51"/>
      <c r="V371" s="51"/>
      <c r="W371" s="51"/>
      <c r="X371" s="51"/>
      <c r="Y371" s="51"/>
      <c r="Z371" s="51"/>
      <c r="AA371" s="51"/>
      <c r="AB371" s="51"/>
      <c r="AC371" s="51"/>
      <c r="AD371" s="51"/>
      <c r="AE371" s="51"/>
      <c r="AF371" s="51"/>
      <c r="AG371" s="51"/>
      <c r="AH371" s="51"/>
      <c r="AI371" s="51"/>
      <c r="AJ371" s="51"/>
      <c r="AK371" s="51"/>
      <c r="AL371" s="51"/>
      <c r="AM371" s="51"/>
      <c r="AN371" s="51"/>
      <c r="AO371" s="51"/>
      <c r="AP371" s="51"/>
      <c r="AQ371" s="51"/>
      <c r="AR371" s="51"/>
      <c r="AS371" s="51"/>
      <c r="AT371" s="51"/>
      <c r="AU371" s="51"/>
      <c r="AV371" s="51"/>
      <c r="AW371" s="51"/>
      <c r="AX371" s="51"/>
      <c r="AY371" s="51"/>
      <c r="AZ371" s="51"/>
      <c r="BA371" s="51"/>
      <c r="BB371" s="51"/>
      <c r="BC371" s="51"/>
      <c r="BD371" s="51"/>
      <c r="BE371" s="51"/>
      <c r="BF371" s="51"/>
      <c r="BG371" s="51"/>
      <c r="BH371" s="51"/>
      <c r="BI371" s="51"/>
      <c r="BJ371" s="51"/>
      <c r="BK371" s="51"/>
      <c r="BL371" s="51"/>
      <c r="BM371" s="51"/>
      <c r="BN371" s="51"/>
      <c r="BO371" s="50"/>
      <c r="BP371" s="50"/>
      <c r="BQ371" s="50"/>
      <c r="BR371" s="50"/>
      <c r="BS371" s="50"/>
      <c r="BT371" s="50"/>
      <c r="BU371" s="50"/>
      <c r="BV371" s="50"/>
      <c r="BW371" s="50"/>
      <c r="BX371" s="50"/>
      <c r="BY371" s="50"/>
      <c r="BZ371" s="50"/>
      <c r="CA371" s="50"/>
      <c r="CB371" s="50"/>
      <c r="CC371" s="50"/>
      <c r="CD371" s="50"/>
      <c r="CE371" s="50"/>
      <c r="CF371" s="50"/>
      <c r="CG371" s="50"/>
      <c r="CH371" s="50"/>
      <c r="CI371" s="50"/>
      <c r="CJ371" s="50"/>
      <c r="CK371" s="50"/>
      <c r="CL371" s="50"/>
      <c r="CM371" s="50"/>
      <c r="CN371" s="50"/>
      <c r="CO371" s="50"/>
      <c r="CP371" s="50"/>
      <c r="CQ371" s="50"/>
      <c r="CR371" s="50"/>
      <c r="CS371" s="50"/>
      <c r="CT371" s="50"/>
      <c r="CU371" s="50"/>
      <c r="CV371" s="50"/>
      <c r="CW371" s="50"/>
      <c r="CX371" s="50"/>
      <c r="CY371" s="50"/>
      <c r="CZ371" s="50"/>
      <c r="DA371" s="50"/>
    </row>
    <row r="372" spans="1:105" s="18" customFormat="1" ht="30.75" customHeight="1" x14ac:dyDescent="0.3">
      <c r="A372" s="44" t="s">
        <v>119</v>
      </c>
      <c r="B372" s="70">
        <v>5</v>
      </c>
      <c r="C372" s="70">
        <v>13</v>
      </c>
      <c r="D372" s="71">
        <v>55</v>
      </c>
      <c r="E372" s="74"/>
      <c r="F372" s="51"/>
      <c r="G372" s="51"/>
      <c r="H372" s="52">
        <f t="shared" si="25"/>
        <v>0</v>
      </c>
      <c r="I372" s="51"/>
      <c r="J372" s="51"/>
      <c r="K372" s="51"/>
      <c r="L372" s="51"/>
      <c r="M372" s="51"/>
      <c r="N372" s="51"/>
      <c r="O372" s="51"/>
      <c r="P372" s="51"/>
      <c r="Q372" s="51"/>
      <c r="R372" s="51"/>
      <c r="S372" s="51"/>
      <c r="T372" s="51"/>
      <c r="U372" s="51"/>
      <c r="V372" s="51"/>
      <c r="W372" s="51"/>
      <c r="X372" s="51"/>
      <c r="Y372" s="51"/>
      <c r="Z372" s="51"/>
      <c r="AA372" s="51"/>
      <c r="AB372" s="51"/>
      <c r="AC372" s="51"/>
      <c r="AD372" s="51"/>
      <c r="AE372" s="51"/>
      <c r="AF372" s="51"/>
      <c r="AG372" s="51"/>
      <c r="AH372" s="51"/>
      <c r="AI372" s="51"/>
      <c r="AJ372" s="51"/>
      <c r="AK372" s="51"/>
      <c r="AL372" s="51"/>
      <c r="AM372" s="51"/>
      <c r="AN372" s="51"/>
      <c r="AO372" s="51"/>
      <c r="AP372" s="51"/>
      <c r="AQ372" s="51"/>
      <c r="AR372" s="51"/>
      <c r="AS372" s="51"/>
      <c r="AT372" s="51"/>
      <c r="AU372" s="51"/>
      <c r="AV372" s="51"/>
      <c r="AW372" s="51"/>
      <c r="AX372" s="51"/>
      <c r="AY372" s="51"/>
      <c r="AZ372" s="51"/>
      <c r="BA372" s="51"/>
      <c r="BB372" s="51"/>
      <c r="BC372" s="51"/>
      <c r="BD372" s="51"/>
      <c r="BE372" s="51"/>
      <c r="BF372" s="51"/>
      <c r="BG372" s="51"/>
      <c r="BH372" s="51"/>
      <c r="BI372" s="51"/>
      <c r="BJ372" s="51"/>
      <c r="BK372" s="51"/>
      <c r="BL372" s="51"/>
      <c r="BM372" s="51"/>
      <c r="BN372" s="51"/>
      <c r="BO372" s="50"/>
      <c r="BP372" s="50"/>
      <c r="BQ372" s="50"/>
      <c r="BR372" s="50"/>
      <c r="BS372" s="50"/>
      <c r="BT372" s="50"/>
      <c r="BU372" s="50"/>
      <c r="BV372" s="50"/>
      <c r="BW372" s="50"/>
      <c r="BX372" s="50"/>
      <c r="BY372" s="50"/>
      <c r="BZ372" s="50"/>
      <c r="CA372" s="50"/>
      <c r="CB372" s="50"/>
      <c r="CC372" s="50"/>
      <c r="CD372" s="50"/>
      <c r="CE372" s="50"/>
      <c r="CF372" s="50"/>
      <c r="CG372" s="50"/>
      <c r="CH372" s="50"/>
      <c r="CI372" s="50"/>
      <c r="CJ372" s="50"/>
      <c r="CK372" s="50"/>
      <c r="CL372" s="50"/>
      <c r="CM372" s="50"/>
      <c r="CN372" s="50"/>
      <c r="CO372" s="50"/>
      <c r="CP372" s="50"/>
      <c r="CQ372" s="50"/>
      <c r="CR372" s="50"/>
      <c r="CS372" s="50"/>
      <c r="CT372" s="50"/>
      <c r="CU372" s="50"/>
      <c r="CV372" s="50"/>
      <c r="CW372" s="50"/>
      <c r="CX372" s="50"/>
      <c r="CY372" s="50"/>
      <c r="CZ372" s="50"/>
      <c r="DA372" s="50"/>
    </row>
    <row r="373" spans="1:105" s="18" customFormat="1" ht="30.75" customHeight="1" x14ac:dyDescent="0.3">
      <c r="A373" s="44" t="s">
        <v>123</v>
      </c>
      <c r="B373" s="70">
        <v>5</v>
      </c>
      <c r="C373" s="70">
        <v>13</v>
      </c>
      <c r="D373" s="71">
        <v>55</v>
      </c>
      <c r="E373" s="74"/>
      <c r="F373" s="51"/>
      <c r="G373" s="51"/>
      <c r="H373" s="52">
        <f t="shared" si="25"/>
        <v>0</v>
      </c>
      <c r="I373" s="51"/>
      <c r="J373" s="51"/>
      <c r="K373" s="51"/>
      <c r="L373" s="51"/>
      <c r="M373" s="51"/>
      <c r="N373" s="51"/>
      <c r="O373" s="51"/>
      <c r="P373" s="51"/>
      <c r="Q373" s="51"/>
      <c r="R373" s="51"/>
      <c r="S373" s="51"/>
      <c r="T373" s="51"/>
      <c r="U373" s="51"/>
      <c r="V373" s="51"/>
      <c r="W373" s="51"/>
      <c r="X373" s="51"/>
      <c r="Y373" s="51"/>
      <c r="Z373" s="51"/>
      <c r="AA373" s="51"/>
      <c r="AB373" s="51"/>
      <c r="AC373" s="51"/>
      <c r="AD373" s="51"/>
      <c r="AE373" s="51"/>
      <c r="AF373" s="51"/>
      <c r="AG373" s="51"/>
      <c r="AH373" s="51"/>
      <c r="AI373" s="51"/>
      <c r="AJ373" s="51"/>
      <c r="AK373" s="51"/>
      <c r="AL373" s="51"/>
      <c r="AM373" s="51"/>
      <c r="AN373" s="51"/>
      <c r="AO373" s="51"/>
      <c r="AP373" s="51"/>
      <c r="AQ373" s="51"/>
      <c r="AR373" s="51"/>
      <c r="AS373" s="51"/>
      <c r="AT373" s="51"/>
      <c r="AU373" s="51"/>
      <c r="AV373" s="51"/>
      <c r="AW373" s="51"/>
      <c r="AX373" s="51"/>
      <c r="AY373" s="51"/>
      <c r="AZ373" s="51"/>
      <c r="BA373" s="51"/>
      <c r="BB373" s="51"/>
      <c r="BC373" s="51"/>
      <c r="BD373" s="51"/>
      <c r="BE373" s="51"/>
      <c r="BF373" s="51"/>
      <c r="BG373" s="51"/>
      <c r="BH373" s="51"/>
      <c r="BI373" s="51"/>
      <c r="BJ373" s="51"/>
      <c r="BK373" s="51"/>
      <c r="BL373" s="51"/>
      <c r="BM373" s="51"/>
      <c r="BN373" s="51"/>
      <c r="BO373" s="50"/>
      <c r="BP373" s="50"/>
      <c r="BQ373" s="50"/>
      <c r="BR373" s="50"/>
      <c r="BS373" s="50"/>
      <c r="BT373" s="50"/>
      <c r="BU373" s="50"/>
      <c r="BV373" s="50"/>
      <c r="BW373" s="50"/>
      <c r="BX373" s="50"/>
      <c r="BY373" s="50"/>
      <c r="BZ373" s="50"/>
      <c r="CA373" s="50"/>
      <c r="CB373" s="50"/>
      <c r="CC373" s="50"/>
      <c r="CD373" s="50"/>
      <c r="CE373" s="50"/>
      <c r="CF373" s="50"/>
      <c r="CG373" s="50"/>
      <c r="CH373" s="50"/>
      <c r="CI373" s="50"/>
      <c r="CJ373" s="50"/>
      <c r="CK373" s="50"/>
      <c r="CL373" s="50"/>
      <c r="CM373" s="50"/>
      <c r="CN373" s="50"/>
      <c r="CO373" s="50"/>
      <c r="CP373" s="50"/>
      <c r="CQ373" s="50"/>
      <c r="CR373" s="50"/>
      <c r="CS373" s="50"/>
      <c r="CT373" s="50"/>
      <c r="CU373" s="50"/>
      <c r="CV373" s="50"/>
      <c r="CW373" s="50"/>
      <c r="CX373" s="50"/>
      <c r="CY373" s="50"/>
      <c r="CZ373" s="50"/>
      <c r="DA373" s="50"/>
    </row>
    <row r="374" spans="1:105" s="18" customFormat="1" ht="30.75" customHeight="1" x14ac:dyDescent="0.3">
      <c r="A374" s="44" t="s">
        <v>124</v>
      </c>
      <c r="B374" s="70">
        <v>5</v>
      </c>
      <c r="C374" s="70">
        <v>13</v>
      </c>
      <c r="D374" s="71">
        <v>55</v>
      </c>
      <c r="E374" s="74"/>
      <c r="F374" s="51"/>
      <c r="G374" s="51"/>
      <c r="H374" s="52">
        <f t="shared" si="25"/>
        <v>0</v>
      </c>
      <c r="I374" s="51"/>
      <c r="J374" s="51"/>
      <c r="K374" s="51"/>
      <c r="L374" s="51"/>
      <c r="M374" s="51"/>
      <c r="N374" s="51"/>
      <c r="O374" s="51"/>
      <c r="P374" s="51"/>
      <c r="Q374" s="51"/>
      <c r="R374" s="51"/>
      <c r="S374" s="51"/>
      <c r="T374" s="51"/>
      <c r="U374" s="51"/>
      <c r="V374" s="51"/>
      <c r="W374" s="51"/>
      <c r="X374" s="51"/>
      <c r="Y374" s="51"/>
      <c r="Z374" s="51"/>
      <c r="AA374" s="51"/>
      <c r="AB374" s="51"/>
      <c r="AC374" s="51"/>
      <c r="AD374" s="51"/>
      <c r="AE374" s="51"/>
      <c r="AF374" s="51"/>
      <c r="AG374" s="51"/>
      <c r="AH374" s="51"/>
      <c r="AI374" s="51"/>
      <c r="AJ374" s="51"/>
      <c r="AK374" s="51"/>
      <c r="AL374" s="51"/>
      <c r="AM374" s="51"/>
      <c r="AN374" s="51"/>
      <c r="AO374" s="51"/>
      <c r="AP374" s="51"/>
      <c r="AQ374" s="51"/>
      <c r="AR374" s="51"/>
      <c r="AS374" s="51"/>
      <c r="AT374" s="51"/>
      <c r="AU374" s="51"/>
      <c r="AV374" s="51"/>
      <c r="AW374" s="51"/>
      <c r="AX374" s="51"/>
      <c r="AY374" s="51"/>
      <c r="AZ374" s="51"/>
      <c r="BA374" s="51"/>
      <c r="BB374" s="51"/>
      <c r="BC374" s="51"/>
      <c r="BD374" s="51"/>
      <c r="BE374" s="51"/>
      <c r="BF374" s="51"/>
      <c r="BG374" s="51"/>
      <c r="BH374" s="51"/>
      <c r="BI374" s="51"/>
      <c r="BJ374" s="51"/>
      <c r="BK374" s="51"/>
      <c r="BL374" s="51"/>
      <c r="BM374" s="51"/>
      <c r="BN374" s="51"/>
      <c r="BO374" s="50"/>
      <c r="BP374" s="50"/>
      <c r="BQ374" s="50"/>
      <c r="BR374" s="50"/>
      <c r="BS374" s="50"/>
      <c r="BT374" s="50"/>
      <c r="BU374" s="50"/>
      <c r="BV374" s="50"/>
      <c r="BW374" s="50"/>
      <c r="BX374" s="50"/>
      <c r="BY374" s="50"/>
      <c r="BZ374" s="50"/>
      <c r="CA374" s="50"/>
      <c r="CB374" s="50"/>
      <c r="CC374" s="50"/>
      <c r="CD374" s="50"/>
      <c r="CE374" s="50"/>
      <c r="CF374" s="50"/>
      <c r="CG374" s="50"/>
      <c r="CH374" s="50"/>
      <c r="CI374" s="50"/>
      <c r="CJ374" s="50"/>
      <c r="CK374" s="50"/>
      <c r="CL374" s="50"/>
      <c r="CM374" s="50"/>
      <c r="CN374" s="50"/>
      <c r="CO374" s="50"/>
      <c r="CP374" s="50"/>
      <c r="CQ374" s="50"/>
      <c r="CR374" s="50"/>
      <c r="CS374" s="50"/>
      <c r="CT374" s="50"/>
      <c r="CU374" s="50"/>
      <c r="CV374" s="50"/>
      <c r="CW374" s="50"/>
      <c r="CX374" s="50"/>
      <c r="CY374" s="50"/>
      <c r="CZ374" s="50"/>
      <c r="DA374" s="50"/>
    </row>
    <row r="375" spans="1:105" s="18" customFormat="1" ht="30.75" customHeight="1" x14ac:dyDescent="0.3">
      <c r="A375" s="44" t="s">
        <v>125</v>
      </c>
      <c r="B375" s="70">
        <v>5</v>
      </c>
      <c r="C375" s="70">
        <v>13</v>
      </c>
      <c r="D375" s="71">
        <v>55</v>
      </c>
      <c r="E375" s="74"/>
      <c r="F375" s="51"/>
      <c r="G375" s="51"/>
      <c r="H375" s="52">
        <f t="shared" si="25"/>
        <v>0</v>
      </c>
      <c r="I375" s="51"/>
      <c r="J375" s="51"/>
      <c r="K375" s="51"/>
      <c r="L375" s="51"/>
      <c r="M375" s="51"/>
      <c r="N375" s="51"/>
      <c r="O375" s="51"/>
      <c r="P375" s="51"/>
      <c r="Q375" s="51"/>
      <c r="R375" s="51"/>
      <c r="S375" s="51"/>
      <c r="T375" s="51"/>
      <c r="U375" s="51"/>
      <c r="V375" s="51"/>
      <c r="W375" s="51"/>
      <c r="X375" s="51"/>
      <c r="Y375" s="51"/>
      <c r="Z375" s="51"/>
      <c r="AA375" s="51"/>
      <c r="AB375" s="51"/>
      <c r="AC375" s="51"/>
      <c r="AD375" s="51"/>
      <c r="AE375" s="51"/>
      <c r="AF375" s="51"/>
      <c r="AG375" s="51"/>
      <c r="AH375" s="51"/>
      <c r="AI375" s="51"/>
      <c r="AJ375" s="51"/>
      <c r="AK375" s="51"/>
      <c r="AL375" s="51"/>
      <c r="AM375" s="51"/>
      <c r="AN375" s="51"/>
      <c r="AO375" s="51"/>
      <c r="AP375" s="51"/>
      <c r="AQ375" s="51"/>
      <c r="AR375" s="51"/>
      <c r="AS375" s="51"/>
      <c r="AT375" s="51"/>
      <c r="AU375" s="51"/>
      <c r="AV375" s="51"/>
      <c r="AW375" s="51"/>
      <c r="AX375" s="51"/>
      <c r="AY375" s="51"/>
      <c r="AZ375" s="51"/>
      <c r="BA375" s="51"/>
      <c r="BB375" s="51"/>
      <c r="BC375" s="51"/>
      <c r="BD375" s="51"/>
      <c r="BE375" s="51"/>
      <c r="BF375" s="51"/>
      <c r="BG375" s="51"/>
      <c r="BH375" s="51"/>
      <c r="BI375" s="51"/>
      <c r="BJ375" s="51"/>
      <c r="BK375" s="51"/>
      <c r="BL375" s="51"/>
      <c r="BM375" s="51"/>
      <c r="BN375" s="51"/>
      <c r="BO375" s="50"/>
      <c r="BP375" s="50"/>
      <c r="BQ375" s="50"/>
      <c r="BR375" s="50"/>
      <c r="BS375" s="50"/>
      <c r="BT375" s="50"/>
      <c r="BU375" s="50"/>
      <c r="BV375" s="50"/>
      <c r="BW375" s="50"/>
      <c r="BX375" s="50"/>
      <c r="BY375" s="50"/>
      <c r="BZ375" s="50"/>
      <c r="CA375" s="50"/>
      <c r="CB375" s="50"/>
      <c r="CC375" s="50"/>
      <c r="CD375" s="50"/>
      <c r="CE375" s="50"/>
      <c r="CF375" s="50"/>
      <c r="CG375" s="50"/>
      <c r="CH375" s="50"/>
      <c r="CI375" s="50"/>
      <c r="CJ375" s="50"/>
      <c r="CK375" s="50"/>
      <c r="CL375" s="50"/>
      <c r="CM375" s="50"/>
      <c r="CN375" s="50"/>
      <c r="CO375" s="50"/>
      <c r="CP375" s="50"/>
      <c r="CQ375" s="50"/>
      <c r="CR375" s="50"/>
      <c r="CS375" s="50"/>
      <c r="CT375" s="50"/>
      <c r="CU375" s="50"/>
      <c r="CV375" s="50"/>
      <c r="CW375" s="50"/>
      <c r="CX375" s="50"/>
      <c r="CY375" s="50"/>
      <c r="CZ375" s="50"/>
      <c r="DA375" s="50"/>
    </row>
    <row r="376" spans="1:105" s="18" customFormat="1" ht="30.75" customHeight="1" x14ac:dyDescent="0.3">
      <c r="A376" s="44" t="s">
        <v>126</v>
      </c>
      <c r="B376" s="70">
        <v>5</v>
      </c>
      <c r="C376" s="70">
        <v>13</v>
      </c>
      <c r="D376" s="71">
        <v>55</v>
      </c>
      <c r="E376" s="74"/>
      <c r="F376" s="51"/>
      <c r="G376" s="51"/>
      <c r="H376" s="52">
        <f t="shared" si="25"/>
        <v>0</v>
      </c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  <c r="V376" s="51"/>
      <c r="W376" s="51"/>
      <c r="X376" s="51"/>
      <c r="Y376" s="51"/>
      <c r="Z376" s="51"/>
      <c r="AA376" s="51"/>
      <c r="AB376" s="51"/>
      <c r="AC376" s="51"/>
      <c r="AD376" s="51"/>
      <c r="AE376" s="51"/>
      <c r="AF376" s="51"/>
      <c r="AG376" s="51"/>
      <c r="AH376" s="51"/>
      <c r="AI376" s="51"/>
      <c r="AJ376" s="51"/>
      <c r="AK376" s="51"/>
      <c r="AL376" s="51"/>
      <c r="AM376" s="51"/>
      <c r="AN376" s="51"/>
      <c r="AO376" s="51"/>
      <c r="AP376" s="51"/>
      <c r="AQ376" s="51"/>
      <c r="AR376" s="51"/>
      <c r="AS376" s="51"/>
      <c r="AT376" s="51"/>
      <c r="AU376" s="51"/>
      <c r="AV376" s="51"/>
      <c r="AW376" s="51"/>
      <c r="AX376" s="51"/>
      <c r="AY376" s="51"/>
      <c r="AZ376" s="51"/>
      <c r="BA376" s="51"/>
      <c r="BB376" s="51"/>
      <c r="BC376" s="51"/>
      <c r="BD376" s="51"/>
      <c r="BE376" s="51"/>
      <c r="BF376" s="51"/>
      <c r="BG376" s="51"/>
      <c r="BH376" s="51"/>
      <c r="BI376" s="51"/>
      <c r="BJ376" s="51"/>
      <c r="BK376" s="51"/>
      <c r="BL376" s="51"/>
      <c r="BM376" s="51"/>
      <c r="BN376" s="51"/>
      <c r="BO376" s="50"/>
      <c r="BP376" s="50"/>
      <c r="BQ376" s="50"/>
      <c r="BR376" s="50"/>
      <c r="BS376" s="50"/>
      <c r="BT376" s="50"/>
      <c r="BU376" s="50"/>
      <c r="BV376" s="50"/>
      <c r="BW376" s="50"/>
      <c r="BX376" s="50"/>
      <c r="BY376" s="50"/>
      <c r="BZ376" s="50"/>
      <c r="CA376" s="50"/>
      <c r="CB376" s="50"/>
      <c r="CC376" s="50"/>
      <c r="CD376" s="50"/>
      <c r="CE376" s="50"/>
      <c r="CF376" s="50"/>
      <c r="CG376" s="50"/>
      <c r="CH376" s="50"/>
      <c r="CI376" s="50"/>
      <c r="CJ376" s="50"/>
      <c r="CK376" s="50"/>
      <c r="CL376" s="50"/>
      <c r="CM376" s="50"/>
      <c r="CN376" s="50"/>
      <c r="CO376" s="50"/>
      <c r="CP376" s="50"/>
      <c r="CQ376" s="50"/>
      <c r="CR376" s="50"/>
      <c r="CS376" s="50"/>
      <c r="CT376" s="50"/>
      <c r="CU376" s="50"/>
      <c r="CV376" s="50"/>
      <c r="CW376" s="50"/>
      <c r="CX376" s="50"/>
      <c r="CY376" s="50"/>
      <c r="CZ376" s="50"/>
      <c r="DA376" s="50"/>
    </row>
    <row r="377" spans="1:105" x14ac:dyDescent="0.3">
      <c r="B377" s="70"/>
      <c r="C377" s="70"/>
      <c r="E377"/>
    </row>
  </sheetData>
  <autoFilter ref="E1:E376"/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XX56"/>
  <sheetViews>
    <sheetView showGridLines="0" workbookViewId="0">
      <pane ySplit="1" topLeftCell="A2" activePane="bottomLeft" state="frozenSplit"/>
      <selection activeCell="AO381" sqref="AO381"/>
      <selection pane="bottomLeft" activeCell="F15" sqref="F15"/>
    </sheetView>
  </sheetViews>
  <sheetFormatPr baseColWidth="10" defaultColWidth="11.42578125" defaultRowHeight="15" x14ac:dyDescent="0.25"/>
  <cols>
    <col min="1" max="1" width="8.5703125" style="5" customWidth="1"/>
    <col min="2" max="2" width="2.5703125" style="18" customWidth="1"/>
    <col min="3" max="3" width="20.28515625" customWidth="1"/>
    <col min="4" max="4" width="16.140625" customWidth="1"/>
    <col min="5" max="5" width="2.5703125" style="18" customWidth="1"/>
    <col min="6" max="6" width="6.140625" style="26" customWidth="1"/>
    <col min="7" max="7" width="2.5703125" style="18" customWidth="1"/>
    <col min="8" max="8" width="11.5703125" style="16" customWidth="1"/>
    <col min="9" max="9" width="2.5703125" style="18" customWidth="1"/>
    <col min="10" max="10" width="9.140625" style="16" customWidth="1"/>
    <col min="11" max="11" width="2.5703125" style="18" customWidth="1"/>
    <col min="12" max="12" width="7.7109375" style="16" customWidth="1"/>
    <col min="13" max="13" width="15.28515625" style="16" customWidth="1"/>
    <col min="14" max="14" width="7.5703125" style="16" customWidth="1"/>
    <col min="15" max="15" width="21" style="16" customWidth="1"/>
    <col min="16" max="16" width="3.5703125" customWidth="1"/>
    <col min="17" max="17" width="20.28515625" style="16" customWidth="1"/>
    <col min="18" max="18" width="2.7109375" style="16" customWidth="1"/>
    <col min="19" max="19" width="10.140625" customWidth="1"/>
    <col min="20" max="20" width="2.5703125" style="18" customWidth="1"/>
    <col min="21" max="21" width="16.85546875" style="9" customWidth="1"/>
    <col min="22" max="22" width="14.42578125" style="9" hidden="1" customWidth="1"/>
    <col min="23" max="23" width="10.42578125" style="16" hidden="1" customWidth="1"/>
    <col min="24" max="24" width="2.5703125" hidden="1" customWidth="1"/>
    <col min="25" max="25" width="3.85546875" hidden="1" customWidth="1"/>
    <col min="26" max="26" width="12.42578125" hidden="1" customWidth="1"/>
    <col min="27" max="27" width="2.5703125" style="7" hidden="1" customWidth="1"/>
    <col min="28" max="28" width="3.85546875" style="11" hidden="1" customWidth="1"/>
    <col min="29" max="29" width="23.42578125" hidden="1" customWidth="1"/>
    <col min="30" max="30" width="2.5703125" style="18" hidden="1" customWidth="1"/>
    <col min="31" max="31" width="4.140625" style="11" hidden="1" customWidth="1"/>
    <col min="32" max="32" width="10.42578125" style="16" hidden="1" customWidth="1"/>
    <col min="33" max="33" width="2.5703125" style="16" hidden="1" customWidth="1"/>
    <col min="34" max="34" width="4.140625" style="16" hidden="1" customWidth="1"/>
    <col min="35" max="35" width="10.28515625" hidden="1" customWidth="1"/>
    <col min="36" max="36" width="2.5703125" hidden="1" customWidth="1"/>
    <col min="37" max="37" width="4.85546875" hidden="1" customWidth="1"/>
    <col min="38" max="38" width="22.5703125" hidden="1" customWidth="1"/>
    <col min="39" max="39" width="2.5703125" style="18" hidden="1" customWidth="1"/>
    <col min="40" max="40" width="11.42578125" style="11" hidden="1" customWidth="1"/>
    <col min="41" max="41" width="11.42578125" style="16" hidden="1" customWidth="1"/>
    <col min="42" max="42" width="2.5703125" hidden="1" customWidth="1"/>
    <col min="43" max="43" width="4.140625" style="16" hidden="1" customWidth="1"/>
    <col min="44" max="44" width="11.42578125" hidden="1" customWidth="1"/>
    <col min="45" max="45" width="2.5703125" style="16" hidden="1" customWidth="1"/>
    <col min="46" max="46" width="11.42578125" style="16" hidden="1" customWidth="1"/>
    <col min="47" max="47" width="19.42578125" style="16" hidden="1" customWidth="1"/>
    <col min="48" max="48" width="2.5703125" style="18" hidden="1" customWidth="1"/>
    <col min="49" max="49" width="5" style="11" hidden="1" customWidth="1"/>
    <col min="50" max="50" width="18.42578125" style="16" hidden="1" customWidth="1"/>
    <col min="51" max="51" width="2.5703125" hidden="1" customWidth="1"/>
    <col min="52" max="52" width="5.140625" style="16" hidden="1" customWidth="1"/>
    <col min="53" max="53" width="18.28515625" hidden="1" customWidth="1"/>
    <col min="54" max="54" width="2.5703125" style="16" hidden="1" customWidth="1"/>
    <col min="55" max="55" width="4.85546875" style="16" hidden="1" customWidth="1"/>
    <col min="56" max="56" width="11.42578125" style="16" hidden="1" customWidth="1"/>
    <col min="57" max="57" width="2.5703125" style="18" hidden="1" customWidth="1"/>
    <col min="58" max="58" width="5" style="11" hidden="1" customWidth="1"/>
    <col min="59" max="59" width="11.42578125" style="16" hidden="1" customWidth="1"/>
    <col min="60" max="60" width="2.5703125" style="18" hidden="1" customWidth="1"/>
    <col min="61" max="61" width="5.140625" style="16" hidden="1" customWidth="1"/>
    <col min="62" max="62" width="11.42578125" hidden="1" customWidth="1"/>
    <col min="63" max="63" width="2.5703125" style="18" hidden="1" customWidth="1"/>
    <col min="64" max="64" width="3.85546875" style="18" hidden="1" customWidth="1"/>
    <col min="65" max="65" width="11.42578125" hidden="1" customWidth="1"/>
    <col min="66" max="66" width="2.5703125" style="18" hidden="1" customWidth="1"/>
    <col min="67" max="67" width="5" style="11" hidden="1" customWidth="1"/>
    <col min="68" max="68" width="11.42578125" style="16" hidden="1" customWidth="1"/>
    <col min="69" max="69" width="2.5703125" style="18" hidden="1" customWidth="1"/>
    <col min="70" max="70" width="5.140625" style="11" hidden="1" customWidth="1"/>
    <col min="71" max="71" width="6.7109375" hidden="1" customWidth="1"/>
    <col min="72" max="72" width="2.5703125" style="18" hidden="1" customWidth="1"/>
    <col min="73" max="648" width="11.42578125" hidden="1" customWidth="1"/>
  </cols>
  <sheetData>
    <row r="1" spans="1:94" s="5" customFormat="1" ht="81.75" customHeight="1" x14ac:dyDescent="0.25">
      <c r="A1" s="10" t="s">
        <v>0</v>
      </c>
      <c r="B1" s="21"/>
      <c r="D1" s="1" t="s">
        <v>121</v>
      </c>
      <c r="E1" s="21"/>
      <c r="F1" s="25" t="s">
        <v>0</v>
      </c>
      <c r="G1" s="21"/>
      <c r="H1" s="15" t="s">
        <v>116</v>
      </c>
      <c r="I1" s="21"/>
      <c r="J1" s="15" t="s">
        <v>63</v>
      </c>
      <c r="K1" s="21"/>
      <c r="L1" s="15" t="s">
        <v>101</v>
      </c>
      <c r="M1" s="15" t="s">
        <v>102</v>
      </c>
      <c r="N1" s="15" t="s">
        <v>103</v>
      </c>
      <c r="O1" s="5" t="s">
        <v>104</v>
      </c>
      <c r="P1" s="20"/>
      <c r="Q1" s="16"/>
      <c r="R1" s="20"/>
      <c r="S1" s="10" t="s">
        <v>21</v>
      </c>
      <c r="T1" s="21"/>
      <c r="U1" s="22"/>
      <c r="V1" s="2" t="s">
        <v>57</v>
      </c>
      <c r="X1" s="4"/>
      <c r="Y1" s="10" t="s">
        <v>20</v>
      </c>
      <c r="Z1" s="10" t="s">
        <v>24</v>
      </c>
      <c r="AA1" s="3"/>
      <c r="AB1" s="14" t="s">
        <v>141</v>
      </c>
      <c r="AC1" s="10" t="str">
        <f>"Service "&amp;Z2</f>
        <v>Service ACB</v>
      </c>
      <c r="AD1" s="21"/>
      <c r="AE1" s="14" t="s">
        <v>142</v>
      </c>
      <c r="AF1" s="10" t="str">
        <f>"Repos "&amp;Z2</f>
        <v>Repos ACB</v>
      </c>
      <c r="AG1" s="12"/>
      <c r="AH1" s="14" t="s">
        <v>143</v>
      </c>
      <c r="AI1" s="10" t="str">
        <f>"Agent "&amp;Z2</f>
        <v>Agent ACB</v>
      </c>
      <c r="AJ1" s="12"/>
      <c r="AK1" s="10" t="s">
        <v>144</v>
      </c>
      <c r="AL1" s="10" t="str">
        <f>"Service "&amp;Z3</f>
        <v>Service DBA</v>
      </c>
      <c r="AM1" s="21"/>
      <c r="AN1" s="14" t="s">
        <v>145</v>
      </c>
      <c r="AO1" s="10" t="str">
        <f>"Repos "&amp;Z3</f>
        <v>Repos DBA</v>
      </c>
      <c r="AP1" s="12"/>
      <c r="AQ1" s="14" t="s">
        <v>146</v>
      </c>
      <c r="AR1" s="10" t="str">
        <f>"Agent "&amp;Z3</f>
        <v>Agent DBA</v>
      </c>
      <c r="AS1" s="12"/>
      <c r="AT1" s="14" t="s">
        <v>147</v>
      </c>
      <c r="AU1" s="10" t="str">
        <f>"Service "&amp;Z4</f>
        <v>Service Hematologie</v>
      </c>
      <c r="AV1" s="21"/>
      <c r="AW1" s="14" t="s">
        <v>148</v>
      </c>
      <c r="AX1" s="10" t="str">
        <f>"Repos "&amp;Z4</f>
        <v>Repos Hematologie</v>
      </c>
      <c r="AY1" s="12"/>
      <c r="AZ1" s="14" t="s">
        <v>149</v>
      </c>
      <c r="BA1" s="10" t="str">
        <f>"Agent "&amp;Z4</f>
        <v>Agent Hematologie</v>
      </c>
      <c r="BB1" s="12"/>
      <c r="BC1" s="14" t="s">
        <v>150</v>
      </c>
      <c r="BD1" s="10" t="str">
        <f>"Service "&amp;Z5</f>
        <v xml:space="preserve">Service </v>
      </c>
      <c r="BE1" s="21"/>
      <c r="BF1" s="14" t="s">
        <v>151</v>
      </c>
      <c r="BG1" s="10" t="str">
        <f>"Repos "&amp;Z5</f>
        <v xml:space="preserve">Repos </v>
      </c>
      <c r="BH1" s="21"/>
      <c r="BI1" s="14" t="s">
        <v>152</v>
      </c>
      <c r="BJ1" s="10" t="str">
        <f>"Agent "&amp;Z5</f>
        <v xml:space="preserve">Agent </v>
      </c>
      <c r="BK1" s="21"/>
      <c r="BL1" s="14" t="s">
        <v>153</v>
      </c>
      <c r="BM1" s="10" t="str">
        <f>"Service "&amp;Z6</f>
        <v xml:space="preserve">Service </v>
      </c>
      <c r="BN1" s="21"/>
      <c r="BO1" s="14" t="s">
        <v>154</v>
      </c>
      <c r="BP1" s="10" t="str">
        <f>"Repos "&amp;Z6</f>
        <v xml:space="preserve">Repos </v>
      </c>
      <c r="BQ1" s="21"/>
      <c r="BR1" s="14" t="s">
        <v>155</v>
      </c>
      <c r="BS1" s="10" t="str">
        <f>"Agent "&amp;Z6</f>
        <v xml:space="preserve">Agent </v>
      </c>
      <c r="BT1" s="21"/>
    </row>
    <row r="2" spans="1:94" x14ac:dyDescent="0.25">
      <c r="A2" s="5">
        <v>2018</v>
      </c>
      <c r="B2" s="19"/>
      <c r="C2" s="6" t="s">
        <v>1</v>
      </c>
      <c r="D2" s="17">
        <f>DATE(An,1,1)</f>
        <v>43101</v>
      </c>
      <c r="E2" s="19"/>
      <c r="F2" s="24">
        <v>2017</v>
      </c>
      <c r="G2" s="19"/>
      <c r="H2" s="17" t="s">
        <v>120</v>
      </c>
      <c r="I2" s="19"/>
      <c r="J2" s="17" t="s">
        <v>64</v>
      </c>
      <c r="K2" s="19"/>
      <c r="L2" s="33">
        <f>INT((M2-DATE(YEAR(M2),1,3)+WEEKDAY(DATE(YEAR(M2),1,3))+5)/7)</f>
        <v>1</v>
      </c>
      <c r="M2" s="53">
        <f>DATE(An,1,1)</f>
        <v>43101</v>
      </c>
      <c r="N2" s="53">
        <f>M2+MOD(8-WEEKDAY(M2),7)</f>
        <v>43107</v>
      </c>
      <c r="O2" s="34" t="str">
        <f>"Du "&amp;TEXT(M2,"jj-mmm")&amp;" au "&amp;TEXT(N2,"jj-mmm")</f>
        <v>Du 01-janv au 07-janv</v>
      </c>
      <c r="P2" s="20"/>
      <c r="Q2" t="s">
        <v>125</v>
      </c>
      <c r="R2" s="20"/>
      <c r="S2" s="18" t="s">
        <v>22</v>
      </c>
      <c r="T2" s="19"/>
      <c r="U2" s="23" t="s">
        <v>140</v>
      </c>
      <c r="V2" s="23" t="s">
        <v>58</v>
      </c>
      <c r="W2" s="23" t="s">
        <v>59</v>
      </c>
      <c r="X2" s="20"/>
      <c r="Y2" s="35">
        <v>1</v>
      </c>
      <c r="Z2" s="54" t="s">
        <v>25</v>
      </c>
      <c r="AA2" s="19"/>
      <c r="AB2" s="36">
        <v>1</v>
      </c>
      <c r="AC2" s="54" t="s">
        <v>107</v>
      </c>
      <c r="AD2" s="19"/>
      <c r="AE2" s="36">
        <v>1</v>
      </c>
      <c r="AF2" s="54" t="s">
        <v>46</v>
      </c>
      <c r="AG2" s="20"/>
      <c r="AH2" s="36">
        <v>1</v>
      </c>
      <c r="AI2" s="62" t="s">
        <v>164</v>
      </c>
      <c r="AJ2" s="20"/>
      <c r="AK2" s="18">
        <v>1</v>
      </c>
      <c r="AL2" s="56" t="s">
        <v>27</v>
      </c>
      <c r="AM2" s="19"/>
      <c r="AN2" s="36">
        <v>1</v>
      </c>
      <c r="AO2" s="56" t="s">
        <v>48</v>
      </c>
      <c r="AP2" s="20"/>
      <c r="AQ2" s="56">
        <v>1</v>
      </c>
      <c r="AR2" s="57" t="s">
        <v>76</v>
      </c>
      <c r="AS2" s="20"/>
      <c r="AT2" s="36"/>
      <c r="AU2" s="59" t="s">
        <v>127</v>
      </c>
      <c r="AV2" s="19"/>
      <c r="AW2" s="36">
        <v>1</v>
      </c>
      <c r="AX2" s="59" t="s">
        <v>48</v>
      </c>
      <c r="AY2" s="20"/>
      <c r="AZ2" s="36">
        <v>1</v>
      </c>
      <c r="BA2" s="60" t="s">
        <v>90</v>
      </c>
      <c r="BB2" s="37"/>
      <c r="BC2" s="18"/>
      <c r="BD2" s="18"/>
      <c r="BE2" s="19"/>
      <c r="BF2" s="36">
        <v>1</v>
      </c>
      <c r="BG2" s="18" t="s">
        <v>48</v>
      </c>
      <c r="BH2" s="19"/>
      <c r="BI2" s="36"/>
      <c r="BJ2" s="18"/>
      <c r="BK2" s="19"/>
      <c r="BL2" s="14"/>
      <c r="BM2" s="18"/>
      <c r="BN2" s="19"/>
      <c r="BO2" s="36">
        <v>1</v>
      </c>
      <c r="BP2" s="18" t="s">
        <v>48</v>
      </c>
      <c r="BQ2" s="19"/>
      <c r="BR2" s="36">
        <v>1</v>
      </c>
      <c r="BS2" s="18"/>
      <c r="BT2" s="19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</row>
    <row r="3" spans="1:94" x14ac:dyDescent="0.25">
      <c r="A3" s="10" t="s">
        <v>122</v>
      </c>
      <c r="B3" s="31"/>
      <c r="C3" s="6" t="s">
        <v>2</v>
      </c>
      <c r="D3" s="30">
        <f>ROUND(DATE(An,4,MOD(234-11*MOD(An,19),30))/7,0)*7-6</f>
        <v>43191</v>
      </c>
      <c r="E3" s="31"/>
      <c r="F3" s="24">
        <v>2018</v>
      </c>
      <c r="G3" s="19"/>
      <c r="H3" s="17" t="s">
        <v>156</v>
      </c>
      <c r="I3" s="19"/>
      <c r="J3" s="17" t="s">
        <v>75</v>
      </c>
      <c r="K3" s="19"/>
      <c r="L3" s="33">
        <f>L2+1</f>
        <v>2</v>
      </c>
      <c r="M3" s="53">
        <f>N2+1</f>
        <v>43108</v>
      </c>
      <c r="N3" s="53">
        <f>N2+7</f>
        <v>43114</v>
      </c>
      <c r="O3" s="34" t="str">
        <f t="shared" ref="O3:O54" si="0">"Du "&amp;TEXT(M3,"jj-mmm")&amp;" au "&amp;TEXT(N3,"jj-mmm")</f>
        <v>Du 08-janv au 14-janv</v>
      </c>
      <c r="P3" s="20"/>
      <c r="Q3" s="16" t="s">
        <v>186</v>
      </c>
      <c r="R3" s="20"/>
      <c r="S3" s="18" t="s">
        <v>23</v>
      </c>
      <c r="T3" s="31"/>
      <c r="U3" s="9" t="s">
        <v>139</v>
      </c>
      <c r="V3" s="46">
        <v>42736</v>
      </c>
      <c r="W3" s="13">
        <v>47484</v>
      </c>
      <c r="X3" s="20"/>
      <c r="Y3" s="35">
        <v>2</v>
      </c>
      <c r="Z3" s="56" t="s">
        <v>26</v>
      </c>
      <c r="AA3" s="19"/>
      <c r="AB3" s="36">
        <v>2</v>
      </c>
      <c r="AC3" s="54" t="s">
        <v>11</v>
      </c>
      <c r="AD3" s="19"/>
      <c r="AE3" s="36">
        <v>2</v>
      </c>
      <c r="AF3" s="54" t="s">
        <v>47</v>
      </c>
      <c r="AG3" s="20"/>
      <c r="AH3" s="36">
        <v>2</v>
      </c>
      <c r="AI3" s="63" t="s">
        <v>165</v>
      </c>
      <c r="AJ3" s="20"/>
      <c r="AK3" s="18">
        <v>2</v>
      </c>
      <c r="AL3" s="56" t="s">
        <v>28</v>
      </c>
      <c r="AM3" s="19"/>
      <c r="AN3" s="36">
        <v>2</v>
      </c>
      <c r="AO3" s="56" t="s">
        <v>49</v>
      </c>
      <c r="AP3" s="20"/>
      <c r="AQ3" s="56">
        <v>2</v>
      </c>
      <c r="AR3" s="58" t="s">
        <v>77</v>
      </c>
      <c r="AS3" s="20"/>
      <c r="AT3" s="36"/>
      <c r="AU3" s="59" t="s">
        <v>128</v>
      </c>
      <c r="AV3" s="19"/>
      <c r="AW3" s="36">
        <v>2</v>
      </c>
      <c r="AX3" s="18"/>
      <c r="AY3" s="20"/>
      <c r="AZ3" s="36">
        <v>2</v>
      </c>
      <c r="BA3" s="61" t="s">
        <v>91</v>
      </c>
      <c r="BB3" s="37"/>
      <c r="BC3" s="18"/>
      <c r="BD3" s="18"/>
      <c r="BE3" s="19"/>
      <c r="BF3" s="36">
        <v>2</v>
      </c>
      <c r="BG3" s="18"/>
      <c r="BH3" s="19"/>
      <c r="BI3" s="36"/>
      <c r="BJ3" s="18"/>
      <c r="BK3" s="19"/>
      <c r="BL3" s="14"/>
      <c r="BM3" s="18"/>
      <c r="BN3" s="19"/>
      <c r="BO3" s="36">
        <v>2</v>
      </c>
      <c r="BP3" s="18"/>
      <c r="BQ3" s="19"/>
      <c r="BR3" s="36">
        <v>2</v>
      </c>
      <c r="BS3" s="18"/>
      <c r="BT3" s="19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</row>
    <row r="4" spans="1:94" x14ac:dyDescent="0.25">
      <c r="A4" s="5" t="s">
        <v>25</v>
      </c>
      <c r="B4" s="19"/>
      <c r="C4" s="8" t="s">
        <v>3</v>
      </c>
      <c r="D4" s="17">
        <f>D3+1</f>
        <v>43192</v>
      </c>
      <c r="E4" s="19"/>
      <c r="F4" s="24">
        <v>2019</v>
      </c>
      <c r="G4" s="19"/>
      <c r="H4" s="17" t="s">
        <v>157</v>
      </c>
      <c r="I4" s="19"/>
      <c r="J4" s="17" t="s">
        <v>65</v>
      </c>
      <c r="K4" s="19"/>
      <c r="L4" s="33">
        <f t="shared" ref="L4:L54" si="1">L3+1</f>
        <v>3</v>
      </c>
      <c r="M4" s="53">
        <f>M3+7</f>
        <v>43115</v>
      </c>
      <c r="N4" s="53">
        <f>N3+7</f>
        <v>43121</v>
      </c>
      <c r="O4" s="34" t="str">
        <f t="shared" si="0"/>
        <v>Du 15-janv au 21-janv</v>
      </c>
      <c r="P4" s="20"/>
      <c r="Q4" s="16" t="s">
        <v>121</v>
      </c>
      <c r="R4" s="20"/>
      <c r="S4" s="18" t="s">
        <v>60</v>
      </c>
      <c r="T4" s="19"/>
      <c r="U4" s="23" t="s">
        <v>132</v>
      </c>
      <c r="V4" s="41">
        <v>47484</v>
      </c>
      <c r="W4" s="38">
        <f>Hiv+15</f>
        <v>47499</v>
      </c>
      <c r="X4" s="20"/>
      <c r="Y4" s="35">
        <v>3</v>
      </c>
      <c r="Z4" s="59" t="s">
        <v>56</v>
      </c>
      <c r="AA4" s="19"/>
      <c r="AB4" s="36">
        <v>3</v>
      </c>
      <c r="AC4" s="54" t="s">
        <v>12</v>
      </c>
      <c r="AD4" s="19"/>
      <c r="AE4" s="36">
        <v>3</v>
      </c>
      <c r="AF4" s="54" t="s">
        <v>48</v>
      </c>
      <c r="AG4" s="20"/>
      <c r="AH4" s="36">
        <v>3</v>
      </c>
      <c r="AI4" s="62" t="s">
        <v>166</v>
      </c>
      <c r="AJ4" s="20"/>
      <c r="AK4" s="18">
        <v>3</v>
      </c>
      <c r="AL4" s="56" t="s">
        <v>29</v>
      </c>
      <c r="AM4" s="19"/>
      <c r="AN4" s="36">
        <v>3</v>
      </c>
      <c r="AO4" s="56" t="s">
        <v>50</v>
      </c>
      <c r="AP4" s="20"/>
      <c r="AQ4" s="56">
        <v>3</v>
      </c>
      <c r="AR4" s="57" t="s">
        <v>78</v>
      </c>
      <c r="AS4" s="20"/>
      <c r="AT4" s="36"/>
      <c r="AU4" s="18"/>
      <c r="AV4" s="19"/>
      <c r="AW4" s="36">
        <v>3</v>
      </c>
      <c r="AX4" s="18"/>
      <c r="AY4" s="20"/>
      <c r="AZ4" s="36">
        <v>3</v>
      </c>
      <c r="BA4" s="60" t="s">
        <v>92</v>
      </c>
      <c r="BB4" s="37"/>
      <c r="BC4" s="18"/>
      <c r="BD4" s="18"/>
      <c r="BE4" s="19"/>
      <c r="BF4" s="36">
        <v>3</v>
      </c>
      <c r="BG4" s="18"/>
      <c r="BH4" s="19"/>
      <c r="BI4" s="36"/>
      <c r="BJ4" s="18"/>
      <c r="BK4" s="19"/>
      <c r="BL4" s="14"/>
      <c r="BM4" s="18"/>
      <c r="BN4" s="19"/>
      <c r="BO4" s="36">
        <v>3</v>
      </c>
      <c r="BP4" s="18"/>
      <c r="BQ4" s="19"/>
      <c r="BR4" s="36">
        <v>3</v>
      </c>
      <c r="BS4" s="18"/>
      <c r="BT4" s="19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</row>
    <row r="5" spans="1:94" x14ac:dyDescent="0.25">
      <c r="A5" s="10" t="s">
        <v>131</v>
      </c>
      <c r="B5" s="19"/>
      <c r="C5" s="8" t="s">
        <v>4</v>
      </c>
      <c r="D5" s="17">
        <f>DATE(An,5,1)</f>
        <v>43221</v>
      </c>
      <c r="E5" s="19"/>
      <c r="F5" s="24">
        <v>2020</v>
      </c>
      <c r="G5" s="19"/>
      <c r="H5" s="17" t="s">
        <v>158</v>
      </c>
      <c r="I5" s="19"/>
      <c r="J5" s="17" t="s">
        <v>66</v>
      </c>
      <c r="K5" s="19"/>
      <c r="L5" s="33">
        <f t="shared" si="1"/>
        <v>4</v>
      </c>
      <c r="M5" s="53">
        <f t="shared" ref="M5:M20" si="2">M4+7</f>
        <v>43122</v>
      </c>
      <c r="N5" s="53">
        <f t="shared" ref="N5:N53" si="3">N4+7</f>
        <v>43128</v>
      </c>
      <c r="O5" s="34" t="str">
        <f t="shared" si="0"/>
        <v>Du 22-janv au 28-janv</v>
      </c>
      <c r="P5" s="20"/>
      <c r="Q5" s="16" t="s">
        <v>187</v>
      </c>
      <c r="R5" s="20"/>
      <c r="S5" s="18" t="s">
        <v>61</v>
      </c>
      <c r="T5" s="19"/>
      <c r="U5" s="23" t="s">
        <v>133</v>
      </c>
      <c r="V5" s="41">
        <v>47577</v>
      </c>
      <c r="W5" s="38">
        <f>Pri+15</f>
        <v>47592</v>
      </c>
      <c r="X5" s="20"/>
      <c r="Y5" s="35">
        <v>4</v>
      </c>
      <c r="Z5" s="18"/>
      <c r="AA5" s="19"/>
      <c r="AB5" s="36">
        <v>4</v>
      </c>
      <c r="AC5" s="54" t="s">
        <v>13</v>
      </c>
      <c r="AD5" s="19"/>
      <c r="AE5" s="36">
        <v>4</v>
      </c>
      <c r="AF5" s="54" t="s">
        <v>49</v>
      </c>
      <c r="AG5" s="20"/>
      <c r="AH5" s="36">
        <v>4</v>
      </c>
      <c r="AI5" s="63" t="s">
        <v>167</v>
      </c>
      <c r="AJ5" s="20"/>
      <c r="AK5" s="18">
        <v>4</v>
      </c>
      <c r="AL5" s="56" t="s">
        <v>30</v>
      </c>
      <c r="AM5" s="19"/>
      <c r="AN5" s="36">
        <v>4</v>
      </c>
      <c r="AO5" s="56" t="s">
        <v>51</v>
      </c>
      <c r="AP5" s="20"/>
      <c r="AQ5" s="56">
        <v>4</v>
      </c>
      <c r="AR5" s="58" t="s">
        <v>79</v>
      </c>
      <c r="AS5" s="20"/>
      <c r="AT5" s="36"/>
      <c r="AU5" s="18"/>
      <c r="AV5" s="19"/>
      <c r="AW5" s="36">
        <v>4</v>
      </c>
      <c r="AX5" s="18"/>
      <c r="AY5" s="20"/>
      <c r="AZ5" s="36">
        <v>4</v>
      </c>
      <c r="BA5" s="61" t="s">
        <v>93</v>
      </c>
      <c r="BB5" s="37"/>
      <c r="BC5" s="18"/>
      <c r="BD5" s="18"/>
      <c r="BE5" s="19"/>
      <c r="BF5" s="36">
        <v>4</v>
      </c>
      <c r="BG5" s="18"/>
      <c r="BH5" s="19"/>
      <c r="BI5" s="36"/>
      <c r="BJ5" s="18"/>
      <c r="BK5" s="19"/>
      <c r="BL5" s="14"/>
      <c r="BM5" s="18"/>
      <c r="BN5" s="19"/>
      <c r="BO5" s="36">
        <v>4</v>
      </c>
      <c r="BP5" s="18"/>
      <c r="BQ5" s="19"/>
      <c r="BR5" s="36">
        <v>4</v>
      </c>
      <c r="BS5" s="18"/>
      <c r="BT5" s="19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</row>
    <row r="6" spans="1:94" ht="15.75" customHeight="1" x14ac:dyDescent="0.25">
      <c r="A6" s="8" t="s">
        <v>183</v>
      </c>
      <c r="B6" s="19"/>
      <c r="C6" s="6" t="s">
        <v>5</v>
      </c>
      <c r="D6" s="17">
        <f>DATE(An,5,8)</f>
        <v>43228</v>
      </c>
      <c r="E6" s="19"/>
      <c r="F6" s="24">
        <v>2021</v>
      </c>
      <c r="G6" s="19"/>
      <c r="H6" s="17"/>
      <c r="I6" s="19"/>
      <c r="J6" s="17" t="s">
        <v>67</v>
      </c>
      <c r="K6" s="19"/>
      <c r="L6" s="33">
        <f t="shared" si="1"/>
        <v>5</v>
      </c>
      <c r="M6" s="53">
        <f t="shared" si="2"/>
        <v>43129</v>
      </c>
      <c r="N6" s="53">
        <f t="shared" si="3"/>
        <v>43135</v>
      </c>
      <c r="O6" s="34" t="str">
        <f t="shared" si="0"/>
        <v>Du 29-janv au 04-févr</v>
      </c>
      <c r="P6" s="20"/>
      <c r="R6" s="20"/>
      <c r="S6" s="18"/>
      <c r="T6" s="19"/>
      <c r="U6" s="23" t="s">
        <v>134</v>
      </c>
      <c r="V6" s="41">
        <v>47484</v>
      </c>
      <c r="W6" s="38">
        <v>47484</v>
      </c>
      <c r="X6" s="20"/>
      <c r="Y6" s="35">
        <v>5</v>
      </c>
      <c r="Z6" s="18"/>
      <c r="AA6" s="19"/>
      <c r="AB6" s="36">
        <v>5</v>
      </c>
      <c r="AC6" s="54" t="s">
        <v>106</v>
      </c>
      <c r="AD6" s="19"/>
      <c r="AE6" s="36">
        <v>5</v>
      </c>
      <c r="AF6" s="54" t="s">
        <v>50</v>
      </c>
      <c r="AG6" s="20"/>
      <c r="AH6" s="36">
        <v>5</v>
      </c>
      <c r="AI6" s="62" t="s">
        <v>168</v>
      </c>
      <c r="AJ6" s="20"/>
      <c r="AK6" s="18">
        <v>5</v>
      </c>
      <c r="AL6" s="56" t="s">
        <v>38</v>
      </c>
      <c r="AM6" s="19"/>
      <c r="AN6" s="36">
        <v>5</v>
      </c>
      <c r="AO6" s="56" t="s">
        <v>52</v>
      </c>
      <c r="AP6" s="20"/>
      <c r="AQ6" s="56">
        <v>5</v>
      </c>
      <c r="AR6" s="57" t="s">
        <v>80</v>
      </c>
      <c r="AS6" s="20"/>
      <c r="AT6" s="36"/>
      <c r="AU6" s="18"/>
      <c r="AV6" s="19"/>
      <c r="AW6" s="36">
        <v>5</v>
      </c>
      <c r="AX6" s="18"/>
      <c r="AY6" s="20"/>
      <c r="AZ6" s="36">
        <v>5</v>
      </c>
      <c r="BA6" s="60" t="s">
        <v>94</v>
      </c>
      <c r="BB6" s="37"/>
      <c r="BC6" s="18"/>
      <c r="BD6" s="18"/>
      <c r="BE6" s="19"/>
      <c r="BF6" s="36">
        <v>5</v>
      </c>
      <c r="BG6" s="18"/>
      <c r="BH6" s="19"/>
      <c r="BI6" s="36"/>
      <c r="BJ6" s="18"/>
      <c r="BK6" s="19"/>
      <c r="BL6" s="14"/>
      <c r="BM6" s="18"/>
      <c r="BN6" s="19"/>
      <c r="BO6" s="36">
        <v>5</v>
      </c>
      <c r="BP6" s="18"/>
      <c r="BQ6" s="19"/>
      <c r="BR6" s="36">
        <v>5</v>
      </c>
      <c r="BS6" s="18"/>
      <c r="BT6" s="19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</row>
    <row r="7" spans="1:94" x14ac:dyDescent="0.25">
      <c r="A7" s="1" t="s">
        <v>137</v>
      </c>
      <c r="B7" s="19"/>
      <c r="C7" s="8" t="s">
        <v>6</v>
      </c>
      <c r="D7" s="17">
        <f>D3+39</f>
        <v>43230</v>
      </c>
      <c r="E7" s="19"/>
      <c r="F7" s="24">
        <v>2022</v>
      </c>
      <c r="G7" s="19"/>
      <c r="H7" s="17"/>
      <c r="I7" s="19"/>
      <c r="J7" s="17" t="s">
        <v>68</v>
      </c>
      <c r="K7" s="19"/>
      <c r="L7" s="33">
        <f t="shared" si="1"/>
        <v>6</v>
      </c>
      <c r="M7" s="53">
        <f t="shared" si="2"/>
        <v>43136</v>
      </c>
      <c r="N7" s="53">
        <f t="shared" si="3"/>
        <v>43142</v>
      </c>
      <c r="O7" s="34" t="str">
        <f t="shared" si="0"/>
        <v>Du 05-févr au 11-févr</v>
      </c>
      <c r="P7" s="20"/>
      <c r="R7" s="20"/>
      <c r="S7" s="18"/>
      <c r="T7" s="19"/>
      <c r="U7" s="23" t="s">
        <v>135</v>
      </c>
      <c r="V7" s="41">
        <v>47484</v>
      </c>
      <c r="W7" s="38">
        <f>Aut+15</f>
        <v>47499</v>
      </c>
      <c r="X7" s="20"/>
      <c r="Y7" s="18"/>
      <c r="Z7" s="18"/>
      <c r="AA7" s="19"/>
      <c r="AB7" s="36">
        <v>6</v>
      </c>
      <c r="AC7" s="54" t="s">
        <v>14</v>
      </c>
      <c r="AD7" s="19"/>
      <c r="AE7" s="36">
        <v>6</v>
      </c>
      <c r="AF7" s="54" t="s">
        <v>51</v>
      </c>
      <c r="AG7" s="20"/>
      <c r="AH7" s="36">
        <v>6</v>
      </c>
      <c r="AI7" s="63" t="s">
        <v>169</v>
      </c>
      <c r="AJ7" s="20"/>
      <c r="AK7" s="18">
        <v>6</v>
      </c>
      <c r="AL7" s="56" t="s">
        <v>31</v>
      </c>
      <c r="AM7" s="19"/>
      <c r="AN7" s="36">
        <v>6</v>
      </c>
      <c r="AO7" s="56" t="s">
        <v>53</v>
      </c>
      <c r="AP7" s="20"/>
      <c r="AQ7" s="56">
        <v>6</v>
      </c>
      <c r="AR7" s="58" t="s">
        <v>81</v>
      </c>
      <c r="AS7" s="20"/>
      <c r="AT7" s="36"/>
      <c r="AU7" s="18"/>
      <c r="AV7" s="19"/>
      <c r="AW7" s="36">
        <v>6</v>
      </c>
      <c r="AX7" s="18"/>
      <c r="AY7" s="20"/>
      <c r="AZ7" s="36">
        <v>6</v>
      </c>
      <c r="BA7" s="61" t="s">
        <v>95</v>
      </c>
      <c r="BB7" s="37"/>
      <c r="BC7" s="18"/>
      <c r="BD7" s="18"/>
      <c r="BE7" s="19"/>
      <c r="BF7" s="36">
        <v>6</v>
      </c>
      <c r="BG7" s="18"/>
      <c r="BH7" s="19"/>
      <c r="BI7" s="36"/>
      <c r="BJ7" s="18"/>
      <c r="BK7" s="19"/>
      <c r="BL7" s="14"/>
      <c r="BM7" s="18"/>
      <c r="BN7" s="19"/>
      <c r="BO7" s="36">
        <v>6</v>
      </c>
      <c r="BP7" s="18"/>
      <c r="BQ7" s="19"/>
      <c r="BR7" s="36">
        <v>6</v>
      </c>
      <c r="BS7" s="18"/>
      <c r="BT7" s="19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</row>
    <row r="8" spans="1:94" x14ac:dyDescent="0.25">
      <c r="A8" s="8" t="s">
        <v>184</v>
      </c>
      <c r="B8" s="19"/>
      <c r="C8" s="8" t="s">
        <v>7</v>
      </c>
      <c r="D8" s="17">
        <f>D3+49</f>
        <v>43240</v>
      </c>
      <c r="E8" s="19"/>
      <c r="F8" s="24">
        <v>2023</v>
      </c>
      <c r="G8" s="19"/>
      <c r="H8" s="17"/>
      <c r="I8" s="19"/>
      <c r="J8" s="17" t="s">
        <v>69</v>
      </c>
      <c r="K8" s="19"/>
      <c r="L8" s="33">
        <f t="shared" si="1"/>
        <v>7</v>
      </c>
      <c r="M8" s="53">
        <f t="shared" si="2"/>
        <v>43143</v>
      </c>
      <c r="N8" s="53">
        <f t="shared" si="3"/>
        <v>43149</v>
      </c>
      <c r="O8" s="34" t="str">
        <f t="shared" si="0"/>
        <v>Du 12-févr au 18-févr</v>
      </c>
      <c r="P8" s="20"/>
      <c r="R8" s="20"/>
      <c r="S8" s="18"/>
      <c r="T8" s="19"/>
      <c r="U8" s="23" t="s">
        <v>136</v>
      </c>
      <c r="V8" s="41">
        <v>47484</v>
      </c>
      <c r="W8" s="38">
        <f>Noel+15</f>
        <v>47499</v>
      </c>
      <c r="X8" s="20"/>
      <c r="Y8" s="18"/>
      <c r="Z8" s="18"/>
      <c r="AA8" s="19"/>
      <c r="AB8" s="36">
        <v>7</v>
      </c>
      <c r="AC8" s="54" t="s">
        <v>108</v>
      </c>
      <c r="AD8" s="19"/>
      <c r="AE8" s="36">
        <v>7</v>
      </c>
      <c r="AF8" s="54" t="s">
        <v>52</v>
      </c>
      <c r="AG8" s="20"/>
      <c r="AH8" s="36">
        <v>7</v>
      </c>
      <c r="AI8" s="62" t="s">
        <v>170</v>
      </c>
      <c r="AJ8" s="20"/>
      <c r="AK8" s="18">
        <v>7</v>
      </c>
      <c r="AL8" s="56" t="s">
        <v>32</v>
      </c>
      <c r="AM8" s="19"/>
      <c r="AN8" s="36">
        <v>7</v>
      </c>
      <c r="AO8" s="56" t="s">
        <v>54</v>
      </c>
      <c r="AP8" s="20"/>
      <c r="AQ8" s="56">
        <v>7</v>
      </c>
      <c r="AR8" s="57" t="s">
        <v>82</v>
      </c>
      <c r="AS8" s="20"/>
      <c r="AT8" s="36"/>
      <c r="AU8" s="18"/>
      <c r="AV8" s="19"/>
      <c r="AW8" s="36">
        <v>7</v>
      </c>
      <c r="AX8" s="18"/>
      <c r="AY8" s="20"/>
      <c r="AZ8" s="36">
        <v>7</v>
      </c>
      <c r="BA8" s="60" t="s">
        <v>96</v>
      </c>
      <c r="BB8" s="37"/>
      <c r="BC8" s="18"/>
      <c r="BD8" s="18"/>
      <c r="BE8" s="19"/>
      <c r="BF8" s="36">
        <v>7</v>
      </c>
      <c r="BG8" s="18"/>
      <c r="BH8" s="19"/>
      <c r="BI8" s="36"/>
      <c r="BJ8" s="18"/>
      <c r="BK8" s="19"/>
      <c r="BL8" s="14"/>
      <c r="BM8" s="18"/>
      <c r="BN8" s="19"/>
      <c r="BO8" s="36">
        <v>7</v>
      </c>
      <c r="BP8" s="18"/>
      <c r="BQ8" s="19"/>
      <c r="BR8" s="36">
        <v>7</v>
      </c>
      <c r="BS8" s="18"/>
      <c r="BT8" s="19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</row>
    <row r="9" spans="1:94" x14ac:dyDescent="0.25">
      <c r="A9" s="10" t="s">
        <v>138</v>
      </c>
      <c r="B9" s="19"/>
      <c r="C9" s="8" t="s">
        <v>8</v>
      </c>
      <c r="D9" s="17">
        <f>D3+50</f>
        <v>43241</v>
      </c>
      <c r="E9" s="19"/>
      <c r="F9" s="24">
        <v>2024</v>
      </c>
      <c r="G9" s="19"/>
      <c r="H9" s="17"/>
      <c r="I9" s="19"/>
      <c r="J9" s="17" t="s">
        <v>70</v>
      </c>
      <c r="K9" s="19"/>
      <c r="L9" s="33">
        <f t="shared" si="1"/>
        <v>8</v>
      </c>
      <c r="M9" s="53">
        <f t="shared" si="2"/>
        <v>43150</v>
      </c>
      <c r="N9" s="53">
        <f t="shared" si="3"/>
        <v>43156</v>
      </c>
      <c r="O9" s="34" t="str">
        <f t="shared" si="0"/>
        <v>Du 19-févr au 25-févr</v>
      </c>
      <c r="P9" s="20"/>
      <c r="R9" s="20"/>
      <c r="S9" s="18"/>
      <c r="T9" s="19"/>
      <c r="U9" s="23"/>
      <c r="W9" s="18"/>
      <c r="X9" s="20"/>
      <c r="Y9" s="18"/>
      <c r="Z9" s="18"/>
      <c r="AA9" s="19"/>
      <c r="AB9" s="36">
        <v>8</v>
      </c>
      <c r="AC9" s="54" t="s">
        <v>109</v>
      </c>
      <c r="AD9" s="19"/>
      <c r="AE9" s="36">
        <v>8</v>
      </c>
      <c r="AF9" s="54" t="s">
        <v>53</v>
      </c>
      <c r="AG9" s="20"/>
      <c r="AH9" s="36">
        <v>8</v>
      </c>
      <c r="AI9" s="63" t="s">
        <v>171</v>
      </c>
      <c r="AJ9" s="20"/>
      <c r="AK9" s="18">
        <v>8</v>
      </c>
      <c r="AL9" s="56" t="s">
        <v>39</v>
      </c>
      <c r="AM9" s="19"/>
      <c r="AN9" s="36">
        <v>8</v>
      </c>
      <c r="AO9" s="56" t="s">
        <v>105</v>
      </c>
      <c r="AP9" s="20"/>
      <c r="AQ9" s="56">
        <v>8</v>
      </c>
      <c r="AR9" s="58" t="s">
        <v>83</v>
      </c>
      <c r="AS9" s="20"/>
      <c r="AT9" s="36"/>
      <c r="AU9" s="18"/>
      <c r="AV9" s="19"/>
      <c r="AW9" s="36">
        <v>8</v>
      </c>
      <c r="AX9" s="18"/>
      <c r="AY9" s="20"/>
      <c r="AZ9" s="36">
        <v>8</v>
      </c>
      <c r="BA9" s="61" t="s">
        <v>97</v>
      </c>
      <c r="BB9" s="37"/>
      <c r="BC9" s="18"/>
      <c r="BD9" s="18"/>
      <c r="BE9" s="19"/>
      <c r="BF9" s="36">
        <v>8</v>
      </c>
      <c r="BG9" s="18"/>
      <c r="BH9" s="19"/>
      <c r="BI9" s="36"/>
      <c r="BJ9" s="18"/>
      <c r="BK9" s="19"/>
      <c r="BL9" s="14"/>
      <c r="BM9" s="18"/>
      <c r="BN9" s="19"/>
      <c r="BO9" s="36">
        <v>8</v>
      </c>
      <c r="BP9" s="18"/>
      <c r="BQ9" s="19"/>
      <c r="BR9" s="36">
        <v>8</v>
      </c>
      <c r="BS9" s="18"/>
      <c r="BT9" s="19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</row>
    <row r="10" spans="1:94" ht="25.5" x14ac:dyDescent="0.25">
      <c r="A10" s="5" t="s">
        <v>185</v>
      </c>
      <c r="B10" s="19"/>
      <c r="C10" s="6">
        <v>42565</v>
      </c>
      <c r="D10" s="17">
        <f>DATE(An,7,14)</f>
        <v>43295</v>
      </c>
      <c r="E10" s="19"/>
      <c r="F10" s="24">
        <v>2025</v>
      </c>
      <c r="G10" s="19"/>
      <c r="H10" s="17"/>
      <c r="I10" s="19"/>
      <c r="J10" s="17" t="s">
        <v>71</v>
      </c>
      <c r="K10" s="19"/>
      <c r="L10" s="33">
        <f t="shared" si="1"/>
        <v>9</v>
      </c>
      <c r="M10" s="53">
        <f t="shared" si="2"/>
        <v>43157</v>
      </c>
      <c r="N10" s="53">
        <f t="shared" si="3"/>
        <v>43163</v>
      </c>
      <c r="O10" s="34" t="str">
        <f t="shared" si="0"/>
        <v>Du 26-févr au 04-mars</v>
      </c>
      <c r="P10" s="20"/>
      <c r="R10" s="20"/>
      <c r="S10" s="18"/>
      <c r="T10" s="19"/>
      <c r="U10" s="23"/>
      <c r="V10" s="23"/>
      <c r="W10" s="17"/>
      <c r="X10" s="20"/>
      <c r="Y10" s="18"/>
      <c r="Z10" s="18"/>
      <c r="AA10" s="19"/>
      <c r="AB10" s="36">
        <v>9</v>
      </c>
      <c r="AC10" s="54" t="s">
        <v>110</v>
      </c>
      <c r="AD10" s="19"/>
      <c r="AE10" s="36">
        <v>9</v>
      </c>
      <c r="AF10" s="54" t="s">
        <v>54</v>
      </c>
      <c r="AG10" s="20"/>
      <c r="AH10" s="36">
        <v>9</v>
      </c>
      <c r="AI10" s="62" t="s">
        <v>172</v>
      </c>
      <c r="AJ10" s="20"/>
      <c r="AK10" s="18">
        <v>9</v>
      </c>
      <c r="AL10" s="56" t="s">
        <v>41</v>
      </c>
      <c r="AM10" s="19"/>
      <c r="AN10" s="36">
        <v>9</v>
      </c>
      <c r="AO10" s="56" t="s">
        <v>46</v>
      </c>
      <c r="AP10" s="20"/>
      <c r="AQ10" s="56">
        <v>9</v>
      </c>
      <c r="AR10" s="57" t="s">
        <v>84</v>
      </c>
      <c r="AS10" s="20"/>
      <c r="AT10" s="36"/>
      <c r="AU10" s="18"/>
      <c r="AV10" s="19"/>
      <c r="AW10" s="36">
        <v>9</v>
      </c>
      <c r="AX10" s="18"/>
      <c r="AY10" s="20"/>
      <c r="AZ10" s="36">
        <v>9</v>
      </c>
      <c r="BA10" s="60" t="s">
        <v>98</v>
      </c>
      <c r="BB10" s="37"/>
      <c r="BC10" s="18"/>
      <c r="BD10" s="18"/>
      <c r="BE10" s="19"/>
      <c r="BF10" s="36">
        <v>9</v>
      </c>
      <c r="BG10" s="18"/>
      <c r="BH10" s="19"/>
      <c r="BI10" s="36"/>
      <c r="BJ10" s="18"/>
      <c r="BK10" s="19"/>
      <c r="BL10" s="14"/>
      <c r="BM10" s="18"/>
      <c r="BN10" s="19"/>
      <c r="BO10" s="36">
        <v>9</v>
      </c>
      <c r="BP10" s="18"/>
      <c r="BQ10" s="19"/>
      <c r="BR10" s="36">
        <v>9</v>
      </c>
      <c r="BS10" s="18"/>
      <c r="BT10" s="19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</row>
    <row r="11" spans="1:94" x14ac:dyDescent="0.25">
      <c r="A11" s="1" t="s">
        <v>188</v>
      </c>
      <c r="B11" s="19"/>
      <c r="C11" s="6">
        <v>42597</v>
      </c>
      <c r="D11" s="17">
        <f>DATE(An,8,15)</f>
        <v>43327</v>
      </c>
      <c r="E11" s="19"/>
      <c r="F11" s="24">
        <v>2026</v>
      </c>
      <c r="G11" s="19"/>
      <c r="H11" s="17"/>
      <c r="I11" s="19"/>
      <c r="J11" s="17" t="s">
        <v>72</v>
      </c>
      <c r="K11" s="19"/>
      <c r="L11" s="33">
        <f t="shared" si="1"/>
        <v>10</v>
      </c>
      <c r="M11" s="53">
        <f t="shared" si="2"/>
        <v>43164</v>
      </c>
      <c r="N11" s="53">
        <f t="shared" si="3"/>
        <v>43170</v>
      </c>
      <c r="O11" s="34" t="str">
        <f t="shared" si="0"/>
        <v>Du 05-mars au 11-mars</v>
      </c>
      <c r="P11" s="20"/>
      <c r="R11" s="20"/>
      <c r="S11" s="18"/>
      <c r="T11" s="19"/>
      <c r="U11" s="23"/>
      <c r="V11" s="23"/>
      <c r="W11" s="18"/>
      <c r="X11" s="20"/>
      <c r="Y11" s="18"/>
      <c r="Z11" s="18"/>
      <c r="AA11" s="19"/>
      <c r="AB11" s="36">
        <v>10</v>
      </c>
      <c r="AC11" s="54" t="s">
        <v>111</v>
      </c>
      <c r="AD11" s="19"/>
      <c r="AE11" s="36">
        <v>10</v>
      </c>
      <c r="AF11" s="54" t="s">
        <v>55</v>
      </c>
      <c r="AG11" s="20"/>
      <c r="AH11" s="36">
        <v>10</v>
      </c>
      <c r="AI11" s="63" t="s">
        <v>173</v>
      </c>
      <c r="AJ11" s="20"/>
      <c r="AK11" s="18">
        <v>10</v>
      </c>
      <c r="AL11" s="56" t="s">
        <v>40</v>
      </c>
      <c r="AM11" s="19"/>
      <c r="AN11" s="36">
        <v>10</v>
      </c>
      <c r="AO11" s="56" t="s">
        <v>47</v>
      </c>
      <c r="AP11" s="20"/>
      <c r="AQ11" s="56">
        <v>10</v>
      </c>
      <c r="AR11" s="58" t="s">
        <v>85</v>
      </c>
      <c r="AS11" s="20"/>
      <c r="AT11" s="36"/>
      <c r="AU11" s="18"/>
      <c r="AV11" s="19"/>
      <c r="AW11" s="36">
        <v>10</v>
      </c>
      <c r="AX11" s="18"/>
      <c r="AY11" s="20"/>
      <c r="AZ11" s="36">
        <v>10</v>
      </c>
      <c r="BA11" s="61" t="s">
        <v>99</v>
      </c>
      <c r="BB11" s="37"/>
      <c r="BC11" s="18"/>
      <c r="BD11" s="18"/>
      <c r="BE11" s="19"/>
      <c r="BF11" s="36">
        <v>10</v>
      </c>
      <c r="BG11" s="18"/>
      <c r="BH11" s="19"/>
      <c r="BI11" s="36"/>
      <c r="BJ11" s="18"/>
      <c r="BK11" s="19"/>
      <c r="BL11" s="14"/>
      <c r="BM11" s="18"/>
      <c r="BN11" s="19"/>
      <c r="BO11" s="36">
        <v>10</v>
      </c>
      <c r="BP11" s="18"/>
      <c r="BQ11" s="19"/>
      <c r="BR11" s="36">
        <v>10</v>
      </c>
      <c r="BS11" s="18"/>
      <c r="BT11" s="19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</row>
    <row r="12" spans="1:94" x14ac:dyDescent="0.25">
      <c r="A12" s="8" t="s">
        <v>186</v>
      </c>
      <c r="B12" s="19"/>
      <c r="C12" s="8" t="s">
        <v>9</v>
      </c>
      <c r="D12" s="17">
        <f>DATE(An,11,1)</f>
        <v>43405</v>
      </c>
      <c r="E12" s="19"/>
      <c r="F12" s="24">
        <v>2027</v>
      </c>
      <c r="G12" s="19"/>
      <c r="H12" s="17"/>
      <c r="I12" s="19"/>
      <c r="J12" s="17" t="s">
        <v>73</v>
      </c>
      <c r="K12" s="19"/>
      <c r="L12" s="33">
        <f t="shared" si="1"/>
        <v>11</v>
      </c>
      <c r="M12" s="53">
        <f t="shared" si="2"/>
        <v>43171</v>
      </c>
      <c r="N12" s="53">
        <f t="shared" si="3"/>
        <v>43177</v>
      </c>
      <c r="O12" s="34" t="str">
        <f t="shared" si="0"/>
        <v>Du 12-mars au 18-mars</v>
      </c>
      <c r="P12" s="20"/>
      <c r="R12" s="20"/>
      <c r="S12" s="18"/>
      <c r="T12" s="19"/>
      <c r="U12" s="23"/>
      <c r="V12" s="23"/>
      <c r="W12" s="18"/>
      <c r="X12" s="20"/>
      <c r="Y12" s="18"/>
      <c r="Z12" s="18"/>
      <c r="AA12" s="19"/>
      <c r="AB12" s="36">
        <v>11</v>
      </c>
      <c r="AC12" s="54" t="s">
        <v>112</v>
      </c>
      <c r="AD12" s="19"/>
      <c r="AE12" s="36">
        <v>11</v>
      </c>
      <c r="AF12" s="18"/>
      <c r="AG12" s="20"/>
      <c r="AH12" s="36">
        <v>11</v>
      </c>
      <c r="AI12" s="62" t="s">
        <v>174</v>
      </c>
      <c r="AJ12" s="20"/>
      <c r="AK12" s="18">
        <v>11</v>
      </c>
      <c r="AL12" s="56" t="s">
        <v>42</v>
      </c>
      <c r="AM12" s="19"/>
      <c r="AN12" s="36"/>
      <c r="AO12" s="18"/>
      <c r="AP12" s="20"/>
      <c r="AQ12" s="56">
        <v>11</v>
      </c>
      <c r="AR12" s="57" t="s">
        <v>86</v>
      </c>
      <c r="AS12" s="20"/>
      <c r="AT12" s="36"/>
      <c r="AU12" s="18"/>
      <c r="AV12" s="19"/>
      <c r="AW12" s="36"/>
      <c r="AX12" s="18"/>
      <c r="AY12" s="20"/>
      <c r="AZ12" s="36">
        <v>11</v>
      </c>
      <c r="BA12" s="60" t="s">
        <v>100</v>
      </c>
      <c r="BB12" s="37"/>
      <c r="BC12" s="18"/>
      <c r="BD12" s="18"/>
      <c r="BE12" s="19"/>
      <c r="BF12" s="36"/>
      <c r="BG12" s="18"/>
      <c r="BH12" s="19"/>
      <c r="BI12" s="36"/>
      <c r="BJ12" s="18"/>
      <c r="BK12" s="19"/>
      <c r="BL12" s="14"/>
      <c r="BM12" s="18"/>
      <c r="BN12" s="19"/>
      <c r="BO12" s="36"/>
      <c r="BP12" s="18"/>
      <c r="BQ12" s="19"/>
      <c r="BR12" s="36"/>
      <c r="BS12" s="18"/>
      <c r="BT12" s="19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</row>
    <row r="13" spans="1:94" x14ac:dyDescent="0.25">
      <c r="B13" s="19"/>
      <c r="C13" s="6">
        <v>42685</v>
      </c>
      <c r="D13" s="17">
        <f>DATE(An,11,11)</f>
        <v>43415</v>
      </c>
      <c r="E13" s="19"/>
      <c r="F13" s="24">
        <v>2028</v>
      </c>
      <c r="G13" s="19"/>
      <c r="H13" s="17"/>
      <c r="I13" s="19"/>
      <c r="J13" s="17" t="s">
        <v>74</v>
      </c>
      <c r="K13" s="19"/>
      <c r="L13" s="33">
        <f t="shared" si="1"/>
        <v>12</v>
      </c>
      <c r="M13" s="53">
        <f t="shared" si="2"/>
        <v>43178</v>
      </c>
      <c r="N13" s="53">
        <f t="shared" si="3"/>
        <v>43184</v>
      </c>
      <c r="O13" s="34" t="str">
        <f t="shared" si="0"/>
        <v>Du 19-mars au 25-mars</v>
      </c>
      <c r="P13" s="20"/>
      <c r="R13" s="20"/>
      <c r="S13" s="18"/>
      <c r="T13" s="19"/>
      <c r="U13" s="23"/>
      <c r="V13" s="23"/>
      <c r="W13" s="17"/>
      <c r="X13" s="20"/>
      <c r="Y13" s="18"/>
      <c r="Z13" s="18"/>
      <c r="AA13" s="19"/>
      <c r="AB13" s="36">
        <v>12</v>
      </c>
      <c r="AC13" s="54" t="s">
        <v>113</v>
      </c>
      <c r="AD13" s="19"/>
      <c r="AE13" s="36">
        <v>12</v>
      </c>
      <c r="AF13" s="18"/>
      <c r="AG13" s="20"/>
      <c r="AH13" s="36">
        <v>12</v>
      </c>
      <c r="AI13" s="63" t="s">
        <v>175</v>
      </c>
      <c r="AJ13" s="20"/>
      <c r="AK13" s="18">
        <v>12</v>
      </c>
      <c r="AL13" s="56" t="s">
        <v>33</v>
      </c>
      <c r="AM13" s="19"/>
      <c r="AN13" s="36"/>
      <c r="AO13" s="18"/>
      <c r="AP13" s="20"/>
      <c r="AQ13" s="56">
        <v>12</v>
      </c>
      <c r="AR13" s="58" t="s">
        <v>87</v>
      </c>
      <c r="AS13" s="20"/>
      <c r="AT13" s="36"/>
      <c r="AU13" s="18"/>
      <c r="AV13" s="19"/>
      <c r="AW13" s="36"/>
      <c r="AX13" s="18"/>
      <c r="AY13" s="20"/>
      <c r="AZ13" s="36"/>
      <c r="BA13" s="18"/>
      <c r="BB13" s="37"/>
      <c r="BC13" s="18"/>
      <c r="BD13" s="18"/>
      <c r="BE13" s="19"/>
      <c r="BF13" s="36"/>
      <c r="BG13" s="18"/>
      <c r="BH13" s="19"/>
      <c r="BI13" s="36"/>
      <c r="BJ13" s="18"/>
      <c r="BK13" s="19"/>
      <c r="BL13" s="14"/>
      <c r="BM13" s="18"/>
      <c r="BN13" s="19"/>
      <c r="BO13" s="36"/>
      <c r="BP13" s="18"/>
      <c r="BQ13" s="19"/>
      <c r="BR13" s="36"/>
      <c r="BS13" s="18"/>
      <c r="BT13" s="19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</row>
    <row r="14" spans="1:94" x14ac:dyDescent="0.25">
      <c r="B14" s="19"/>
      <c r="C14" s="6" t="s">
        <v>10</v>
      </c>
      <c r="D14" s="17">
        <f>DATE(An,12,25)</f>
        <v>43459</v>
      </c>
      <c r="E14" s="19"/>
      <c r="F14" s="24">
        <v>2029</v>
      </c>
      <c r="G14" s="19"/>
      <c r="H14" s="17"/>
      <c r="I14" s="19"/>
      <c r="J14" s="17"/>
      <c r="K14" s="19"/>
      <c r="L14" s="33">
        <f t="shared" si="1"/>
        <v>13</v>
      </c>
      <c r="M14" s="53">
        <f t="shared" si="2"/>
        <v>43185</v>
      </c>
      <c r="N14" s="53">
        <f t="shared" si="3"/>
        <v>43191</v>
      </c>
      <c r="O14" s="34" t="str">
        <f t="shared" si="0"/>
        <v>Du 26-mars au 01-avr</v>
      </c>
      <c r="P14" s="20"/>
      <c r="R14" s="20"/>
      <c r="S14" s="18"/>
      <c r="T14" s="19"/>
      <c r="U14" s="23"/>
      <c r="V14" s="23"/>
      <c r="W14" s="17"/>
      <c r="X14" s="20"/>
      <c r="Y14" s="18"/>
      <c r="Z14" s="18"/>
      <c r="AA14" s="19"/>
      <c r="AB14" s="36">
        <v>13</v>
      </c>
      <c r="AC14" s="54" t="s">
        <v>15</v>
      </c>
      <c r="AD14" s="19"/>
      <c r="AE14" s="36">
        <v>13</v>
      </c>
      <c r="AF14" s="18"/>
      <c r="AG14" s="20"/>
      <c r="AH14" s="36">
        <v>13</v>
      </c>
      <c r="AI14" s="62" t="s">
        <v>176</v>
      </c>
      <c r="AJ14" s="20"/>
      <c r="AK14" s="18">
        <v>13</v>
      </c>
      <c r="AL14" s="56" t="s">
        <v>43</v>
      </c>
      <c r="AM14" s="19"/>
      <c r="AN14" s="36"/>
      <c r="AO14" s="18"/>
      <c r="AP14" s="20"/>
      <c r="AQ14" s="56">
        <v>13</v>
      </c>
      <c r="AR14" s="57" t="s">
        <v>88</v>
      </c>
      <c r="AS14" s="20"/>
      <c r="AT14" s="36"/>
      <c r="AU14" s="18"/>
      <c r="AV14" s="19"/>
      <c r="AW14" s="36"/>
      <c r="AX14" s="18"/>
      <c r="AY14" s="20"/>
      <c r="AZ14" s="36"/>
      <c r="BA14" s="18"/>
      <c r="BB14" s="37"/>
      <c r="BC14" s="18"/>
      <c r="BD14" s="18"/>
      <c r="BE14" s="19"/>
      <c r="BF14" s="36"/>
      <c r="BG14" s="18"/>
      <c r="BH14" s="19"/>
      <c r="BI14" s="36"/>
      <c r="BJ14" s="18"/>
      <c r="BK14" s="19"/>
      <c r="BL14" s="14"/>
      <c r="BM14" s="18"/>
      <c r="BN14" s="19"/>
      <c r="BO14" s="36"/>
      <c r="BP14" s="18"/>
      <c r="BQ14" s="19"/>
      <c r="BR14" s="36"/>
      <c r="BS14" s="18"/>
      <c r="BT14" s="19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</row>
    <row r="15" spans="1:94" x14ac:dyDescent="0.25">
      <c r="B15" s="20"/>
      <c r="C15" s="18" t="s">
        <v>160</v>
      </c>
      <c r="D15" s="64">
        <f>DATE(An+1,1,1)</f>
        <v>43466</v>
      </c>
      <c r="E15" s="20"/>
      <c r="F15" s="24">
        <v>2030</v>
      </c>
      <c r="G15" s="20"/>
      <c r="H15" s="18"/>
      <c r="I15" s="20"/>
      <c r="J15" s="18"/>
      <c r="K15" s="20"/>
      <c r="L15" s="33">
        <f t="shared" si="1"/>
        <v>14</v>
      </c>
      <c r="M15" s="53">
        <f t="shared" si="2"/>
        <v>43192</v>
      </c>
      <c r="N15" s="53">
        <f t="shared" si="3"/>
        <v>43198</v>
      </c>
      <c r="O15" s="34" t="str">
        <f t="shared" si="0"/>
        <v>Du 02-avr au 08-avr</v>
      </c>
      <c r="P15" s="18"/>
      <c r="Q15" s="18"/>
      <c r="R15" s="20"/>
      <c r="S15" s="18"/>
      <c r="T15" s="20"/>
      <c r="W15" s="18"/>
      <c r="X15" s="20"/>
      <c r="Y15" s="18"/>
      <c r="Z15" s="18"/>
      <c r="AA15" s="20"/>
      <c r="AB15" s="36">
        <v>14</v>
      </c>
      <c r="AC15" s="54" t="s">
        <v>114</v>
      </c>
      <c r="AD15" s="20"/>
      <c r="AE15" s="36">
        <v>14</v>
      </c>
      <c r="AF15" s="18"/>
      <c r="AG15" s="20"/>
      <c r="AH15" s="36">
        <v>14</v>
      </c>
      <c r="AI15" s="63" t="s">
        <v>177</v>
      </c>
      <c r="AJ15" s="20"/>
      <c r="AK15" s="18">
        <v>14</v>
      </c>
      <c r="AL15" s="56" t="s">
        <v>45</v>
      </c>
      <c r="AM15" s="20"/>
      <c r="AN15" s="36"/>
      <c r="AO15" s="18"/>
      <c r="AP15" s="20"/>
      <c r="AQ15" s="56">
        <v>14</v>
      </c>
      <c r="AR15" s="58" t="s">
        <v>89</v>
      </c>
      <c r="AS15" s="20"/>
      <c r="AT15" s="36"/>
      <c r="AU15" s="18"/>
      <c r="AV15" s="20"/>
      <c r="AW15" s="36"/>
      <c r="AX15" s="18"/>
      <c r="AY15" s="20"/>
      <c r="AZ15" s="36"/>
      <c r="BA15" s="18"/>
      <c r="BB15" s="37"/>
      <c r="BC15" s="18"/>
      <c r="BD15" s="18"/>
      <c r="BE15" s="20"/>
      <c r="BF15" s="36"/>
      <c r="BG15" s="18"/>
      <c r="BH15" s="20"/>
      <c r="BI15" s="36"/>
      <c r="BJ15" s="18"/>
      <c r="BK15" s="20"/>
      <c r="BL15" s="14"/>
      <c r="BM15" s="18"/>
      <c r="BN15" s="20"/>
      <c r="BO15" s="36"/>
      <c r="BP15" s="18"/>
      <c r="BQ15" s="20"/>
      <c r="BR15" s="36"/>
      <c r="BS15" s="18"/>
      <c r="BT15" s="20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</row>
    <row r="16" spans="1:94" x14ac:dyDescent="0.25">
      <c r="C16" s="18"/>
      <c r="D16" s="18"/>
      <c r="F16" s="34"/>
      <c r="H16" s="18"/>
      <c r="J16" s="18"/>
      <c r="L16" s="33">
        <f t="shared" si="1"/>
        <v>15</v>
      </c>
      <c r="M16" s="53">
        <f t="shared" si="2"/>
        <v>43199</v>
      </c>
      <c r="N16" s="53">
        <f t="shared" si="3"/>
        <v>43205</v>
      </c>
      <c r="O16" s="34" t="str">
        <f t="shared" si="0"/>
        <v>Du 09-avr au 15-avr</v>
      </c>
      <c r="P16" s="18"/>
      <c r="Q16" s="18"/>
      <c r="R16" s="20"/>
      <c r="S16" s="18"/>
      <c r="W16" s="18"/>
      <c r="X16" s="18"/>
      <c r="Y16" s="18"/>
      <c r="Z16" s="18"/>
      <c r="AA16" s="18"/>
      <c r="AB16" s="36">
        <v>15</v>
      </c>
      <c r="AC16" s="54" t="s">
        <v>161</v>
      </c>
      <c r="AE16" s="36">
        <v>15</v>
      </c>
      <c r="AF16" s="18"/>
      <c r="AG16" s="18"/>
      <c r="AH16" s="36">
        <v>15</v>
      </c>
      <c r="AI16" s="62" t="s">
        <v>178</v>
      </c>
      <c r="AJ16" s="18"/>
      <c r="AK16" s="18">
        <v>15</v>
      </c>
      <c r="AL16" s="56" t="s">
        <v>44</v>
      </c>
      <c r="AN16" s="36"/>
      <c r="AO16" s="18"/>
      <c r="AP16" s="18"/>
      <c r="AQ16" s="36"/>
      <c r="AR16" s="18"/>
      <c r="AS16" s="18"/>
      <c r="AT16" s="18"/>
      <c r="AU16" s="18"/>
      <c r="AW16" s="36"/>
      <c r="AX16" s="18"/>
      <c r="AY16" s="18"/>
      <c r="AZ16" s="36"/>
      <c r="BA16" s="18"/>
      <c r="BB16" s="18"/>
      <c r="BC16" s="18"/>
      <c r="BD16" s="18"/>
      <c r="BF16" s="36"/>
      <c r="BG16" s="18"/>
      <c r="BI16" s="36"/>
      <c r="BJ16" s="18"/>
      <c r="BM16" s="18"/>
      <c r="BO16" s="36"/>
      <c r="BP16" s="18"/>
      <c r="BR16" s="36"/>
      <c r="BS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</row>
    <row r="17" spans="3:94" x14ac:dyDescent="0.25">
      <c r="C17" s="18"/>
      <c r="D17" s="18"/>
      <c r="F17" s="34"/>
      <c r="H17" s="18"/>
      <c r="J17" s="18"/>
      <c r="L17" s="33">
        <f t="shared" si="1"/>
        <v>16</v>
      </c>
      <c r="M17" s="53">
        <f t="shared" si="2"/>
        <v>43206</v>
      </c>
      <c r="N17" s="53">
        <f t="shared" si="3"/>
        <v>43212</v>
      </c>
      <c r="O17" s="34" t="str">
        <f t="shared" si="0"/>
        <v>Du 16-avr au 22-avr</v>
      </c>
      <c r="P17" s="18"/>
      <c r="Q17" s="18"/>
      <c r="R17" s="18"/>
      <c r="S17" s="18"/>
      <c r="W17" s="18"/>
      <c r="X17" s="18"/>
      <c r="Y17" s="18"/>
      <c r="Z17" s="18"/>
      <c r="AA17" s="18"/>
      <c r="AB17" s="36">
        <v>16</v>
      </c>
      <c r="AC17" s="54" t="s">
        <v>162</v>
      </c>
      <c r="AE17" s="36">
        <v>16</v>
      </c>
      <c r="AF17" s="18"/>
      <c r="AG17" s="18"/>
      <c r="AH17" s="36">
        <v>16</v>
      </c>
      <c r="AI17" s="63" t="s">
        <v>179</v>
      </c>
      <c r="AJ17" s="18"/>
      <c r="AK17" s="18"/>
      <c r="AL17" s="18"/>
      <c r="AN17" s="36"/>
      <c r="AO17" s="18"/>
      <c r="AP17" s="18"/>
      <c r="AQ17" s="36"/>
      <c r="AR17" s="18"/>
      <c r="AS17" s="18"/>
      <c r="AT17" s="18"/>
      <c r="AU17" s="18"/>
      <c r="AW17" s="36"/>
      <c r="AX17" s="18"/>
      <c r="AY17" s="18"/>
      <c r="AZ17" s="36"/>
      <c r="BA17" s="18"/>
      <c r="BB17" s="18"/>
      <c r="BC17" s="18"/>
      <c r="BD17" s="18"/>
      <c r="BF17" s="36"/>
      <c r="BG17" s="18"/>
      <c r="BI17" s="36"/>
      <c r="BJ17" s="18"/>
      <c r="BM17" s="18"/>
      <c r="BO17" s="36"/>
      <c r="BP17" s="18"/>
      <c r="BR17" s="36"/>
      <c r="BS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</row>
    <row r="18" spans="3:94" x14ac:dyDescent="0.25">
      <c r="C18" s="18"/>
      <c r="D18" s="18"/>
      <c r="F18" s="34"/>
      <c r="H18" s="18"/>
      <c r="J18" s="18"/>
      <c r="L18" s="33">
        <f t="shared" si="1"/>
        <v>17</v>
      </c>
      <c r="M18" s="53">
        <f t="shared" si="2"/>
        <v>43213</v>
      </c>
      <c r="N18" s="53">
        <f t="shared" si="3"/>
        <v>43219</v>
      </c>
      <c r="O18" s="34" t="str">
        <f t="shared" si="0"/>
        <v>Du 23-avr au 29-avr</v>
      </c>
      <c r="P18" s="18"/>
      <c r="Q18" s="18"/>
      <c r="R18" s="18"/>
      <c r="S18" s="18"/>
      <c r="W18" s="18"/>
      <c r="X18" s="18"/>
      <c r="Y18" s="18"/>
      <c r="Z18" s="18"/>
      <c r="AA18" s="18"/>
      <c r="AB18" s="36">
        <v>17</v>
      </c>
      <c r="AC18" s="54" t="s">
        <v>115</v>
      </c>
      <c r="AE18" s="36">
        <v>17</v>
      </c>
      <c r="AF18" s="18"/>
      <c r="AG18" s="18"/>
      <c r="AH18" s="36">
        <v>17</v>
      </c>
      <c r="AI18" s="62" t="s">
        <v>180</v>
      </c>
      <c r="AJ18" s="18"/>
      <c r="AK18" s="18"/>
      <c r="AL18" s="18"/>
      <c r="AN18" s="36"/>
      <c r="AO18" s="18"/>
      <c r="AP18" s="18"/>
      <c r="AQ18" s="36"/>
      <c r="AR18" s="18"/>
      <c r="AS18" s="18"/>
      <c r="AT18" s="18"/>
      <c r="AU18" s="18"/>
      <c r="AW18" s="36"/>
      <c r="AX18" s="18"/>
      <c r="AY18" s="18"/>
      <c r="AZ18" s="36"/>
      <c r="BA18" s="18"/>
      <c r="BB18" s="18"/>
      <c r="BC18" s="18"/>
      <c r="BD18" s="18"/>
      <c r="BF18" s="36"/>
      <c r="BG18" s="18"/>
      <c r="BI18" s="36"/>
      <c r="BJ18" s="18"/>
      <c r="BM18" s="18"/>
      <c r="BO18" s="36"/>
      <c r="BP18" s="18"/>
      <c r="BR18" s="36"/>
      <c r="BS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</row>
    <row r="19" spans="3:94" x14ac:dyDescent="0.25">
      <c r="C19" s="18"/>
      <c r="D19" s="18"/>
      <c r="F19" s="34"/>
      <c r="H19" s="18"/>
      <c r="J19" s="18"/>
      <c r="L19" s="33">
        <f t="shared" si="1"/>
        <v>18</v>
      </c>
      <c r="M19" s="53">
        <f t="shared" si="2"/>
        <v>43220</v>
      </c>
      <c r="N19" s="53">
        <f t="shared" si="3"/>
        <v>43226</v>
      </c>
      <c r="O19" s="34" t="str">
        <f t="shared" si="0"/>
        <v>Du 30-avr au 06-mai</v>
      </c>
      <c r="P19" s="18"/>
      <c r="Q19" s="18"/>
      <c r="R19" s="18"/>
      <c r="S19" s="18"/>
      <c r="W19" s="18"/>
      <c r="X19" s="18"/>
      <c r="Y19" s="18"/>
      <c r="Z19" s="18"/>
      <c r="AA19" s="18"/>
      <c r="AB19" s="36">
        <v>18</v>
      </c>
      <c r="AC19" s="54" t="s">
        <v>16</v>
      </c>
      <c r="AE19" s="36">
        <v>18</v>
      </c>
      <c r="AF19" s="18"/>
      <c r="AG19" s="18"/>
      <c r="AH19" s="36">
        <v>18</v>
      </c>
      <c r="AI19" s="63" t="s">
        <v>181</v>
      </c>
      <c r="AJ19" s="18"/>
      <c r="AK19" s="18"/>
      <c r="AL19" s="18"/>
      <c r="AN19" s="36"/>
      <c r="AO19" s="18"/>
      <c r="AP19" s="18"/>
      <c r="AQ19" s="36"/>
      <c r="AR19" s="18"/>
      <c r="AS19" s="18"/>
      <c r="AT19" s="18"/>
      <c r="AU19" s="18"/>
      <c r="AW19" s="36"/>
      <c r="AX19" s="18"/>
      <c r="AY19" s="18"/>
      <c r="AZ19" s="36"/>
      <c r="BA19" s="18"/>
      <c r="BB19" s="18"/>
      <c r="BC19" s="18"/>
      <c r="BD19" s="18"/>
      <c r="BF19" s="36"/>
      <c r="BG19" s="18"/>
      <c r="BI19" s="36"/>
      <c r="BJ19" s="18"/>
      <c r="BM19" s="18"/>
      <c r="BO19" s="36"/>
      <c r="BP19" s="18"/>
      <c r="BR19" s="36"/>
      <c r="BS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</row>
    <row r="20" spans="3:94" x14ac:dyDescent="0.25">
      <c r="C20" s="18"/>
      <c r="D20" s="18"/>
      <c r="F20" s="34"/>
      <c r="H20" s="18"/>
      <c r="J20" s="18"/>
      <c r="L20" s="33">
        <f t="shared" si="1"/>
        <v>19</v>
      </c>
      <c r="M20" s="53">
        <f t="shared" si="2"/>
        <v>43227</v>
      </c>
      <c r="N20" s="53">
        <f t="shared" si="3"/>
        <v>43233</v>
      </c>
      <c r="O20" s="34" t="str">
        <f t="shared" si="0"/>
        <v>Du 07-mai au 13-mai</v>
      </c>
      <c r="P20" s="18"/>
      <c r="Q20" s="18"/>
      <c r="R20" s="18"/>
      <c r="S20" s="18"/>
      <c r="W20" s="18"/>
      <c r="X20" s="18"/>
      <c r="Y20" s="18"/>
      <c r="Z20" s="18"/>
      <c r="AA20" s="18"/>
      <c r="AB20" s="36">
        <v>19</v>
      </c>
      <c r="AC20" s="54" t="s">
        <v>163</v>
      </c>
      <c r="AE20" s="36">
        <v>19</v>
      </c>
      <c r="AF20" s="18"/>
      <c r="AG20" s="18"/>
      <c r="AH20" s="36">
        <v>19</v>
      </c>
      <c r="AI20" s="62" t="s">
        <v>182</v>
      </c>
      <c r="AJ20" s="18"/>
      <c r="AK20" s="18"/>
      <c r="AL20" s="18"/>
      <c r="AN20" s="36"/>
      <c r="AO20" s="18"/>
      <c r="AP20" s="18"/>
      <c r="AQ20" s="36"/>
      <c r="AR20" s="18"/>
      <c r="AS20" s="18"/>
      <c r="AT20" s="18"/>
      <c r="AU20" s="18"/>
      <c r="AW20" s="36"/>
      <c r="AX20" s="18"/>
      <c r="AY20" s="18"/>
      <c r="AZ20" s="36"/>
      <c r="BA20" s="18"/>
      <c r="BB20" s="18"/>
      <c r="BC20" s="18"/>
      <c r="BD20" s="18"/>
      <c r="BF20" s="36"/>
      <c r="BG20" s="18"/>
      <c r="BI20" s="36"/>
      <c r="BJ20" s="18"/>
      <c r="BM20" s="18"/>
      <c r="BO20" s="36"/>
      <c r="BP20" s="18"/>
      <c r="BR20" s="36"/>
      <c r="BS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</row>
    <row r="21" spans="3:94" x14ac:dyDescent="0.25">
      <c r="C21" s="18"/>
      <c r="D21" s="18"/>
      <c r="F21" s="34"/>
      <c r="H21" s="18"/>
      <c r="J21" s="18"/>
      <c r="L21" s="33">
        <f t="shared" si="1"/>
        <v>20</v>
      </c>
      <c r="M21" s="53">
        <f t="shared" ref="M21:M54" si="4">M20+7</f>
        <v>43234</v>
      </c>
      <c r="N21" s="53">
        <f t="shared" si="3"/>
        <v>43240</v>
      </c>
      <c r="O21" s="34" t="str">
        <f t="shared" si="0"/>
        <v>Du 14-mai au 20-mai</v>
      </c>
      <c r="P21" s="18"/>
      <c r="Q21" s="18"/>
      <c r="R21" s="18"/>
      <c r="S21" s="18"/>
      <c r="W21" s="18"/>
      <c r="X21" s="18"/>
      <c r="Y21" s="18"/>
      <c r="Z21" s="18"/>
      <c r="AA21" s="18"/>
      <c r="AB21" s="36">
        <v>20</v>
      </c>
      <c r="AC21" s="54" t="s">
        <v>17</v>
      </c>
      <c r="AE21" s="36">
        <v>20</v>
      </c>
      <c r="AF21" s="18"/>
      <c r="AG21" s="18"/>
      <c r="AH21" s="36"/>
      <c r="AI21" s="18"/>
      <c r="AJ21" s="18"/>
      <c r="AK21" s="18"/>
      <c r="AL21" s="18"/>
      <c r="AN21" s="36"/>
      <c r="AO21" s="18"/>
      <c r="AP21" s="18"/>
      <c r="AQ21" s="36"/>
      <c r="AR21" s="18"/>
      <c r="AS21" s="18"/>
      <c r="AT21" s="18"/>
      <c r="AU21" s="18"/>
      <c r="AW21" s="36"/>
      <c r="AX21" s="18"/>
      <c r="AY21" s="18"/>
      <c r="AZ21" s="36"/>
      <c r="BA21" s="18"/>
      <c r="BB21" s="18"/>
      <c r="BC21" s="18"/>
      <c r="BD21" s="18"/>
      <c r="BF21" s="36"/>
      <c r="BG21" s="18"/>
      <c r="BI21" s="36"/>
      <c r="BJ21" s="18"/>
      <c r="BM21" s="18"/>
      <c r="BO21" s="36"/>
      <c r="BP21" s="18"/>
      <c r="BR21" s="36"/>
      <c r="BS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</row>
    <row r="22" spans="3:94" x14ac:dyDescent="0.25">
      <c r="C22" s="18"/>
      <c r="D22" s="18"/>
      <c r="F22" s="34"/>
      <c r="H22" s="18"/>
      <c r="J22" s="18"/>
      <c r="L22" s="33">
        <f t="shared" si="1"/>
        <v>21</v>
      </c>
      <c r="M22" s="53">
        <f t="shared" si="4"/>
        <v>43241</v>
      </c>
      <c r="N22" s="53">
        <f t="shared" si="3"/>
        <v>43247</v>
      </c>
      <c r="O22" s="34" t="str">
        <f t="shared" si="0"/>
        <v>Du 21-mai au 27-mai</v>
      </c>
      <c r="S22" s="18"/>
      <c r="W22" s="18"/>
      <c r="X22" s="18"/>
      <c r="Y22" s="18"/>
      <c r="Z22" s="18"/>
      <c r="AA22" s="18"/>
      <c r="AB22" s="36">
        <v>21</v>
      </c>
      <c r="AC22" s="54" t="s">
        <v>37</v>
      </c>
      <c r="AE22" s="36">
        <v>21</v>
      </c>
      <c r="AF22" s="18"/>
      <c r="AG22" s="18"/>
      <c r="AH22" s="36"/>
      <c r="AI22" s="18"/>
      <c r="AJ22" s="18"/>
      <c r="AK22" s="18"/>
      <c r="AL22" s="18"/>
      <c r="AN22" s="36"/>
      <c r="AO22" s="18"/>
      <c r="AP22" s="18"/>
      <c r="AQ22" s="36"/>
      <c r="AR22" s="18"/>
      <c r="AS22" s="18"/>
      <c r="AT22" s="18"/>
      <c r="AU22" s="18"/>
      <c r="AW22" s="36"/>
      <c r="AX22" s="18"/>
      <c r="AY22" s="18"/>
      <c r="AZ22" s="36"/>
      <c r="BA22" s="18"/>
      <c r="BB22" s="18"/>
      <c r="BC22" s="18"/>
      <c r="BD22" s="18"/>
      <c r="BF22" s="36"/>
      <c r="BG22" s="18"/>
      <c r="BI22" s="36"/>
      <c r="BJ22" s="18"/>
      <c r="BM22" s="18"/>
      <c r="BO22" s="36"/>
      <c r="BP22" s="18"/>
      <c r="BR22" s="36"/>
      <c r="BS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</row>
    <row r="23" spans="3:94" x14ac:dyDescent="0.25">
      <c r="H23" s="28"/>
      <c r="J23" s="28"/>
      <c r="L23" s="29">
        <f t="shared" si="1"/>
        <v>22</v>
      </c>
      <c r="M23" s="53">
        <f t="shared" si="4"/>
        <v>43248</v>
      </c>
      <c r="N23" s="53">
        <f t="shared" si="3"/>
        <v>43254</v>
      </c>
      <c r="O23" s="26" t="str">
        <f t="shared" si="0"/>
        <v>Du 28-mai au 03-juin</v>
      </c>
      <c r="AB23" s="11">
        <v>22</v>
      </c>
      <c r="AC23" s="55" t="s">
        <v>18</v>
      </c>
      <c r="AE23" s="11">
        <v>22</v>
      </c>
      <c r="AH23" s="11"/>
      <c r="AI23" s="18"/>
      <c r="AQ23" s="11"/>
      <c r="AZ23" s="11"/>
      <c r="BI23" s="11"/>
    </row>
    <row r="24" spans="3:94" x14ac:dyDescent="0.25">
      <c r="J24"/>
      <c r="L24" s="29">
        <f t="shared" si="1"/>
        <v>23</v>
      </c>
      <c r="M24" s="53">
        <f t="shared" si="4"/>
        <v>43255</v>
      </c>
      <c r="N24" s="53">
        <f t="shared" si="3"/>
        <v>43261</v>
      </c>
      <c r="O24" s="26" t="str">
        <f t="shared" si="0"/>
        <v>Du 04-juin au 10-juin</v>
      </c>
      <c r="AB24" s="11">
        <v>23</v>
      </c>
      <c r="AC24" s="55" t="s">
        <v>34</v>
      </c>
      <c r="AE24" s="11">
        <v>23</v>
      </c>
      <c r="AH24" s="11"/>
      <c r="AI24" s="18"/>
      <c r="AQ24" s="11"/>
      <c r="AZ24" s="11"/>
      <c r="BI24" s="11"/>
    </row>
    <row r="25" spans="3:94" x14ac:dyDescent="0.25">
      <c r="H25" s="28"/>
      <c r="J25" s="28"/>
      <c r="L25" s="29">
        <f t="shared" si="1"/>
        <v>24</v>
      </c>
      <c r="M25" s="53">
        <f t="shared" si="4"/>
        <v>43262</v>
      </c>
      <c r="N25" s="53">
        <f t="shared" si="3"/>
        <v>43268</v>
      </c>
      <c r="O25" s="26" t="str">
        <f t="shared" si="0"/>
        <v>Du 11-juin au 17-juin</v>
      </c>
      <c r="AB25" s="11">
        <v>23</v>
      </c>
      <c r="AC25" s="55" t="s">
        <v>35</v>
      </c>
      <c r="AE25" s="11">
        <v>24</v>
      </c>
      <c r="AH25" s="11"/>
      <c r="AI25" s="18"/>
      <c r="AQ25" s="11"/>
      <c r="AZ25" s="11"/>
      <c r="BI25" s="11"/>
    </row>
    <row r="26" spans="3:94" x14ac:dyDescent="0.25">
      <c r="L26" s="29">
        <f t="shared" si="1"/>
        <v>25</v>
      </c>
      <c r="M26" s="53">
        <f t="shared" si="4"/>
        <v>43269</v>
      </c>
      <c r="N26" s="53">
        <f t="shared" si="3"/>
        <v>43275</v>
      </c>
      <c r="O26" s="26" t="str">
        <f t="shared" si="0"/>
        <v>Du 18-juin au 24-juin</v>
      </c>
      <c r="AB26" s="11">
        <v>23</v>
      </c>
      <c r="AC26" s="55" t="s">
        <v>36</v>
      </c>
      <c r="AE26" s="11">
        <v>25</v>
      </c>
      <c r="AH26" s="11"/>
      <c r="AI26" s="18"/>
      <c r="AQ26" s="11"/>
      <c r="AZ26" s="11"/>
      <c r="BI26" s="11"/>
    </row>
    <row r="27" spans="3:94" x14ac:dyDescent="0.25">
      <c r="L27" s="29">
        <f t="shared" si="1"/>
        <v>26</v>
      </c>
      <c r="M27" s="53">
        <f t="shared" si="4"/>
        <v>43276</v>
      </c>
      <c r="N27" s="53">
        <f t="shared" si="3"/>
        <v>43282</v>
      </c>
      <c r="O27" s="26" t="str">
        <f t="shared" si="0"/>
        <v>Du 25-juin au 01-juil</v>
      </c>
      <c r="AC27" s="16"/>
      <c r="AI27" s="18"/>
    </row>
    <row r="28" spans="3:94" x14ac:dyDescent="0.25">
      <c r="L28" s="29">
        <f t="shared" si="1"/>
        <v>27</v>
      </c>
      <c r="M28" s="53">
        <f t="shared" si="4"/>
        <v>43283</v>
      </c>
      <c r="N28" s="53">
        <f t="shared" si="3"/>
        <v>43289</v>
      </c>
      <c r="O28" s="26" t="str">
        <f t="shared" si="0"/>
        <v>Du 02-juil au 08-juil</v>
      </c>
      <c r="AI28" s="18"/>
    </row>
    <row r="29" spans="3:94" x14ac:dyDescent="0.25">
      <c r="L29" s="29">
        <f t="shared" si="1"/>
        <v>28</v>
      </c>
      <c r="M29" s="53">
        <f t="shared" si="4"/>
        <v>43290</v>
      </c>
      <c r="N29" s="53">
        <f t="shared" si="3"/>
        <v>43296</v>
      </c>
      <c r="O29" s="26" t="str">
        <f t="shared" si="0"/>
        <v>Du 09-juil au 15-juil</v>
      </c>
      <c r="AI29" s="18"/>
    </row>
    <row r="30" spans="3:94" x14ac:dyDescent="0.25">
      <c r="L30" s="29">
        <f t="shared" si="1"/>
        <v>29</v>
      </c>
      <c r="M30" s="53">
        <f t="shared" si="4"/>
        <v>43297</v>
      </c>
      <c r="N30" s="53">
        <f t="shared" si="3"/>
        <v>43303</v>
      </c>
      <c r="O30" s="26" t="str">
        <f t="shared" si="0"/>
        <v>Du 16-juil au 22-juil</v>
      </c>
    </row>
    <row r="31" spans="3:94" x14ac:dyDescent="0.25">
      <c r="L31" s="29">
        <f t="shared" si="1"/>
        <v>30</v>
      </c>
      <c r="M31" s="53">
        <f t="shared" si="4"/>
        <v>43304</v>
      </c>
      <c r="N31" s="53">
        <f t="shared" si="3"/>
        <v>43310</v>
      </c>
      <c r="O31" s="26" t="str">
        <f t="shared" si="0"/>
        <v>Du 23-juil au 29-juil</v>
      </c>
    </row>
    <row r="32" spans="3:94" x14ac:dyDescent="0.25">
      <c r="L32" s="29">
        <f t="shared" si="1"/>
        <v>31</v>
      </c>
      <c r="M32" s="53">
        <f t="shared" si="4"/>
        <v>43311</v>
      </c>
      <c r="N32" s="53">
        <f t="shared" si="3"/>
        <v>43317</v>
      </c>
      <c r="O32" s="26" t="str">
        <f t="shared" si="0"/>
        <v>Du 30-juil au 05-août</v>
      </c>
    </row>
    <row r="33" spans="12:15" x14ac:dyDescent="0.25">
      <c r="L33" s="29">
        <f t="shared" si="1"/>
        <v>32</v>
      </c>
      <c r="M33" s="53">
        <f t="shared" si="4"/>
        <v>43318</v>
      </c>
      <c r="N33" s="53">
        <f t="shared" si="3"/>
        <v>43324</v>
      </c>
      <c r="O33" s="26" t="str">
        <f t="shared" si="0"/>
        <v>Du 06-août au 12-août</v>
      </c>
    </row>
    <row r="34" spans="12:15" x14ac:dyDescent="0.25">
      <c r="L34" s="29">
        <f t="shared" si="1"/>
        <v>33</v>
      </c>
      <c r="M34" s="53">
        <f t="shared" si="4"/>
        <v>43325</v>
      </c>
      <c r="N34" s="53">
        <f t="shared" si="3"/>
        <v>43331</v>
      </c>
      <c r="O34" s="26" t="str">
        <f t="shared" si="0"/>
        <v>Du 13-août au 19-août</v>
      </c>
    </row>
    <row r="35" spans="12:15" x14ac:dyDescent="0.25">
      <c r="L35" s="29">
        <f t="shared" si="1"/>
        <v>34</v>
      </c>
      <c r="M35" s="53">
        <f t="shared" si="4"/>
        <v>43332</v>
      </c>
      <c r="N35" s="53">
        <f t="shared" si="3"/>
        <v>43338</v>
      </c>
      <c r="O35" s="26" t="str">
        <f t="shared" si="0"/>
        <v>Du 20-août au 26-août</v>
      </c>
    </row>
    <row r="36" spans="12:15" x14ac:dyDescent="0.25">
      <c r="L36" s="29">
        <f t="shared" si="1"/>
        <v>35</v>
      </c>
      <c r="M36" s="53">
        <f t="shared" si="4"/>
        <v>43339</v>
      </c>
      <c r="N36" s="53">
        <f t="shared" si="3"/>
        <v>43345</v>
      </c>
      <c r="O36" s="26" t="str">
        <f t="shared" si="0"/>
        <v>Du 27-août au 02-sept</v>
      </c>
    </row>
    <row r="37" spans="12:15" x14ac:dyDescent="0.25">
      <c r="L37" s="29">
        <f t="shared" si="1"/>
        <v>36</v>
      </c>
      <c r="M37" s="53">
        <f t="shared" si="4"/>
        <v>43346</v>
      </c>
      <c r="N37" s="53">
        <f t="shared" si="3"/>
        <v>43352</v>
      </c>
      <c r="O37" s="26" t="str">
        <f t="shared" si="0"/>
        <v>Du 03-sept au 09-sept</v>
      </c>
    </row>
    <row r="38" spans="12:15" x14ac:dyDescent="0.25">
      <c r="L38" s="29">
        <f t="shared" si="1"/>
        <v>37</v>
      </c>
      <c r="M38" s="53">
        <f t="shared" si="4"/>
        <v>43353</v>
      </c>
      <c r="N38" s="53">
        <f t="shared" si="3"/>
        <v>43359</v>
      </c>
      <c r="O38" s="26" t="str">
        <f t="shared" si="0"/>
        <v>Du 10-sept au 16-sept</v>
      </c>
    </row>
    <row r="39" spans="12:15" x14ac:dyDescent="0.25">
      <c r="L39" s="29">
        <f t="shared" si="1"/>
        <v>38</v>
      </c>
      <c r="M39" s="53">
        <f t="shared" si="4"/>
        <v>43360</v>
      </c>
      <c r="N39" s="53">
        <f t="shared" si="3"/>
        <v>43366</v>
      </c>
      <c r="O39" s="26" t="str">
        <f t="shared" si="0"/>
        <v>Du 17-sept au 23-sept</v>
      </c>
    </row>
    <row r="40" spans="12:15" x14ac:dyDescent="0.25">
      <c r="L40" s="29">
        <f t="shared" si="1"/>
        <v>39</v>
      </c>
      <c r="M40" s="53">
        <f t="shared" si="4"/>
        <v>43367</v>
      </c>
      <c r="N40" s="53">
        <f t="shared" si="3"/>
        <v>43373</v>
      </c>
      <c r="O40" s="26" t="str">
        <f t="shared" si="0"/>
        <v>Du 24-sept au 30-sept</v>
      </c>
    </row>
    <row r="41" spans="12:15" x14ac:dyDescent="0.25">
      <c r="L41" s="29">
        <f t="shared" si="1"/>
        <v>40</v>
      </c>
      <c r="M41" s="53">
        <f t="shared" si="4"/>
        <v>43374</v>
      </c>
      <c r="N41" s="53">
        <f t="shared" si="3"/>
        <v>43380</v>
      </c>
      <c r="O41" s="26" t="str">
        <f t="shared" si="0"/>
        <v>Du 01-oct au 07-oct</v>
      </c>
    </row>
    <row r="42" spans="12:15" x14ac:dyDescent="0.25">
      <c r="L42" s="29">
        <f t="shared" si="1"/>
        <v>41</v>
      </c>
      <c r="M42" s="53">
        <f t="shared" si="4"/>
        <v>43381</v>
      </c>
      <c r="N42" s="53">
        <f t="shared" si="3"/>
        <v>43387</v>
      </c>
      <c r="O42" s="26" t="str">
        <f t="shared" si="0"/>
        <v>Du 08-oct au 14-oct</v>
      </c>
    </row>
    <row r="43" spans="12:15" x14ac:dyDescent="0.25">
      <c r="L43" s="29">
        <f t="shared" si="1"/>
        <v>42</v>
      </c>
      <c r="M43" s="53">
        <f t="shared" si="4"/>
        <v>43388</v>
      </c>
      <c r="N43" s="53">
        <f t="shared" si="3"/>
        <v>43394</v>
      </c>
      <c r="O43" s="26" t="str">
        <f t="shared" si="0"/>
        <v>Du 15-oct au 21-oct</v>
      </c>
    </row>
    <row r="44" spans="12:15" x14ac:dyDescent="0.25">
      <c r="L44" s="29">
        <f t="shared" si="1"/>
        <v>43</v>
      </c>
      <c r="M44" s="53">
        <f t="shared" si="4"/>
        <v>43395</v>
      </c>
      <c r="N44" s="53">
        <f t="shared" si="3"/>
        <v>43401</v>
      </c>
      <c r="O44" s="26" t="str">
        <f t="shared" si="0"/>
        <v>Du 22-oct au 28-oct</v>
      </c>
    </row>
    <row r="45" spans="12:15" x14ac:dyDescent="0.25">
      <c r="L45" s="29">
        <f t="shared" si="1"/>
        <v>44</v>
      </c>
      <c r="M45" s="53">
        <f t="shared" si="4"/>
        <v>43402</v>
      </c>
      <c r="N45" s="53">
        <f t="shared" si="3"/>
        <v>43408</v>
      </c>
      <c r="O45" s="26" t="str">
        <f t="shared" si="0"/>
        <v>Du 29-oct au 04-nov</v>
      </c>
    </row>
    <row r="46" spans="12:15" x14ac:dyDescent="0.25">
      <c r="L46" s="29">
        <f t="shared" si="1"/>
        <v>45</v>
      </c>
      <c r="M46" s="53">
        <f t="shared" si="4"/>
        <v>43409</v>
      </c>
      <c r="N46" s="53">
        <f t="shared" si="3"/>
        <v>43415</v>
      </c>
      <c r="O46" s="26" t="str">
        <f t="shared" si="0"/>
        <v>Du 05-nov au 11-nov</v>
      </c>
    </row>
    <row r="47" spans="12:15" x14ac:dyDescent="0.25">
      <c r="L47" s="29">
        <f t="shared" si="1"/>
        <v>46</v>
      </c>
      <c r="M47" s="53">
        <f t="shared" si="4"/>
        <v>43416</v>
      </c>
      <c r="N47" s="53">
        <f t="shared" si="3"/>
        <v>43422</v>
      </c>
      <c r="O47" s="26" t="str">
        <f t="shared" si="0"/>
        <v>Du 12-nov au 18-nov</v>
      </c>
    </row>
    <row r="48" spans="12:15" x14ac:dyDescent="0.25">
      <c r="L48" s="29">
        <f t="shared" si="1"/>
        <v>47</v>
      </c>
      <c r="M48" s="53">
        <f t="shared" si="4"/>
        <v>43423</v>
      </c>
      <c r="N48" s="53">
        <f t="shared" si="3"/>
        <v>43429</v>
      </c>
      <c r="O48" s="26" t="str">
        <f t="shared" si="0"/>
        <v>Du 19-nov au 25-nov</v>
      </c>
    </row>
    <row r="49" spans="12:15" x14ac:dyDescent="0.25">
      <c r="L49" s="29">
        <f t="shared" si="1"/>
        <v>48</v>
      </c>
      <c r="M49" s="53">
        <f t="shared" si="4"/>
        <v>43430</v>
      </c>
      <c r="N49" s="53">
        <f t="shared" si="3"/>
        <v>43436</v>
      </c>
      <c r="O49" s="26" t="str">
        <f t="shared" si="0"/>
        <v>Du 26-nov au 02-déc</v>
      </c>
    </row>
    <row r="50" spans="12:15" x14ac:dyDescent="0.25">
      <c r="L50" s="29">
        <f t="shared" si="1"/>
        <v>49</v>
      </c>
      <c r="M50" s="53">
        <f t="shared" si="4"/>
        <v>43437</v>
      </c>
      <c r="N50" s="53">
        <f t="shared" si="3"/>
        <v>43443</v>
      </c>
      <c r="O50" s="26" t="str">
        <f t="shared" si="0"/>
        <v>Du 03-déc au 09-déc</v>
      </c>
    </row>
    <row r="51" spans="12:15" x14ac:dyDescent="0.25">
      <c r="L51" s="29">
        <f t="shared" si="1"/>
        <v>50</v>
      </c>
      <c r="M51" s="53">
        <f t="shared" si="4"/>
        <v>43444</v>
      </c>
      <c r="N51" s="53">
        <f t="shared" si="3"/>
        <v>43450</v>
      </c>
      <c r="O51" s="26" t="str">
        <f t="shared" si="0"/>
        <v>Du 10-déc au 16-déc</v>
      </c>
    </row>
    <row r="52" spans="12:15" x14ac:dyDescent="0.25">
      <c r="L52" s="29">
        <f t="shared" si="1"/>
        <v>51</v>
      </c>
      <c r="M52" s="53">
        <f t="shared" si="4"/>
        <v>43451</v>
      </c>
      <c r="N52" s="53">
        <f t="shared" si="3"/>
        <v>43457</v>
      </c>
      <c r="O52" s="26" t="str">
        <f t="shared" si="0"/>
        <v>Du 17-déc au 23-déc</v>
      </c>
    </row>
    <row r="53" spans="12:15" x14ac:dyDescent="0.25">
      <c r="L53" s="29">
        <f t="shared" si="1"/>
        <v>52</v>
      </c>
      <c r="M53" s="53">
        <f t="shared" si="4"/>
        <v>43458</v>
      </c>
      <c r="N53" s="53">
        <f t="shared" si="3"/>
        <v>43464</v>
      </c>
      <c r="O53" s="26" t="str">
        <f t="shared" si="0"/>
        <v>Du 24-déc au 30-déc</v>
      </c>
    </row>
    <row r="54" spans="12:15" x14ac:dyDescent="0.25">
      <c r="L54" s="29">
        <f t="shared" si="1"/>
        <v>53</v>
      </c>
      <c r="M54" s="53">
        <f t="shared" si="4"/>
        <v>43465</v>
      </c>
      <c r="N54" s="53">
        <f>DATE(An,12,31)</f>
        <v>43465</v>
      </c>
      <c r="O54" s="26" t="str">
        <f t="shared" si="0"/>
        <v>Du 31-déc au 31-déc</v>
      </c>
    </row>
    <row r="55" spans="12:15" x14ac:dyDescent="0.25">
      <c r="L55" s="24"/>
      <c r="M55" s="27"/>
      <c r="N55" s="27"/>
    </row>
    <row r="56" spans="12:15" x14ac:dyDescent="0.25">
      <c r="L56" s="24"/>
    </row>
  </sheetData>
  <autoFilter ref="A1:CP1"/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Planning" label="CALENDRIER">
        <group id="MenuR" label="Menu Rapide">
          <button id="B02" size="large" imageMso="FileSave" label="Enregistrer" onAction="GoSave"/>
          <button id="B01" size="large" imageMso="FilePrintQuick" label="Impréssion du calendrier" onAction="Goprint"/>
        </group>
        <group id="SelCal" label="Sélection de la période">
          <comboBox id="Combo1" imageMso="DateAndTimeInsert" label="Trimestre :" onChange="ChangeCB" getItemCount="NbItemCombo" getItemLabel="ComboLabel" sizeString="MMMMMMMMMMM" getText="MacroGetText" invalidateContentOnDrop="true"/>
          <comboBox id="Combo2" imageMso="ConditionalFormattingHighlightDateOccuring" label="Mois :" onChange="ChangeCB" getItemCount="NbItemCombo" getItemLabel="ComboLabel" sizeString="MMMMMMMMMMM" getText="MacroGetText" invalidateContentOnDrop="true"/>
          <separator id="Sep01"/>
          <comboBox id="Combo3" imageMso="DatasheetView" label="Semaine :" onChange="ChangeCB" getItemCount="NbItemCombo" getItemLabel="ComboLabel" sizeString="MMMMMMMMMMM" getText="MacroGetText" invalidateContentOnDrop="true"/>
          <comboBox id="Combo4" imageMso="DesignXml" label="Fériés et Week-end :" onChange="ChangeCB" getItemCount="NbItemCombo" getItemLabel="ComboLabel" sizeString="MMMMMMMMMMM" getText="MacroGetText" invalidateContentOnDrop="true"/>
        </group>
        <group id="Cmd" label="Gestions">
          <toggleButton id="TB1" size="large" imageMso="AccountMenu" getPressed="Ribbon_GetPressed" label="Gestion du personnel" onAction="TB01"/>
          <toggleButton id="TB2" size="large" imageMso="TableSharePointListsModifyColumnsAndSettings" getPressed="Ribbon_GetPressed" label="Gestion des Paramétres" onAction="TB02"/>
        </group>
        <group id="AffRub" label="Affichage"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Plan</vt:lpstr>
      <vt:lpstr>Paramètres</vt:lpstr>
      <vt:lpstr>Abs</vt:lpstr>
      <vt:lpstr>An</vt:lpstr>
      <vt:lpstr>Aut</vt:lpstr>
      <vt:lpstr>Plan!d.absents</vt:lpstr>
      <vt:lpstr>Plan!d.dates</vt:lpstr>
      <vt:lpstr>Plan!d.données</vt:lpstr>
      <vt:lpstr>DVac</vt:lpstr>
      <vt:lpstr>Etedeb</vt:lpstr>
      <vt:lpstr>Etefin</vt:lpstr>
      <vt:lpstr>Fndeb</vt:lpstr>
      <vt:lpstr>FnFin</vt:lpstr>
      <vt:lpstr>FVac</vt:lpstr>
      <vt:lpstr>FW</vt:lpstr>
      <vt:lpstr>FWD</vt:lpstr>
      <vt:lpstr>Hiv</vt:lpstr>
      <vt:lpstr>Index</vt:lpstr>
      <vt:lpstr>MOIS</vt:lpstr>
      <vt:lpstr>Noel</vt:lpstr>
      <vt:lpstr>NomAg</vt:lpstr>
      <vt:lpstr>NomPost</vt:lpstr>
      <vt:lpstr>Nweek</vt:lpstr>
      <vt:lpstr>PeriodeS</vt:lpstr>
      <vt:lpstr>Pri</vt:lpstr>
      <vt:lpstr>Plan!s.début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2016-12-19T22:12:13Z</cp:lastPrinted>
  <dcterms:created xsi:type="dcterms:W3CDTF">2016-09-12T08:37:33Z</dcterms:created>
  <dcterms:modified xsi:type="dcterms:W3CDTF">2017-05-22T15:22:41Z</dcterms:modified>
</cp:coreProperties>
</file>