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bookViews>
    <workbookView xWindow="14180" yWindow="80" windowWidth="13440" windowHeight="16820" tabRatio="500"/>
  </bookViews>
  <sheets>
    <sheet name="Feuil1" sheetId="1" r:id="rId1"/>
  </sheets>
  <externalReferences>
    <externalReference r:id="rId2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F12" i="1"/>
  <c r="F13" i="1"/>
  <c r="F14" i="1"/>
  <c r="F16" i="1"/>
  <c r="F18" i="1"/>
  <c r="F19" i="1"/>
  <c r="C21" i="1"/>
  <c r="F22" i="1"/>
  <c r="F23" i="1"/>
  <c r="C25" i="1"/>
  <c r="C28" i="1"/>
  <c r="C29" i="1"/>
  <c r="C26" i="1"/>
</calcChain>
</file>

<file path=xl/sharedStrings.xml><?xml version="1.0" encoding="utf-8"?>
<sst xmlns="http://schemas.openxmlformats.org/spreadsheetml/2006/main" count="30" uniqueCount="28">
  <si>
    <t>Description</t>
  </si>
  <si>
    <t>Base de calcul</t>
  </si>
  <si>
    <t>Assiette minimale</t>
  </si>
  <si>
    <t>Taux</t>
  </si>
  <si>
    <t>Montant</t>
  </si>
  <si>
    <t>Salaire</t>
  </si>
  <si>
    <t>Madelin</t>
  </si>
  <si>
    <t>Maladie-Maternité</t>
  </si>
  <si>
    <t>100% du revenu</t>
  </si>
  <si>
    <t>Indemnités journalières</t>
  </si>
  <si>
    <t>Retraite de base</t>
  </si>
  <si>
    <t>Jusqu'à 38616€</t>
  </si>
  <si>
    <t>Au-delà de 38616€</t>
  </si>
  <si>
    <t>Retraite complémentaire</t>
  </si>
  <si>
    <t>Jusqu'à 37546€</t>
  </si>
  <si>
    <t>Entre 37546€ et 154464€</t>
  </si>
  <si>
    <t>Invalidité-Décès</t>
  </si>
  <si>
    <t>Revenu dans la limite de 38616€</t>
  </si>
  <si>
    <t>Allocations familiales</t>
  </si>
  <si>
    <t>Total cot. soc. obligatoires</t>
  </si>
  <si>
    <t>CSG-CRDS</t>
  </si>
  <si>
    <t>Formation professionnelle</t>
  </si>
  <si>
    <t>Total cotisations RSI</t>
  </si>
  <si>
    <t>Pourcentage cotisations</t>
  </si>
  <si>
    <t>Cotisations RSI déjà réglées</t>
  </si>
  <si>
    <t>Reste à payer cotisations</t>
  </si>
  <si>
    <t>Revenu total</t>
  </si>
  <si>
    <t>100% du revenu + CSO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</si>
</sst>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\ &quot;€&quot;;[Red]\-#,##0\ &quot;€&quot;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b/>
      <i/>
      <sz val="12"/>
      <color theme="1"/>
      <name val="Calibri"/>
      <scheme val="minor"/>
    </font>
    <font>
      <b/>
      <sz val="12"/>
      <color rgb="FFFF0000"/>
      <name val="Calibri (Corps)"/>
    </font>
    <font>
      <b/>
      <sz val="12"/>
      <color rgb="FF00B050"/>
      <name val="Calibri (Corps)"/>
    </font>
    <font>
      <b/>
      <sz val="12"/>
      <color rgb="FF008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165" fontId="0" fillId="0" borderId="8" xfId="1" applyNumberFormat="1" applyFont="1" applyBorder="1" applyAlignment="1">
      <alignment horizontal="center"/>
    </xf>
    <xf numFmtId="0" fontId="4" fillId="0" borderId="9" xfId="0" applyFont="1" applyBorder="1"/>
    <xf numFmtId="0" fontId="0" fillId="0" borderId="10" xfId="0" applyBorder="1" applyAlignment="1">
      <alignment horizontal="center"/>
    </xf>
    <xf numFmtId="165" fontId="0" fillId="0" borderId="9" xfId="1" applyNumberFormat="1" applyFont="1" applyBorder="1" applyAlignment="1">
      <alignment horizontal="center"/>
    </xf>
    <xf numFmtId="165" fontId="0" fillId="0" borderId="11" xfId="1" applyNumberFormat="1" applyFont="1" applyBorder="1" applyAlignment="1">
      <alignment horizontal="center"/>
    </xf>
    <xf numFmtId="165" fontId="0" fillId="0" borderId="12" xfId="1" applyNumberFormat="1" applyFont="1" applyBorder="1" applyAlignment="1">
      <alignment horizontal="center"/>
    </xf>
    <xf numFmtId="0" fontId="0" fillId="0" borderId="13" xfId="0" applyFont="1" applyBorder="1"/>
    <xf numFmtId="0" fontId="0" fillId="0" borderId="14" xfId="0" applyBorder="1" applyAlignment="1">
      <alignment horizontal="center"/>
    </xf>
    <xf numFmtId="165" fontId="0" fillId="0" borderId="13" xfId="1" applyNumberFormat="1" applyFont="1" applyBorder="1" applyAlignment="1">
      <alignment horizontal="center"/>
    </xf>
    <xf numFmtId="165" fontId="0" fillId="0" borderId="15" xfId="1" applyNumberFormat="1" applyFont="1" applyBorder="1" applyAlignment="1">
      <alignment horizontal="center"/>
    </xf>
    <xf numFmtId="165" fontId="0" fillId="0" borderId="16" xfId="1" applyNumberFormat="1" applyFont="1" applyBorder="1" applyAlignment="1">
      <alignment horizontal="center"/>
    </xf>
    <xf numFmtId="0" fontId="3" fillId="0" borderId="1" xfId="0" applyFont="1" applyBorder="1"/>
    <xf numFmtId="10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10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3" fillId="0" borderId="17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165" fontId="3" fillId="0" borderId="18" xfId="0" applyNumberFormat="1" applyFon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5" fillId="0" borderId="13" xfId="0" applyFon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5" fontId="6" fillId="0" borderId="17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0" fontId="4" fillId="0" borderId="19" xfId="0" applyFont="1" applyBorder="1"/>
    <xf numFmtId="9" fontId="7" fillId="0" borderId="2" xfId="2" applyFont="1" applyBorder="1" applyAlignment="1">
      <alignment horizontal="center"/>
    </xf>
    <xf numFmtId="9" fontId="7" fillId="0" borderId="18" xfId="2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5" fontId="8" fillId="0" borderId="17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5" fontId="8" fillId="0" borderId="18" xfId="0" applyNumberFormat="1" applyFont="1" applyBorder="1" applyAlignment="1">
      <alignment horizontal="center"/>
    </xf>
    <xf numFmtId="0" fontId="3" fillId="0" borderId="19" xfId="0" applyFont="1" applyBorder="1"/>
    <xf numFmtId="0" fontId="3" fillId="0" borderId="1" xfId="0" applyFont="1" applyFill="1" applyBorder="1"/>
    <xf numFmtId="165" fontId="3" fillId="0" borderId="17" xfId="1" applyNumberFormat="1" applyFont="1" applyFill="1" applyBorder="1" applyAlignment="1">
      <alignment horizontal="center"/>
    </xf>
    <xf numFmtId="165" fontId="3" fillId="0" borderId="2" xfId="1" applyNumberFormat="1" applyFont="1" applyFill="1" applyBorder="1" applyAlignment="1">
      <alignment horizontal="center"/>
    </xf>
    <xf numFmtId="165" fontId="3" fillId="0" borderId="18" xfId="1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/>
    </xf>
    <xf numFmtId="0" fontId="4" fillId="3" borderId="9" xfId="0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iecoquery/Library/Mobile%20Documents/com~apple~CloudDocs/Sirgha%20comptabilite&#769;/Tableaux%20de%20suivi/Recettes-de&#769;pen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  <sheetName val="2015"/>
      <sheetName val="Cotisations 2015"/>
      <sheetName val="2016"/>
      <sheetName val="Cotisations 2016"/>
      <sheetName val="2017"/>
    </sheetNames>
    <sheetDataSet>
      <sheetData sheetId="0"/>
      <sheetData sheetId="1"/>
      <sheetData sheetId="2"/>
      <sheetData sheetId="3">
        <row r="3">
          <cell r="V3">
            <v>1789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topLeftCell="A6" workbookViewId="0">
      <selection activeCell="C22" sqref="C22"/>
    </sheetView>
  </sheetViews>
  <sheetFormatPr baseColWidth="10" defaultRowHeight="16" x14ac:dyDescent="0.2"/>
  <cols>
    <col min="1" max="1" width="2.1640625" customWidth="1"/>
    <col min="2" max="2" width="23.83203125" bestFit="1" customWidth="1"/>
    <col min="3" max="3" width="27.5" bestFit="1" customWidth="1"/>
    <col min="4" max="4" width="17.33203125" bestFit="1" customWidth="1"/>
    <col min="5" max="5" width="7" bestFit="1" customWidth="1"/>
  </cols>
  <sheetData>
    <row r="1" spans="2:7" hidden="1" x14ac:dyDescent="0.2"/>
    <row r="2" spans="2:7" hidden="1" x14ac:dyDescent="0.2"/>
    <row r="3" spans="2:7" hidden="1" x14ac:dyDescent="0.2"/>
    <row r="4" spans="2:7" hidden="1" x14ac:dyDescent="0.2"/>
    <row r="5" spans="2:7" hidden="1" x14ac:dyDescent="0.2"/>
    <row r="6" spans="2:7" ht="17" thickBot="1" x14ac:dyDescent="0.25"/>
    <row r="7" spans="2:7" ht="17" thickBot="1" x14ac:dyDescent="0.25">
      <c r="B7" s="1" t="s">
        <v>0</v>
      </c>
      <c r="C7" s="2" t="s">
        <v>1</v>
      </c>
      <c r="D7" s="3" t="s">
        <v>2</v>
      </c>
      <c r="E7" s="2" t="s">
        <v>3</v>
      </c>
      <c r="F7" s="4" t="s">
        <v>4</v>
      </c>
      <c r="G7" s="5"/>
    </row>
    <row r="8" spans="2:7" x14ac:dyDescent="0.2">
      <c r="B8" s="6" t="s">
        <v>5</v>
      </c>
      <c r="C8" s="7"/>
      <c r="D8" s="8"/>
      <c r="E8" s="7"/>
      <c r="F8" s="9">
        <v>30000</v>
      </c>
      <c r="G8" s="10"/>
    </row>
    <row r="9" spans="2:7" x14ac:dyDescent="0.2">
      <c r="B9" s="11" t="s">
        <v>6</v>
      </c>
      <c r="C9" s="12"/>
      <c r="D9" s="13"/>
      <c r="E9" s="12"/>
      <c r="F9" s="14">
        <v>300</v>
      </c>
      <c r="G9" s="15"/>
    </row>
    <row r="10" spans="2:7" ht="17" thickBot="1" x14ac:dyDescent="0.25">
      <c r="B10" s="16"/>
      <c r="C10" s="17"/>
      <c r="D10" s="18"/>
      <c r="E10" s="17"/>
      <c r="F10" s="19"/>
      <c r="G10" s="20"/>
    </row>
    <row r="11" spans="2:7" ht="17" thickBot="1" x14ac:dyDescent="0.25">
      <c r="B11" s="52" t="s">
        <v>26</v>
      </c>
      <c r="C11" s="53">
        <f>F8+F9</f>
        <v>30300</v>
      </c>
      <c r="D11" s="54"/>
      <c r="E11" s="54"/>
      <c r="F11" s="54"/>
      <c r="G11" s="55"/>
    </row>
    <row r="12" spans="2:7" x14ac:dyDescent="0.2">
      <c r="B12" s="11" t="s">
        <v>7</v>
      </c>
      <c r="C12" s="12" t="s">
        <v>8</v>
      </c>
      <c r="D12" s="13"/>
      <c r="E12" s="22">
        <v>6.5000000000000002E-2</v>
      </c>
      <c r="F12" s="23">
        <f>C11*E12</f>
        <v>1969.5</v>
      </c>
      <c r="G12" s="24"/>
    </row>
    <row r="13" spans="2:7" x14ac:dyDescent="0.2">
      <c r="B13" s="11" t="s">
        <v>9</v>
      </c>
      <c r="C13" s="12" t="s">
        <v>8</v>
      </c>
      <c r="D13" s="13">
        <v>15446</v>
      </c>
      <c r="E13" s="22">
        <v>7.0000000000000001E-3</v>
      </c>
      <c r="F13" s="23">
        <f>C11*E13</f>
        <v>212.1</v>
      </c>
      <c r="G13" s="24"/>
    </row>
    <row r="14" spans="2:7" x14ac:dyDescent="0.2">
      <c r="B14" s="56" t="s">
        <v>10</v>
      </c>
      <c r="C14" s="12" t="s">
        <v>11</v>
      </c>
      <c r="D14" s="13">
        <v>4441</v>
      </c>
      <c r="E14" s="22">
        <v>0.17649999999999999</v>
      </c>
      <c r="F14" s="23">
        <f>C11*E14</f>
        <v>5347.95</v>
      </c>
      <c r="G14" s="24"/>
    </row>
    <row r="15" spans="2:7" x14ac:dyDescent="0.2">
      <c r="B15" s="56"/>
      <c r="C15" s="25" t="s">
        <v>12</v>
      </c>
      <c r="D15" s="13"/>
      <c r="E15" s="22">
        <v>5.0000000000000001E-3</v>
      </c>
      <c r="F15" s="26"/>
      <c r="G15" s="27"/>
    </row>
    <row r="16" spans="2:7" x14ac:dyDescent="0.2">
      <c r="B16" s="56" t="s">
        <v>13</v>
      </c>
      <c r="C16" s="12" t="s">
        <v>14</v>
      </c>
      <c r="D16" s="13"/>
      <c r="E16" s="28">
        <v>7.0000000000000007E-2</v>
      </c>
      <c r="F16" s="23">
        <f>C11*E16</f>
        <v>2121</v>
      </c>
      <c r="G16" s="24"/>
    </row>
    <row r="17" spans="2:7" x14ac:dyDescent="0.2">
      <c r="B17" s="56"/>
      <c r="C17" s="25" t="s">
        <v>15</v>
      </c>
      <c r="D17" s="13"/>
      <c r="E17" s="28">
        <v>0.08</v>
      </c>
      <c r="F17" s="26"/>
      <c r="G17" s="27"/>
    </row>
    <row r="18" spans="2:7" x14ac:dyDescent="0.2">
      <c r="B18" s="58" t="s">
        <v>16</v>
      </c>
      <c r="C18" s="57" t="s">
        <v>17</v>
      </c>
      <c r="D18" s="13">
        <v>4441</v>
      </c>
      <c r="E18" s="22">
        <v>1.2999999999999999E-2</v>
      </c>
      <c r="F18" s="23">
        <f>C11*E18</f>
        <v>393.9</v>
      </c>
      <c r="G18" s="24"/>
    </row>
    <row r="19" spans="2:7" x14ac:dyDescent="0.2">
      <c r="B19" s="11" t="s">
        <v>18</v>
      </c>
      <c r="C19" s="12" t="s">
        <v>8</v>
      </c>
      <c r="D19" s="13"/>
      <c r="E19" s="22">
        <v>2.1499999999999998E-2</v>
      </c>
      <c r="F19" s="23">
        <f>C11*E19</f>
        <v>651.44999999999993</v>
      </c>
      <c r="G19" s="24"/>
    </row>
    <row r="20" spans="2:7" ht="17" thickBot="1" x14ac:dyDescent="0.25">
      <c r="B20" s="16"/>
      <c r="C20" s="17"/>
      <c r="D20" s="18"/>
      <c r="E20" s="29"/>
      <c r="F20" s="30"/>
      <c r="G20" s="31"/>
    </row>
    <row r="21" spans="2:7" ht="17" thickBot="1" x14ac:dyDescent="0.25">
      <c r="B21" s="21" t="s">
        <v>19</v>
      </c>
      <c r="C21" s="32">
        <f>SUM(F12:F19)</f>
        <v>10695.9</v>
      </c>
      <c r="D21" s="33"/>
      <c r="E21" s="33"/>
      <c r="F21" s="33"/>
      <c r="G21" s="34"/>
    </row>
    <row r="22" spans="2:7" x14ac:dyDescent="0.2">
      <c r="B22" s="11" t="s">
        <v>20</v>
      </c>
      <c r="C22" s="12" t="s">
        <v>27</v>
      </c>
      <c r="D22" s="13"/>
      <c r="E22" s="28">
        <v>0.08</v>
      </c>
      <c r="F22" s="14">
        <f>(C11+C21)*E22</f>
        <v>3279.672</v>
      </c>
      <c r="G22" s="15"/>
    </row>
    <row r="23" spans="2:7" x14ac:dyDescent="0.2">
      <c r="B23" s="11" t="s">
        <v>21</v>
      </c>
      <c r="C23" s="35">
        <v>38616</v>
      </c>
      <c r="D23" s="13"/>
      <c r="E23" s="22">
        <v>2.5000000000000001E-3</v>
      </c>
      <c r="F23" s="14">
        <f>C23*E23</f>
        <v>96.54</v>
      </c>
      <c r="G23" s="15"/>
    </row>
    <row r="24" spans="2:7" ht="17" thickBot="1" x14ac:dyDescent="0.25">
      <c r="B24" s="36"/>
      <c r="C24" s="17"/>
      <c r="D24" s="18"/>
      <c r="E24" s="17"/>
      <c r="F24" s="37"/>
      <c r="G24" s="38"/>
    </row>
    <row r="25" spans="2:7" ht="17" thickBot="1" x14ac:dyDescent="0.25">
      <c r="B25" s="21" t="s">
        <v>22</v>
      </c>
      <c r="C25" s="39">
        <f>SUM(C21+F22+F23)</f>
        <v>14072.112000000001</v>
      </c>
      <c r="D25" s="40"/>
      <c r="E25" s="40"/>
      <c r="F25" s="40"/>
      <c r="G25" s="41"/>
    </row>
    <row r="26" spans="2:7" ht="17" thickBot="1" x14ac:dyDescent="0.25">
      <c r="B26" s="42" t="s">
        <v>23</v>
      </c>
      <c r="C26" s="43">
        <f>SUM(C25/C11)</f>
        <v>0.46442613861386139</v>
      </c>
      <c r="D26" s="43"/>
      <c r="E26" s="43"/>
      <c r="F26" s="43"/>
      <c r="G26" s="44"/>
    </row>
    <row r="27" spans="2:7" ht="17" thickBot="1" x14ac:dyDescent="0.25">
      <c r="B27" s="45"/>
      <c r="C27" s="46"/>
      <c r="D27" s="47"/>
      <c r="E27" s="46"/>
    </row>
    <row r="28" spans="2:7" ht="17" thickBot="1" x14ac:dyDescent="0.25">
      <c r="B28" s="21" t="s">
        <v>24</v>
      </c>
      <c r="C28" s="48">
        <f>'[1]2016'!V3</f>
        <v>1789</v>
      </c>
      <c r="D28" s="49"/>
      <c r="E28" s="49"/>
      <c r="F28" s="49"/>
      <c r="G28" s="50"/>
    </row>
    <row r="29" spans="2:7" ht="17" thickBot="1" x14ac:dyDescent="0.25">
      <c r="B29" s="51" t="s">
        <v>25</v>
      </c>
      <c r="C29" s="39">
        <f>SUM(C25-C28)</f>
        <v>12283.112000000001</v>
      </c>
      <c r="D29" s="40"/>
      <c r="E29" s="40"/>
      <c r="F29" s="40"/>
      <c r="G29" s="41"/>
    </row>
  </sheetData>
  <mergeCells count="24">
    <mergeCell ref="F24:G24"/>
    <mergeCell ref="C25:G25"/>
    <mergeCell ref="C26:G26"/>
    <mergeCell ref="C28:G28"/>
    <mergeCell ref="C29:G29"/>
    <mergeCell ref="F18:G18"/>
    <mergeCell ref="F19:G19"/>
    <mergeCell ref="F20:G20"/>
    <mergeCell ref="C21:G21"/>
    <mergeCell ref="F22:G22"/>
    <mergeCell ref="F23:G23"/>
    <mergeCell ref="F13:G13"/>
    <mergeCell ref="B14:B15"/>
    <mergeCell ref="F14:G14"/>
    <mergeCell ref="F15:G15"/>
    <mergeCell ref="B16:B17"/>
    <mergeCell ref="F16:G16"/>
    <mergeCell ref="F17:G17"/>
    <mergeCell ref="F7:G7"/>
    <mergeCell ref="F8:G8"/>
    <mergeCell ref="F9:G9"/>
    <mergeCell ref="F10:G10"/>
    <mergeCell ref="C11:G11"/>
    <mergeCell ref="F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2016-04-16T14:16:12Z</dcterms:created>
  <dcterms:modified xsi:type="dcterms:W3CDTF">2016-04-16T14:25:31Z</dcterms:modified>
</cp:coreProperties>
</file>