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ia\Documents\Modèles Office personnalisés\"/>
    </mc:Choice>
  </mc:AlternateContent>
  <bookViews>
    <workbookView xWindow="0" yWindow="0" windowWidth="12600" windowHeight="9435"/>
  </bookViews>
  <sheets>
    <sheet name="Field" sheetId="4" r:id="rId1"/>
    <sheet name="Recap" sheetId="6" r:id="rId2"/>
    <sheet name="Historiq semaine" sheetId="7" r:id="rId3"/>
    <sheet name="Planning shipping" sheetId="10" state="hidden" r:id="rId4"/>
    <sheet name="Planning Support" sheetId="11" r:id="rId5"/>
    <sheet name="Feuil1" sheetId="12" r:id="rId6"/>
    <sheet name="liste-formation" sheetId="1" r:id="rId7"/>
    <sheet name="Cache" sheetId="8" r:id="rId8"/>
    <sheet name="Intérim-sorti" sheetId="2" r:id="rId9"/>
  </sheets>
  <externalReferences>
    <externalReference r:id="rId10"/>
  </externalReferences>
  <definedNames>
    <definedName name="c_noms">'liste-formation'!$A:$A</definedName>
    <definedName name="d_noms">'liste-formation'!$A$2</definedName>
    <definedName name="l_noms">OFFSET(d_noms,0,0,COUNTA(c_noms)-1,1)</definedName>
    <definedName name="l_pick">Field!$A$3:$C$41</definedName>
    <definedName name="l_picking">'liste-formation'!$AG:$AG</definedName>
    <definedName name="_xlnm.Print_Area" localSheetId="4">'Planning Support'!$A$1:$I$15</definedName>
  </definedNames>
  <calcPr calcId="162913"/>
  <pivotCaches>
    <pivotCache cacheId="703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7" i="4" l="1"/>
  <c r="V17" i="4"/>
  <c r="U17" i="4"/>
  <c r="W16" i="4"/>
  <c r="V16" i="4"/>
  <c r="U16" i="4"/>
  <c r="W15" i="4"/>
  <c r="V15" i="4"/>
  <c r="U15" i="4"/>
  <c r="W14" i="4"/>
  <c r="V14" i="4"/>
  <c r="U14" i="4"/>
  <c r="W13" i="4"/>
  <c r="V13" i="4"/>
  <c r="U13" i="4"/>
  <c r="W12" i="4"/>
  <c r="V12" i="4"/>
  <c r="U12" i="4"/>
  <c r="W11" i="4"/>
  <c r="V11" i="4"/>
  <c r="U11" i="4"/>
  <c r="W10" i="4"/>
  <c r="V10" i="4"/>
  <c r="U10" i="4"/>
  <c r="W9" i="4"/>
  <c r="V9" i="4"/>
  <c r="U9" i="4"/>
  <c r="W8" i="4"/>
  <c r="V8" i="4"/>
  <c r="U8" i="4"/>
  <c r="W7" i="4"/>
  <c r="V7" i="4"/>
  <c r="U7" i="4"/>
  <c r="W6" i="4"/>
  <c r="V6" i="4"/>
  <c r="U6" i="4"/>
  <c r="W5" i="4"/>
  <c r="V5" i="4"/>
  <c r="U5" i="4"/>
  <c r="W4" i="4"/>
  <c r="V4" i="4"/>
  <c r="U4" i="4"/>
  <c r="W3" i="4"/>
  <c r="V3" i="4"/>
  <c r="U3" i="4"/>
  <c r="W2" i="4"/>
  <c r="V2" i="4"/>
  <c r="U2" i="4"/>
  <c r="AI4" i="1" l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3" i="1"/>
  <c r="AI2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3" i="1"/>
  <c r="AH2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3" i="1"/>
  <c r="AG2" i="1"/>
  <c r="A4" i="8" l="1"/>
  <c r="C4" i="8"/>
  <c r="A5" i="8"/>
  <c r="C5" i="8"/>
  <c r="A6" i="8"/>
  <c r="C6" i="8"/>
  <c r="A7" i="8"/>
  <c r="C7" i="8"/>
  <c r="A8" i="8"/>
  <c r="C8" i="8"/>
  <c r="A9" i="8"/>
  <c r="C9" i="8"/>
  <c r="A10" i="8"/>
  <c r="C10" i="8"/>
  <c r="A11" i="8"/>
  <c r="C11" i="8"/>
  <c r="A12" i="8"/>
  <c r="C12" i="8"/>
  <c r="A13" i="8"/>
  <c r="C13" i="8"/>
  <c r="A14" i="8"/>
  <c r="C14" i="8"/>
  <c r="A15" i="8"/>
  <c r="C15" i="8"/>
  <c r="A16" i="8"/>
  <c r="C16" i="8"/>
  <c r="A17" i="8"/>
  <c r="C17" i="8"/>
  <c r="A18" i="8"/>
  <c r="C18" i="8"/>
  <c r="A19" i="8"/>
  <c r="C19" i="8"/>
  <c r="A20" i="8"/>
  <c r="C20" i="8"/>
  <c r="A21" i="8"/>
  <c r="C21" i="8"/>
  <c r="A22" i="8"/>
  <c r="C22" i="8"/>
  <c r="A23" i="8"/>
  <c r="C23" i="8"/>
  <c r="A24" i="8"/>
  <c r="C24" i="8"/>
  <c r="A25" i="8"/>
  <c r="C25" i="8"/>
  <c r="A26" i="8"/>
  <c r="C26" i="8"/>
  <c r="A27" i="8"/>
  <c r="C27" i="8"/>
  <c r="A28" i="8"/>
  <c r="C28" i="8"/>
  <c r="A29" i="8"/>
  <c r="C29" i="8"/>
  <c r="A30" i="8"/>
  <c r="C30" i="8"/>
  <c r="A31" i="8"/>
  <c r="C31" i="8"/>
  <c r="A32" i="8"/>
  <c r="C32" i="8"/>
  <c r="A33" i="8"/>
  <c r="C33" i="8"/>
  <c r="A34" i="8"/>
  <c r="C34" i="8"/>
  <c r="A35" i="8"/>
  <c r="C35" i="8"/>
  <c r="A36" i="8"/>
  <c r="C36" i="8"/>
  <c r="A37" i="8"/>
  <c r="C37" i="8"/>
  <c r="A38" i="8"/>
  <c r="C38" i="8"/>
  <c r="A39" i="8"/>
  <c r="C39" i="8"/>
  <c r="A40" i="8"/>
  <c r="C40" i="8"/>
  <c r="A45" i="8"/>
  <c r="C45" i="8"/>
  <c r="A46" i="8"/>
  <c r="C46" i="8"/>
  <c r="A47" i="8"/>
  <c r="C47" i="8"/>
  <c r="A48" i="8"/>
  <c r="C48" i="8"/>
  <c r="A49" i="8"/>
  <c r="C49" i="8"/>
  <c r="A50" i="8"/>
  <c r="C50" i="8"/>
  <c r="A51" i="8"/>
  <c r="C51" i="8"/>
  <c r="A52" i="8"/>
  <c r="C52" i="8"/>
  <c r="A53" i="8"/>
  <c r="C53" i="8"/>
  <c r="A54" i="8"/>
  <c r="C54" i="8"/>
  <c r="A55" i="8"/>
  <c r="C55" i="8"/>
  <c r="A56" i="8"/>
  <c r="C56" i="8"/>
  <c r="A57" i="8"/>
  <c r="C57" i="8"/>
  <c r="A58" i="8"/>
  <c r="C58" i="8"/>
  <c r="A59" i="8"/>
  <c r="C59" i="8"/>
  <c r="A60" i="8"/>
  <c r="C60" i="8"/>
  <c r="A61" i="8"/>
  <c r="C61" i="8"/>
  <c r="A62" i="8"/>
  <c r="C62" i="8"/>
  <c r="A63" i="8"/>
  <c r="C63" i="8"/>
  <c r="A64" i="8"/>
  <c r="C64" i="8"/>
  <c r="A65" i="8"/>
  <c r="C65" i="8"/>
  <c r="A66" i="8"/>
  <c r="C66" i="8"/>
  <c r="A67" i="8"/>
  <c r="C67" i="8"/>
  <c r="A68" i="8"/>
  <c r="C68" i="8"/>
  <c r="A69" i="8"/>
  <c r="C69" i="8"/>
  <c r="A70" i="8"/>
  <c r="C70" i="8"/>
  <c r="A71" i="8"/>
  <c r="C71" i="8"/>
  <c r="A72" i="8"/>
  <c r="C72" i="8"/>
  <c r="A73" i="8"/>
  <c r="C73" i="8"/>
  <c r="A74" i="8"/>
  <c r="C74" i="8"/>
  <c r="A75" i="8"/>
  <c r="C75" i="8"/>
  <c r="A76" i="8"/>
  <c r="C76" i="8"/>
  <c r="A77" i="8"/>
  <c r="C77" i="8"/>
  <c r="A78" i="8"/>
  <c r="C78" i="8"/>
  <c r="A79" i="8"/>
  <c r="C79" i="8"/>
  <c r="A80" i="8"/>
  <c r="C80" i="8"/>
  <c r="A84" i="8"/>
  <c r="C84" i="8"/>
  <c r="A85" i="8"/>
  <c r="C85" i="8"/>
  <c r="A86" i="8"/>
  <c r="C86" i="8"/>
  <c r="A87" i="8"/>
  <c r="C87" i="8"/>
  <c r="A88" i="8"/>
  <c r="C88" i="8"/>
  <c r="A89" i="8"/>
  <c r="C89" i="8"/>
  <c r="A90" i="8"/>
  <c r="C90" i="8"/>
  <c r="A91" i="8"/>
  <c r="C91" i="8"/>
  <c r="A92" i="8"/>
  <c r="C92" i="8"/>
  <c r="A93" i="8"/>
  <c r="C93" i="8"/>
  <c r="A94" i="8"/>
  <c r="C94" i="8"/>
  <c r="A95" i="8"/>
  <c r="C95" i="8"/>
  <c r="A96" i="8"/>
  <c r="C96" i="8"/>
  <c r="A97" i="8"/>
  <c r="C97" i="8"/>
  <c r="A98" i="8"/>
  <c r="C98" i="8"/>
  <c r="A99" i="8"/>
  <c r="C99" i="8"/>
  <c r="A100" i="8"/>
  <c r="C100" i="8"/>
  <c r="A101" i="8"/>
  <c r="C101" i="8"/>
  <c r="A102" i="8"/>
  <c r="C102" i="8"/>
  <c r="A103" i="8"/>
  <c r="C103" i="8"/>
  <c r="A104" i="8"/>
  <c r="C104" i="8"/>
  <c r="A105" i="8"/>
  <c r="C105" i="8"/>
  <c r="A106" i="8"/>
  <c r="C106" i="8"/>
  <c r="A107" i="8"/>
  <c r="C107" i="8"/>
  <c r="A108" i="8"/>
  <c r="C108" i="8"/>
  <c r="A109" i="8"/>
  <c r="C109" i="8"/>
  <c r="A110" i="8"/>
  <c r="C110" i="8"/>
  <c r="A111" i="8"/>
  <c r="C111" i="8"/>
  <c r="A112" i="8"/>
  <c r="C112" i="8"/>
  <c r="A113" i="8"/>
  <c r="C113" i="8"/>
  <c r="A114" i="8"/>
  <c r="C114" i="8"/>
  <c r="A115" i="8"/>
  <c r="C115" i="8"/>
  <c r="A116" i="8"/>
  <c r="C116" i="8"/>
  <c r="A117" i="8"/>
  <c r="C117" i="8"/>
  <c r="A118" i="8"/>
  <c r="C118" i="8"/>
  <c r="A119" i="8"/>
  <c r="C119" i="8"/>
  <c r="A120" i="8"/>
  <c r="C120" i="8"/>
  <c r="A124" i="8"/>
  <c r="A125" i="8"/>
  <c r="A126" i="8"/>
  <c r="A127" i="8"/>
  <c r="A128" i="8"/>
  <c r="A129" i="8"/>
  <c r="A130" i="8"/>
  <c r="A134" i="8"/>
  <c r="A135" i="8"/>
  <c r="A136" i="8"/>
  <c r="A137" i="8"/>
  <c r="A138" i="8"/>
  <c r="A142" i="8"/>
  <c r="A143" i="8"/>
  <c r="A144" i="8"/>
  <c r="A145" i="8"/>
  <c r="A149" i="8"/>
  <c r="A150" i="8"/>
  <c r="A151" i="8"/>
  <c r="A152" i="8"/>
  <c r="A153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7" i="8"/>
  <c r="A178" i="8"/>
  <c r="A179" i="8"/>
  <c r="A180" i="8"/>
  <c r="A181" i="8"/>
  <c r="A182" i="8"/>
  <c r="A185" i="8"/>
  <c r="A184" i="8"/>
  <c r="A189" i="8"/>
  <c r="A190" i="8"/>
  <c r="A191" i="8"/>
  <c r="A192" i="8"/>
  <c r="A193" i="8"/>
  <c r="A196" i="8"/>
  <c r="A197" i="8"/>
  <c r="C195" i="8"/>
  <c r="C196" i="8"/>
  <c r="A202" i="8"/>
  <c r="A203" i="8"/>
  <c r="A204" i="8"/>
  <c r="A205" i="8"/>
  <c r="A206" i="8"/>
  <c r="A207" i="8"/>
  <c r="A208" i="8"/>
  <c r="C199" i="8"/>
  <c r="C200" i="8"/>
  <c r="C201" i="8"/>
  <c r="C202" i="8"/>
  <c r="C203" i="8"/>
  <c r="C204" i="8"/>
  <c r="C205" i="8"/>
  <c r="C206" i="8"/>
  <c r="C207" i="8"/>
  <c r="C210" i="8"/>
  <c r="C211" i="8"/>
  <c r="C212" i="8"/>
  <c r="C213" i="8"/>
  <c r="C214" i="8"/>
  <c r="C215" i="8"/>
  <c r="C216" i="8"/>
  <c r="C217" i="8"/>
  <c r="C218" i="8"/>
  <c r="C219" i="8"/>
  <c r="A212" i="8"/>
  <c r="A213" i="8"/>
  <c r="A214" i="8"/>
  <c r="A215" i="8"/>
  <c r="A216" i="8"/>
  <c r="A217" i="8"/>
  <c r="A218" i="8"/>
  <c r="A219" i="8"/>
  <c r="A220" i="8"/>
  <c r="C222" i="8"/>
  <c r="C223" i="8"/>
  <c r="C224" i="8"/>
  <c r="A224" i="8"/>
  <c r="A225" i="8"/>
  <c r="A229" i="8"/>
  <c r="A230" i="8"/>
  <c r="A231" i="8"/>
  <c r="A232" i="8"/>
  <c r="A233" i="8"/>
  <c r="C235" i="8"/>
  <c r="C236" i="8"/>
  <c r="A236" i="8"/>
  <c r="A237" i="8"/>
  <c r="A241" i="8"/>
  <c r="C241" i="8"/>
  <c r="A242" i="8"/>
  <c r="C242" i="8"/>
  <c r="A243" i="8"/>
  <c r="C243" i="8"/>
  <c r="A244" i="8"/>
  <c r="C244" i="8"/>
  <c r="A245" i="8"/>
  <c r="C245" i="8"/>
  <c r="A246" i="8"/>
  <c r="C246" i="8"/>
  <c r="A247" i="8"/>
  <c r="C247" i="8"/>
  <c r="A248" i="8"/>
  <c r="C248" i="8"/>
  <c r="C240" i="8"/>
  <c r="C239" i="8"/>
  <c r="A252" i="8"/>
  <c r="C252" i="8"/>
  <c r="A253" i="8"/>
  <c r="C253" i="8"/>
  <c r="A254" i="8"/>
  <c r="C254" i="8"/>
  <c r="A255" i="8"/>
  <c r="C255" i="8"/>
  <c r="A256" i="8"/>
  <c r="C256" i="8"/>
  <c r="A257" i="8"/>
  <c r="C257" i="8"/>
  <c r="A258" i="8"/>
  <c r="C258" i="8"/>
  <c r="A259" i="8"/>
  <c r="C259" i="8"/>
  <c r="A260" i="8"/>
  <c r="C260" i="8"/>
  <c r="C251" i="8"/>
  <c r="C250" i="8"/>
  <c r="A264" i="8"/>
  <c r="C264" i="8"/>
  <c r="A265" i="8"/>
  <c r="C265" i="8"/>
  <c r="A263" i="8"/>
  <c r="C263" i="8"/>
  <c r="C262" i="8"/>
  <c r="A269" i="8"/>
  <c r="A270" i="8"/>
  <c r="A271" i="8"/>
  <c r="A272" i="8"/>
  <c r="A273" i="8"/>
  <c r="A267" i="8"/>
  <c r="A286" i="8"/>
  <c r="C286" i="8"/>
  <c r="A287" i="8"/>
  <c r="C287" i="8"/>
  <c r="A288" i="8"/>
  <c r="C288" i="8"/>
  <c r="A281" i="8"/>
  <c r="C281" i="8"/>
  <c r="A282" i="8"/>
  <c r="C282" i="8"/>
  <c r="A283" i="8"/>
  <c r="C283" i="8"/>
  <c r="A284" i="8"/>
  <c r="C284" i="8"/>
  <c r="A285" i="8"/>
  <c r="C285" i="8"/>
  <c r="A276" i="8"/>
  <c r="A277" i="8"/>
  <c r="C277" i="8"/>
  <c r="A278" i="8"/>
  <c r="C278" i="8"/>
  <c r="A279" i="8"/>
  <c r="C279" i="8"/>
  <c r="A280" i="8"/>
  <c r="C280" i="8"/>
  <c r="C276" i="8"/>
  <c r="C275" i="8"/>
  <c r="C289" i="8"/>
  <c r="C290" i="8"/>
  <c r="C291" i="8"/>
  <c r="C292" i="8"/>
  <c r="C293" i="8"/>
  <c r="C294" i="8"/>
  <c r="C295" i="8"/>
  <c r="C296" i="8"/>
  <c r="C297" i="8"/>
  <c r="C298" i="8"/>
  <c r="C299" i="8"/>
  <c r="A294" i="8"/>
  <c r="C300" i="8"/>
  <c r="C301" i="8"/>
  <c r="C302" i="8"/>
  <c r="C303" i="8"/>
  <c r="C304" i="8"/>
  <c r="C305" i="8"/>
  <c r="A303" i="8"/>
  <c r="A309" i="8"/>
  <c r="A310" i="8"/>
  <c r="A311" i="8"/>
  <c r="A312" i="8"/>
  <c r="A313" i="8"/>
  <c r="A317" i="8"/>
  <c r="C317" i="8"/>
  <c r="A318" i="8"/>
  <c r="C318" i="8"/>
  <c r="A319" i="8"/>
  <c r="C319" i="8"/>
  <c r="A320" i="8"/>
  <c r="C320" i="8"/>
  <c r="A321" i="8"/>
  <c r="C321" i="8"/>
  <c r="A322" i="8"/>
  <c r="C322" i="8"/>
  <c r="A323" i="8"/>
  <c r="C323" i="8"/>
  <c r="A324" i="8"/>
  <c r="C324" i="8"/>
  <c r="A325" i="8"/>
  <c r="C325" i="8"/>
  <c r="A326" i="8"/>
  <c r="C326" i="8"/>
  <c r="A327" i="8"/>
  <c r="C327" i="8"/>
  <c r="A328" i="8"/>
  <c r="C328" i="8"/>
  <c r="A329" i="8"/>
  <c r="C329" i="8"/>
  <c r="A330" i="8"/>
  <c r="C330" i="8"/>
  <c r="A331" i="8"/>
  <c r="C331" i="8"/>
  <c r="A332" i="8"/>
  <c r="C332" i="8"/>
  <c r="A333" i="8"/>
  <c r="C333" i="8"/>
  <c r="A334" i="8"/>
  <c r="C334" i="8"/>
  <c r="A335" i="8"/>
  <c r="C335" i="8"/>
  <c r="A336" i="8"/>
  <c r="C336" i="8"/>
  <c r="A337" i="8"/>
  <c r="C337" i="8"/>
  <c r="A338" i="8"/>
  <c r="C338" i="8"/>
  <c r="C316" i="8"/>
  <c r="C315" i="8"/>
  <c r="A342" i="8"/>
  <c r="C342" i="8"/>
  <c r="A343" i="8"/>
  <c r="C343" i="8"/>
  <c r="A344" i="8"/>
  <c r="C341" i="8"/>
  <c r="C340" i="8"/>
  <c r="A346" i="8"/>
  <c r="A347" i="8"/>
  <c r="A348" i="8"/>
  <c r="A349" i="8"/>
  <c r="A350" i="8"/>
  <c r="A351" i="8"/>
  <c r="A352" i="8"/>
  <c r="A353" i="8"/>
  <c r="A357" i="8"/>
  <c r="C357" i="8"/>
  <c r="A358" i="8"/>
  <c r="C358" i="8"/>
  <c r="A359" i="8"/>
  <c r="C359" i="8"/>
  <c r="A360" i="8"/>
  <c r="C360" i="8"/>
  <c r="A361" i="8"/>
  <c r="C361" i="8"/>
  <c r="A362" i="8"/>
  <c r="C362" i="8"/>
  <c r="A363" i="8"/>
  <c r="C363" i="8"/>
  <c r="A364" i="8"/>
  <c r="C364" i="8"/>
  <c r="A365" i="8"/>
  <c r="C365" i="8"/>
  <c r="A366" i="8"/>
  <c r="C366" i="8"/>
  <c r="A367" i="8"/>
  <c r="C367" i="8"/>
  <c r="A368" i="8"/>
  <c r="C368" i="8"/>
  <c r="A369" i="8"/>
  <c r="C369" i="8"/>
  <c r="A370" i="8"/>
  <c r="C370" i="8"/>
  <c r="A371" i="8"/>
  <c r="C371" i="8"/>
  <c r="A372" i="8"/>
  <c r="C372" i="8"/>
  <c r="A373" i="8"/>
  <c r="C373" i="8"/>
  <c r="A374" i="8"/>
  <c r="C374" i="8"/>
  <c r="A375" i="8"/>
  <c r="C375" i="8"/>
  <c r="A376" i="8"/>
  <c r="C376" i="8"/>
  <c r="A377" i="8"/>
  <c r="C377" i="8"/>
  <c r="A378" i="8"/>
  <c r="C378" i="8"/>
  <c r="C356" i="8"/>
  <c r="C355" i="8"/>
  <c r="C381" i="8"/>
  <c r="C382" i="8"/>
  <c r="C383" i="8"/>
  <c r="C380" i="8"/>
  <c r="A381" i="8"/>
  <c r="A382" i="8"/>
  <c r="A383" i="8"/>
  <c r="A387" i="8"/>
  <c r="A388" i="8"/>
  <c r="A389" i="8"/>
  <c r="A390" i="8"/>
  <c r="A391" i="8"/>
  <c r="A392" i="8"/>
  <c r="A393" i="8"/>
  <c r="A386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6" i="8"/>
  <c r="A427" i="8"/>
  <c r="A428" i="8"/>
  <c r="A429" i="8"/>
  <c r="A430" i="8"/>
  <c r="A431" i="8"/>
  <c r="A432" i="8"/>
  <c r="A433" i="8"/>
  <c r="A436" i="8"/>
  <c r="A437" i="8"/>
  <c r="A438" i="8"/>
  <c r="A439" i="8"/>
  <c r="A447" i="8"/>
  <c r="A448" i="8"/>
  <c r="A449" i="8"/>
  <c r="A450" i="8"/>
  <c r="A453" i="8"/>
  <c r="A454" i="8"/>
  <c r="A455" i="8"/>
  <c r="A456" i="8"/>
  <c r="A470" i="8"/>
  <c r="A462" i="8"/>
  <c r="A464" i="8" l="1"/>
  <c r="A465" i="8"/>
  <c r="A466" i="8"/>
  <c r="A467" i="8"/>
  <c r="A468" i="8"/>
  <c r="A469" i="8"/>
  <c r="A471" i="8"/>
  <c r="A472" i="8"/>
  <c r="A458" i="8"/>
  <c r="A459" i="8"/>
  <c r="A460" i="8"/>
  <c r="A461" i="8"/>
  <c r="A452" i="8"/>
  <c r="A446" i="8"/>
  <c r="A441" i="8"/>
  <c r="A442" i="8"/>
  <c r="A443" i="8"/>
  <c r="A444" i="8"/>
  <c r="A435" i="8"/>
  <c r="A425" i="8"/>
  <c r="A411" i="8"/>
  <c r="A395" i="8"/>
  <c r="A385" i="8"/>
  <c r="A380" i="8"/>
  <c r="A379" i="8"/>
  <c r="A355" i="8"/>
  <c r="A356" i="8"/>
  <c r="A345" i="8"/>
  <c r="A340" i="8"/>
  <c r="A341" i="8"/>
  <c r="A315" i="8"/>
  <c r="A316" i="8"/>
  <c r="A307" i="8"/>
  <c r="A308" i="8"/>
  <c r="A302" i="8"/>
  <c r="A304" i="8"/>
  <c r="A305" i="8"/>
  <c r="A290" i="8"/>
  <c r="A291" i="8"/>
  <c r="A292" i="8"/>
  <c r="A293" i="8"/>
  <c r="A295" i="8"/>
  <c r="A296" i="8"/>
  <c r="A297" i="8"/>
  <c r="A298" i="8"/>
  <c r="A299" i="8"/>
  <c r="A300" i="8"/>
  <c r="A275" i="8"/>
  <c r="A268" i="8"/>
  <c r="A262" i="8"/>
  <c r="A250" i="8"/>
  <c r="A251" i="8"/>
  <c r="A239" i="8"/>
  <c r="A240" i="8"/>
  <c r="A235" i="8"/>
  <c r="A227" i="8"/>
  <c r="A228" i="8"/>
  <c r="A222" i="8"/>
  <c r="A223" i="8"/>
  <c r="A210" i="8"/>
  <c r="A211" i="8"/>
  <c r="A199" i="8"/>
  <c r="A200" i="8"/>
  <c r="A201" i="8"/>
  <c r="A195" i="8"/>
  <c r="A187" i="8"/>
  <c r="A188" i="8"/>
  <c r="A175" i="8"/>
  <c r="A176" i="8"/>
  <c r="A155" i="8"/>
  <c r="A156" i="8"/>
  <c r="A147" i="8"/>
  <c r="A148" i="8"/>
  <c r="A140" i="8"/>
  <c r="A141" i="8"/>
  <c r="A132" i="8"/>
  <c r="A133" i="8"/>
  <c r="A122" i="8"/>
  <c r="A123" i="8"/>
  <c r="A82" i="8"/>
  <c r="A83" i="8"/>
  <c r="A42" i="8"/>
  <c r="A43" i="8"/>
  <c r="A44" i="8"/>
  <c r="A41" i="8"/>
  <c r="A2" i="8"/>
  <c r="A3" i="8"/>
  <c r="A463" i="8"/>
  <c r="A457" i="8"/>
  <c r="A451" i="8"/>
  <c r="A445" i="8"/>
  <c r="A440" i="8"/>
  <c r="A434" i="8"/>
  <c r="A424" i="8"/>
  <c r="A410" i="8"/>
  <c r="A394" i="8"/>
  <c r="A384" i="8"/>
  <c r="A354" i="8"/>
  <c r="A339" i="8"/>
  <c r="A314" i="8"/>
  <c r="A306" i="8"/>
  <c r="A301" i="8"/>
  <c r="A289" i="8"/>
  <c r="C237" i="8"/>
  <c r="C225" i="8"/>
  <c r="C220" i="8"/>
  <c r="C208" i="8"/>
  <c r="C197" i="8"/>
  <c r="C3" i="8"/>
  <c r="C42" i="8"/>
  <c r="C43" i="8"/>
  <c r="C44" i="8"/>
  <c r="C82" i="8"/>
  <c r="C83" i="8"/>
  <c r="C2" i="8"/>
  <c r="A274" i="8"/>
  <c r="A266" i="8"/>
  <c r="A261" i="8"/>
  <c r="A249" i="8"/>
  <c r="A238" i="8"/>
  <c r="A234" i="8"/>
  <c r="A226" i="8"/>
  <c r="A221" i="8"/>
  <c r="A209" i="8"/>
  <c r="A198" i="8"/>
  <c r="A194" i="8"/>
  <c r="A186" i="8"/>
  <c r="A154" i="8"/>
  <c r="A146" i="8"/>
  <c r="A121" i="8"/>
  <c r="A81" i="8"/>
  <c r="A183" i="8"/>
  <c r="A174" i="8"/>
  <c r="A139" i="8"/>
  <c r="A131" i="8"/>
  <c r="T4" i="7" l="1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6" i="7"/>
  <c r="H27" i="7"/>
  <c r="H28" i="7"/>
  <c r="H29" i="7"/>
  <c r="H30" i="7"/>
  <c r="H31" i="7"/>
  <c r="H32" i="7"/>
  <c r="H3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3" i="7"/>
  <c r="D3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A164" i="6" l="1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6" i="6"/>
  <c r="A7" i="6"/>
  <c r="A8" i="6"/>
  <c r="A9" i="6"/>
  <c r="A10" i="6"/>
  <c r="A11" i="6"/>
  <c r="A12" i="6"/>
  <c r="A13" i="6"/>
  <c r="A14" i="6"/>
  <c r="A15" i="6"/>
  <c r="A5" i="6" l="1"/>
  <c r="A4" i="6"/>
  <c r="A3" i="6"/>
  <c r="A2" i="6"/>
  <c r="AE21" i="1" l="1"/>
  <c r="AE22" i="1"/>
  <c r="AE11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3" i="1"/>
  <c r="AE4" i="1"/>
  <c r="AE5" i="1"/>
  <c r="AE6" i="1"/>
  <c r="AE7" i="1"/>
  <c r="AE8" i="1"/>
  <c r="AE9" i="1"/>
  <c r="AE10" i="1"/>
  <c r="AE12" i="1"/>
  <c r="AE13" i="1"/>
  <c r="AE14" i="1"/>
  <c r="AE15" i="1"/>
  <c r="AE16" i="1"/>
  <c r="AE17" i="1"/>
  <c r="AE18" i="1"/>
  <c r="AE19" i="1"/>
  <c r="AE20" i="1"/>
  <c r="AE23" i="1"/>
  <c r="AE24" i="1"/>
  <c r="AE2" i="1"/>
  <c r="K164" i="1"/>
  <c r="J164" i="1"/>
  <c r="I164" i="1"/>
  <c r="H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G164" i="1"/>
  <c r="A1" i="8"/>
  <c r="B50" i="6" s="1"/>
  <c r="C24" i="6" l="1"/>
  <c r="C87" i="6"/>
  <c r="C10" i="6"/>
  <c r="B126" i="6"/>
  <c r="B117" i="6"/>
  <c r="B158" i="6"/>
  <c r="C175" i="6"/>
  <c r="B170" i="6"/>
  <c r="B58" i="6"/>
  <c r="B63" i="6"/>
  <c r="B130" i="6"/>
  <c r="C146" i="6"/>
  <c r="C70" i="6"/>
  <c r="C106" i="6"/>
  <c r="B136" i="6"/>
  <c r="B2" i="6"/>
  <c r="C90" i="6"/>
  <c r="C89" i="6"/>
  <c r="B200" i="6"/>
  <c r="B80" i="6"/>
  <c r="C116" i="6"/>
  <c r="B162" i="6"/>
  <c r="B182" i="6"/>
  <c r="C60" i="6"/>
  <c r="C50" i="6"/>
  <c r="B101" i="6"/>
  <c r="C58" i="6"/>
  <c r="C167" i="6"/>
  <c r="B44" i="6"/>
  <c r="B128" i="6"/>
  <c r="C14" i="6"/>
  <c r="C194" i="6"/>
  <c r="C62" i="6"/>
  <c r="B89" i="6"/>
  <c r="C30" i="6"/>
  <c r="B175" i="6"/>
  <c r="B151" i="6"/>
  <c r="B55" i="6"/>
  <c r="C11" i="6"/>
  <c r="B46" i="6"/>
  <c r="C9" i="6"/>
  <c r="B16" i="6"/>
  <c r="B147" i="6"/>
  <c r="B90" i="6"/>
  <c r="C129" i="6"/>
  <c r="C136" i="6"/>
  <c r="B146" i="6"/>
  <c r="C8" i="6"/>
  <c r="B31" i="6"/>
  <c r="C16" i="6"/>
  <c r="C195" i="6"/>
  <c r="B106" i="6"/>
  <c r="B195" i="6"/>
  <c r="B79" i="6"/>
  <c r="C134" i="6"/>
  <c r="B133" i="6"/>
  <c r="C181" i="6"/>
  <c r="B35" i="6"/>
  <c r="C109" i="6"/>
  <c r="B40" i="6"/>
  <c r="C57" i="6"/>
  <c r="C193" i="6"/>
  <c r="C22" i="6"/>
  <c r="C40" i="6"/>
  <c r="B180" i="6"/>
  <c r="C122" i="6"/>
  <c r="C100" i="6"/>
  <c r="C180" i="6"/>
  <c r="C165" i="6"/>
  <c r="C196" i="6"/>
  <c r="B33" i="6"/>
  <c r="B131" i="6"/>
  <c r="C93" i="6"/>
  <c r="B78" i="6"/>
  <c r="C150" i="6"/>
  <c r="B190" i="6"/>
  <c r="B86" i="6"/>
  <c r="B140" i="6"/>
  <c r="C147" i="6"/>
  <c r="B45" i="6"/>
  <c r="B69" i="6"/>
  <c r="C59" i="6"/>
  <c r="C17" i="6"/>
  <c r="B83" i="6"/>
  <c r="C99" i="6"/>
  <c r="B116" i="6"/>
  <c r="C97" i="6"/>
  <c r="B173" i="6"/>
  <c r="C183" i="6"/>
  <c r="B21" i="6"/>
  <c r="B60" i="6"/>
  <c r="C120" i="6"/>
  <c r="B25" i="6"/>
  <c r="B39" i="6"/>
  <c r="B6" i="6"/>
  <c r="C123" i="6"/>
  <c r="B93" i="6"/>
  <c r="B149" i="6"/>
  <c r="B88" i="6"/>
  <c r="B188" i="6"/>
  <c r="B178" i="6"/>
  <c r="B198" i="6"/>
  <c r="C2" i="6"/>
  <c r="B32" i="6"/>
  <c r="C145" i="6"/>
  <c r="B82" i="6"/>
  <c r="C107" i="6"/>
  <c r="C200" i="6"/>
  <c r="C68" i="6"/>
  <c r="B7" i="6"/>
  <c r="B122" i="6"/>
  <c r="C111" i="6"/>
  <c r="B72" i="6"/>
  <c r="C135" i="6"/>
  <c r="B144" i="6"/>
  <c r="B191" i="6"/>
  <c r="B59" i="6"/>
  <c r="B194" i="6"/>
  <c r="B186" i="6"/>
  <c r="C160" i="6"/>
  <c r="C190" i="6"/>
  <c r="C47" i="6"/>
  <c r="C52" i="6"/>
  <c r="B23" i="6"/>
  <c r="B132" i="6"/>
  <c r="B135" i="6"/>
  <c r="C96" i="6"/>
  <c r="B43" i="6"/>
  <c r="C94" i="6"/>
  <c r="B141" i="6"/>
  <c r="B196" i="6"/>
  <c r="C81" i="6"/>
  <c r="B174" i="6"/>
  <c r="B28" i="6"/>
  <c r="B137" i="6"/>
  <c r="C144" i="6"/>
  <c r="C130" i="6"/>
  <c r="C91" i="6"/>
  <c r="B155" i="6"/>
  <c r="C186" i="6"/>
  <c r="B150" i="6"/>
  <c r="C148" i="6"/>
  <c r="B37" i="6"/>
  <c r="C153" i="6"/>
  <c r="C76" i="6"/>
  <c r="C46" i="6"/>
  <c r="B52" i="6"/>
  <c r="B62" i="6"/>
  <c r="B139" i="6"/>
  <c r="C152" i="6"/>
  <c r="B184" i="6"/>
  <c r="B77" i="6"/>
  <c r="C65" i="6"/>
  <c r="B68" i="6"/>
  <c r="C18" i="6"/>
  <c r="C27" i="6"/>
  <c r="C7" i="6"/>
  <c r="C78" i="6"/>
  <c r="C158" i="6"/>
  <c r="B12" i="6"/>
  <c r="B3" i="6"/>
  <c r="B26" i="6"/>
  <c r="C199" i="6"/>
  <c r="C114" i="6"/>
  <c r="B57" i="6"/>
  <c r="C163" i="6"/>
  <c r="C170" i="6"/>
  <c r="C189" i="6"/>
  <c r="B47" i="6"/>
  <c r="C19" i="6"/>
  <c r="C108" i="6"/>
  <c r="B201" i="6"/>
  <c r="B142" i="6"/>
  <c r="C25" i="6"/>
  <c r="B49" i="6"/>
  <c r="B164" i="6"/>
  <c r="B54" i="6"/>
  <c r="C77" i="6"/>
  <c r="C171" i="6"/>
  <c r="C54" i="6"/>
  <c r="C113" i="6"/>
  <c r="B114" i="6"/>
  <c r="C92" i="6"/>
  <c r="B9" i="6"/>
  <c r="B120" i="6"/>
  <c r="B81" i="6"/>
  <c r="B138" i="6"/>
  <c r="B36" i="6"/>
  <c r="B102" i="6"/>
  <c r="B112" i="6"/>
  <c r="B100" i="6"/>
  <c r="B189" i="6"/>
  <c r="C61" i="6"/>
  <c r="C185" i="6"/>
  <c r="C117" i="6"/>
  <c r="B193" i="6"/>
  <c r="C142" i="6"/>
  <c r="C172" i="6"/>
  <c r="B14" i="6"/>
  <c r="B65" i="6"/>
  <c r="B125" i="6"/>
  <c r="B119" i="6"/>
  <c r="B11" i="6"/>
  <c r="C105" i="6"/>
  <c r="B161" i="6"/>
  <c r="C192" i="6"/>
  <c r="B177" i="6"/>
  <c r="C23" i="6"/>
  <c r="B159" i="6"/>
  <c r="B73" i="6"/>
  <c r="C15" i="6"/>
  <c r="B53" i="6"/>
  <c r="C173" i="6"/>
  <c r="B183" i="6"/>
  <c r="B168" i="6"/>
  <c r="B110" i="6"/>
  <c r="B96" i="6"/>
  <c r="C177" i="6"/>
  <c r="C42" i="6"/>
  <c r="C184" i="6"/>
  <c r="B67" i="6"/>
  <c r="C119" i="6"/>
  <c r="C162" i="6"/>
  <c r="C121" i="6"/>
  <c r="B145" i="6"/>
  <c r="C38" i="6"/>
  <c r="B94" i="6"/>
  <c r="B4" i="6"/>
  <c r="C98" i="6"/>
  <c r="C103" i="6"/>
  <c r="C166" i="6"/>
  <c r="C191" i="6"/>
  <c r="B51" i="6"/>
  <c r="B71" i="6"/>
  <c r="B48" i="6"/>
  <c r="B157" i="6"/>
  <c r="B85" i="6"/>
  <c r="B10" i="6"/>
  <c r="C179" i="6"/>
  <c r="C71" i="6"/>
  <c r="C49" i="6"/>
  <c r="B115" i="6"/>
  <c r="C80" i="6"/>
  <c r="B171" i="6"/>
  <c r="B22" i="6"/>
  <c r="B111" i="6"/>
  <c r="C182" i="6"/>
  <c r="C63" i="6"/>
  <c r="B75" i="6"/>
  <c r="B176" i="6"/>
  <c r="B181" i="6"/>
  <c r="B20" i="6"/>
  <c r="B165" i="6"/>
  <c r="B56" i="6"/>
  <c r="C66" i="6"/>
  <c r="B70" i="6"/>
  <c r="B95" i="6"/>
  <c r="C12" i="6"/>
  <c r="C104" i="6"/>
  <c r="C33" i="6"/>
  <c r="C164" i="6"/>
  <c r="C55" i="6"/>
  <c r="B99" i="6"/>
  <c r="C155" i="6"/>
  <c r="C140" i="6"/>
  <c r="B187" i="6"/>
  <c r="C67" i="6"/>
  <c r="B167" i="6"/>
  <c r="B152" i="6"/>
  <c r="B156" i="6"/>
  <c r="C178" i="6"/>
  <c r="C13" i="6"/>
  <c r="B143" i="6"/>
  <c r="C34" i="6"/>
  <c r="C132" i="6"/>
  <c r="C169" i="6"/>
  <c r="C21" i="6"/>
  <c r="C118" i="6"/>
  <c r="C128" i="6"/>
  <c r="C74" i="6"/>
  <c r="C84" i="6"/>
  <c r="B163" i="6"/>
  <c r="C31" i="6"/>
  <c r="B24" i="6"/>
  <c r="C139" i="6"/>
  <c r="C168" i="6"/>
  <c r="C126" i="6"/>
  <c r="C79" i="6"/>
  <c r="C197" i="6"/>
  <c r="B113" i="6"/>
  <c r="C137" i="6"/>
  <c r="B15" i="6"/>
  <c r="B87" i="6"/>
  <c r="B13" i="6"/>
  <c r="C72" i="6"/>
  <c r="C26" i="6"/>
  <c r="B42" i="6"/>
  <c r="C174" i="6"/>
  <c r="C20" i="6"/>
  <c r="B148" i="6"/>
  <c r="C41" i="6"/>
  <c r="C188" i="6"/>
  <c r="B91" i="6"/>
  <c r="C138" i="6"/>
  <c r="B8" i="6"/>
  <c r="C69" i="6"/>
  <c r="C48" i="6"/>
  <c r="B121" i="6"/>
  <c r="C156" i="6"/>
  <c r="C112" i="6"/>
  <c r="B197" i="6"/>
  <c r="C6" i="6"/>
  <c r="C44" i="6"/>
  <c r="C102" i="6"/>
  <c r="B127" i="6"/>
  <c r="C83" i="6"/>
  <c r="B19" i="6"/>
  <c r="B5" i="6"/>
  <c r="B118" i="6"/>
  <c r="B61" i="6"/>
  <c r="B104" i="6"/>
  <c r="C143" i="6"/>
  <c r="C82" i="6"/>
  <c r="C154" i="6"/>
  <c r="C37" i="6"/>
  <c r="B124" i="6"/>
  <c r="C131" i="6"/>
  <c r="C159" i="6"/>
  <c r="B18" i="6"/>
  <c r="B27" i="6"/>
  <c r="C125" i="6"/>
  <c r="C110" i="6"/>
  <c r="C88" i="6"/>
  <c r="B108" i="6"/>
  <c r="B160" i="6"/>
  <c r="B199" i="6"/>
  <c r="B134" i="6"/>
  <c r="C32" i="6"/>
  <c r="B41" i="6"/>
  <c r="C64" i="6"/>
  <c r="C124" i="6"/>
  <c r="B185" i="6"/>
  <c r="B29" i="6"/>
  <c r="C5" i="6"/>
  <c r="C28" i="6"/>
  <c r="B105" i="6"/>
  <c r="C161" i="6"/>
  <c r="B92" i="6"/>
  <c r="B30" i="6"/>
  <c r="C53" i="6"/>
  <c r="C95" i="6"/>
  <c r="C127" i="6"/>
  <c r="C36" i="6"/>
  <c r="C85" i="6"/>
  <c r="C149" i="6"/>
  <c r="B129" i="6"/>
  <c r="C151" i="6"/>
  <c r="B34" i="6"/>
  <c r="B166" i="6"/>
  <c r="C201" i="6"/>
  <c r="B123" i="6"/>
  <c r="B76" i="6"/>
  <c r="B169" i="6"/>
  <c r="B179" i="6"/>
  <c r="C43" i="6"/>
  <c r="B17" i="6"/>
  <c r="B84" i="6"/>
  <c r="C45" i="6"/>
  <c r="C3" i="6"/>
  <c r="B97" i="6"/>
  <c r="B109" i="6"/>
  <c r="B64" i="6"/>
  <c r="C35" i="6"/>
  <c r="C101" i="6"/>
  <c r="C133" i="6"/>
  <c r="C86" i="6"/>
  <c r="C75" i="6"/>
  <c r="B98" i="6"/>
  <c r="B153" i="6"/>
  <c r="B192" i="6"/>
  <c r="B38" i="6"/>
  <c r="C187" i="6"/>
  <c r="C176" i="6"/>
  <c r="B74" i="6"/>
  <c r="C141" i="6"/>
  <c r="C4" i="6"/>
  <c r="C115" i="6"/>
  <c r="C73" i="6"/>
  <c r="C198" i="6"/>
  <c r="B154" i="6"/>
  <c r="C29" i="6"/>
  <c r="B103" i="6"/>
  <c r="B107" i="6"/>
  <c r="C39" i="6"/>
  <c r="B172" i="6"/>
  <c r="C56" i="6"/>
  <c r="B66" i="6"/>
  <c r="C51" i="6"/>
  <c r="C157" i="6"/>
  <c r="J7" i="6" l="1"/>
  <c r="J6" i="6"/>
  <c r="J3" i="6"/>
  <c r="M3" i="6" s="1"/>
  <c r="J10" i="6"/>
  <c r="J12" i="6"/>
  <c r="J13" i="6"/>
  <c r="J15" i="6"/>
  <c r="J11" i="6"/>
  <c r="J16" i="6"/>
  <c r="M7" i="6" s="1"/>
  <c r="J18" i="6"/>
  <c r="J20" i="6"/>
  <c r="J5" i="6"/>
  <c r="J2" i="6"/>
  <c r="J14" i="6"/>
  <c r="J19" i="6"/>
  <c r="J9" i="6"/>
  <c r="J8" i="6"/>
  <c r="M5" i="6" s="1"/>
  <c r="J23" i="6"/>
  <c r="J17" i="6"/>
  <c r="J4" i="6"/>
  <c r="J22" i="6"/>
  <c r="J21" i="6"/>
  <c r="M4" i="6" l="1"/>
  <c r="M6" i="6"/>
  <c r="M2" i="6"/>
  <c r="J25" i="6"/>
</calcChain>
</file>

<file path=xl/sharedStrings.xml><?xml version="1.0" encoding="utf-8"?>
<sst xmlns="http://schemas.openxmlformats.org/spreadsheetml/2006/main" count="3663" uniqueCount="566">
  <si>
    <t>Achahbouni,Saida</t>
  </si>
  <si>
    <t>Adel,Nisrine</t>
  </si>
  <si>
    <t>Agosto,Camille</t>
  </si>
  <si>
    <t>Aouad,Niama</t>
  </si>
  <si>
    <t>Arlaud,Christelle</t>
  </si>
  <si>
    <t>Audibert,Kevin</t>
  </si>
  <si>
    <t>Audras,Amandine</t>
  </si>
  <si>
    <t>Auger,Alexandre</t>
  </si>
  <si>
    <t>Barreau,Elizabeth</t>
  </si>
  <si>
    <t>Baudry,Jean</t>
  </si>
  <si>
    <t>Belkadi,Mourad</t>
  </si>
  <si>
    <t>Ben boujemaa,Khadra</t>
  </si>
  <si>
    <t>Ben nafla,Aymen</t>
  </si>
  <si>
    <t>Ben,Thibaut</t>
  </si>
  <si>
    <t>Benamer,David</t>
  </si>
  <si>
    <t>Bensehil,Sarah</t>
  </si>
  <si>
    <t>Bernard,Remi</t>
  </si>
  <si>
    <t>Blanquart,Linda</t>
  </si>
  <si>
    <t>Blay,Guillaume</t>
  </si>
  <si>
    <t>Boismal,Christophe</t>
  </si>
  <si>
    <t>Boissin,Jessica</t>
  </si>
  <si>
    <t>Bonnet,Laurent</t>
  </si>
  <si>
    <t>Bosc,Helene</t>
  </si>
  <si>
    <t>Boubkari,Nadia</t>
  </si>
  <si>
    <t>Boudin,Lois</t>
  </si>
  <si>
    <t>Brennstulh,Louise-Justine</t>
  </si>
  <si>
    <t>Breton,Maxence</t>
  </si>
  <si>
    <t>Buzeau,Damien</t>
  </si>
  <si>
    <t>Calaber,Frederic</t>
  </si>
  <si>
    <t>Chaix Lavis,Angelique</t>
  </si>
  <si>
    <t>Chaneac,Maxime</t>
  </si>
  <si>
    <t>Chaussard,Murielle</t>
  </si>
  <si>
    <t>Constantin,Amandine</t>
  </si>
  <si>
    <t>Costa,Lucine</t>
  </si>
  <si>
    <t>Cottereau,Helene</t>
  </si>
  <si>
    <t>Crouzet,Clemence</t>
  </si>
  <si>
    <t>Crouzet,Julien</t>
  </si>
  <si>
    <t>D Hornes,Delphine</t>
  </si>
  <si>
    <t>Dada,Badia</t>
  </si>
  <si>
    <t>Dauget,Kevin</t>
  </si>
  <si>
    <t>De paris,Pauline</t>
  </si>
  <si>
    <t>De Sousa,Kelly</t>
  </si>
  <si>
    <t>Deghaye,Coline</t>
  </si>
  <si>
    <t>Delclos,Anne Claire</t>
  </si>
  <si>
    <t>Delnatte,Nathalie</t>
  </si>
  <si>
    <t>Di Giacomo,Amandine</t>
  </si>
  <si>
    <t>Duflos,Steven</t>
  </si>
  <si>
    <t>Duquesne,Raymond</t>
  </si>
  <si>
    <t>El Bahraoui,Kaoutar</t>
  </si>
  <si>
    <t>El Khalfet,Karim</t>
  </si>
  <si>
    <t>El Moudni,Nesrine</t>
  </si>
  <si>
    <t>Errig,Sofia</t>
  </si>
  <si>
    <t>Fabrol,Audrey</t>
  </si>
  <si>
    <t>Fathi,Meryem</t>
  </si>
  <si>
    <t>Felix,Marie-Laure</t>
  </si>
  <si>
    <t>Ferroni,Kevin</t>
  </si>
  <si>
    <t>Flament,Magalie</t>
  </si>
  <si>
    <t>Foloppe,Justine</t>
  </si>
  <si>
    <t>Foltier,Carole</t>
  </si>
  <si>
    <t>Fontaine,Teddy</t>
  </si>
  <si>
    <t>Fouillon,Jordan</t>
  </si>
  <si>
    <t>Gagne,Denis</t>
  </si>
  <si>
    <t>Gamois,Laurette</t>
  </si>
  <si>
    <t>Garavel,Linda</t>
  </si>
  <si>
    <t>Garrel,Suzanne</t>
  </si>
  <si>
    <t>Gehin,Christine</t>
  </si>
  <si>
    <t>Gehl,Morgane</t>
  </si>
  <si>
    <t>Gillet,Herve</t>
  </si>
  <si>
    <t>Gouzes,Eddy</t>
  </si>
  <si>
    <t>Guelmine,Annissa</t>
  </si>
  <si>
    <t>Hamadache,Samira</t>
  </si>
  <si>
    <t>Hannequin,Cyril</t>
  </si>
  <si>
    <t>Hebert,Celine</t>
  </si>
  <si>
    <t>Hemar,Jordan</t>
  </si>
  <si>
    <t>Hermelin,Florence</t>
  </si>
  <si>
    <t>Herne,Laurence</t>
  </si>
  <si>
    <t>Herrera,Jean</t>
  </si>
  <si>
    <t>Hoel,Yoann</t>
  </si>
  <si>
    <t>Jafale,Mohacine</t>
  </si>
  <si>
    <t>Janiga,Alexandre</t>
  </si>
  <si>
    <t>Khaoua,Mongia</t>
  </si>
  <si>
    <t>kiri,Anisa</t>
  </si>
  <si>
    <t>Kuruc,Catherine</t>
  </si>
  <si>
    <t>Lar,Stephanie</t>
  </si>
  <si>
    <t>Lassias,Robin</t>
  </si>
  <si>
    <t>Laviale,Flora</t>
  </si>
  <si>
    <t>Le Pape,Mickael</t>
  </si>
  <si>
    <t>Le,Anh ty</t>
  </si>
  <si>
    <t>Legrand,Adrien</t>
  </si>
  <si>
    <t>Lopez,Gaetan</t>
  </si>
  <si>
    <t>Loubet,Thierry</t>
  </si>
  <si>
    <t>Loussert,Jerome</t>
  </si>
  <si>
    <t>Marin,Isabelle</t>
  </si>
  <si>
    <t>Marius,Stephane</t>
  </si>
  <si>
    <t>Marta Da Rocha,Patricia</t>
  </si>
  <si>
    <t>Martinez,Quentin</t>
  </si>
  <si>
    <t>Melliti,Sonia</t>
  </si>
  <si>
    <t>Miceli,Melanie</t>
  </si>
  <si>
    <t>Moekes,Elvis</t>
  </si>
  <si>
    <t>Mohr,Sandra</t>
  </si>
  <si>
    <t>Monot,Michael</t>
  </si>
  <si>
    <t>Muller,Clement</t>
  </si>
  <si>
    <t>Munier,Soizik</t>
  </si>
  <si>
    <t>Nicolier,Estelle</t>
  </si>
  <si>
    <t>Nolleau,Guillaume</t>
  </si>
  <si>
    <t>Nury,Morgane</t>
  </si>
  <si>
    <t>Pascalin,Lucie</t>
  </si>
  <si>
    <t>Peillon,Jonathan</t>
  </si>
  <si>
    <t>Petit,Olivier</t>
  </si>
  <si>
    <t>Pinol,Kevin</t>
  </si>
  <si>
    <t>Plubel,Berangere</t>
  </si>
  <si>
    <t>Poncon,Amandine</t>
  </si>
  <si>
    <t>Pottier,Renaud</t>
  </si>
  <si>
    <t>Quesnel,Estelle</t>
  </si>
  <si>
    <t>Ramos Da Silva,Stella</t>
  </si>
  <si>
    <t>Renane,Athman</t>
  </si>
  <si>
    <t>Reynaud,Guillaume</t>
  </si>
  <si>
    <t>Riche,Lesly</t>
  </si>
  <si>
    <t>Rosani,Cannelle</t>
  </si>
  <si>
    <t>Rousset,Brigitte</t>
  </si>
  <si>
    <t>Roux,Florence</t>
  </si>
  <si>
    <t>Saadani,Lilia</t>
  </si>
  <si>
    <t>Santune,Dominique</t>
  </si>
  <si>
    <t>Sartre,Charlotte</t>
  </si>
  <si>
    <t>Sotton,Meghane</t>
  </si>
  <si>
    <t>Suin,Michael</t>
  </si>
  <si>
    <t>Svay,Sarath</t>
  </si>
  <si>
    <t>Thach,Sarath</t>
  </si>
  <si>
    <t>Thomas,Alexandre</t>
  </si>
  <si>
    <t>Touati,Najah</t>
  </si>
  <si>
    <t>Toulouse,Sophie</t>
  </si>
  <si>
    <t>Touny,Christophe</t>
  </si>
  <si>
    <t>Treille,Nellie</t>
  </si>
  <si>
    <t>Urvois,Thibault</t>
  </si>
  <si>
    <t>Vanhoye,Didier</t>
  </si>
  <si>
    <t>Villa,Michael</t>
  </si>
  <si>
    <t>Voisin,Kelly</t>
  </si>
  <si>
    <t>Zouioueche,Gihad</t>
  </si>
  <si>
    <t>Nom</t>
  </si>
  <si>
    <t>Loggin</t>
  </si>
  <si>
    <t>Pick</t>
  </si>
  <si>
    <t>Pick Tranship</t>
  </si>
  <si>
    <t>Pack Single</t>
  </si>
  <si>
    <t>Pack Multi Merge</t>
  </si>
  <si>
    <t>Pack Multi Large</t>
  </si>
  <si>
    <t>Rebin</t>
  </si>
  <si>
    <t>Wrap</t>
  </si>
  <si>
    <t>Solving</t>
  </si>
  <si>
    <t>Solving KO</t>
  </si>
  <si>
    <t>Rodeo</t>
  </si>
  <si>
    <t>Réappro</t>
  </si>
  <si>
    <t>Ope Slam</t>
  </si>
  <si>
    <t>Palettisation</t>
  </si>
  <si>
    <t>Shipping</t>
  </si>
  <si>
    <t>Each</t>
  </si>
  <si>
    <t>Stow</t>
  </si>
  <si>
    <t>ICQA</t>
  </si>
  <si>
    <t>Support Lead</t>
  </si>
  <si>
    <t>5 S</t>
  </si>
  <si>
    <t>Instructor</t>
  </si>
  <si>
    <t>PG</t>
  </si>
  <si>
    <t>x</t>
  </si>
  <si>
    <t>O4</t>
  </si>
  <si>
    <t>sachahbo</t>
  </si>
  <si>
    <t>nisrinea</t>
  </si>
  <si>
    <t>agostc</t>
  </si>
  <si>
    <t>kaudiber</t>
  </si>
  <si>
    <t>audras</t>
  </si>
  <si>
    <t>aaauger</t>
  </si>
  <si>
    <t>barreaue</t>
  </si>
  <si>
    <t>jbbaudry</t>
  </si>
  <si>
    <t>boujemaa</t>
  </si>
  <si>
    <t>aymenn</t>
  </si>
  <si>
    <t>thibaut</t>
  </si>
  <si>
    <t>benamerd</t>
  </si>
  <si>
    <t>bensehil</t>
  </si>
  <si>
    <t>rbernar</t>
  </si>
  <si>
    <t>blanquar</t>
  </si>
  <si>
    <t>guillab</t>
  </si>
  <si>
    <t>boismalc</t>
  </si>
  <si>
    <t>jboissin</t>
  </si>
  <si>
    <t>bonnetlt</t>
  </si>
  <si>
    <t>helebosc</t>
  </si>
  <si>
    <t>namine</t>
  </si>
  <si>
    <t>bretonm</t>
  </si>
  <si>
    <t>buzeaud</t>
  </si>
  <si>
    <t>calaberf</t>
  </si>
  <si>
    <t>chaix lavisa</t>
  </si>
  <si>
    <t>chaneacm</t>
  </si>
  <si>
    <t>deghayec</t>
  </si>
  <si>
    <t>dufloss</t>
  </si>
  <si>
    <t>foloppej</t>
  </si>
  <si>
    <t>hemarj</t>
  </si>
  <si>
    <t>hernel</t>
  </si>
  <si>
    <t>mariuss</t>
  </si>
  <si>
    <t>micelim</t>
  </si>
  <si>
    <t>poncona</t>
  </si>
  <si>
    <t>renanea</t>
  </si>
  <si>
    <t>sartrec</t>
  </si>
  <si>
    <t>treillen</t>
  </si>
  <si>
    <t>chaussard</t>
  </si>
  <si>
    <t>zouiouec</t>
  </si>
  <si>
    <t>kvvoisin</t>
  </si>
  <si>
    <t>thibaulu</t>
  </si>
  <si>
    <t>stoulous</t>
  </si>
  <si>
    <t>touati</t>
  </si>
  <si>
    <t>thoal</t>
  </si>
  <si>
    <t>saratht</t>
  </si>
  <si>
    <t>ssvay</t>
  </si>
  <si>
    <t>meghanes</t>
  </si>
  <si>
    <t>santun</t>
  </si>
  <si>
    <t>saadani</t>
  </si>
  <si>
    <t>froux</t>
  </si>
  <si>
    <t>brousset</t>
  </si>
  <si>
    <t>lriche</t>
  </si>
  <si>
    <t>greyanud</t>
  </si>
  <si>
    <t>sramosda</t>
  </si>
  <si>
    <t>qestelle</t>
  </si>
  <si>
    <t>rpottier</t>
  </si>
  <si>
    <t>pberange</t>
  </si>
  <si>
    <t>kevpinol</t>
  </si>
  <si>
    <t>petio</t>
  </si>
  <si>
    <t>peillon</t>
  </si>
  <si>
    <t>lpascali</t>
  </si>
  <si>
    <t>munier</t>
  </si>
  <si>
    <t>mullercl</t>
  </si>
  <si>
    <t>mmonot</t>
  </si>
  <si>
    <t>smohr</t>
  </si>
  <si>
    <t>emoekes</t>
  </si>
  <si>
    <t>smelliti</t>
  </si>
  <si>
    <t>mquenti</t>
  </si>
  <si>
    <t>martada</t>
  </si>
  <si>
    <t>isabmari</t>
  </si>
  <si>
    <t>lousser</t>
  </si>
  <si>
    <t>loubet</t>
  </si>
  <si>
    <t>gaelopez</t>
  </si>
  <si>
    <t>anhty</t>
  </si>
  <si>
    <t>mickaelp</t>
  </si>
  <si>
    <t>flaviale</t>
  </si>
  <si>
    <t>lrsss</t>
  </si>
  <si>
    <t>stephlar</t>
  </si>
  <si>
    <t>catherk</t>
  </si>
  <si>
    <t>aniskiri</t>
  </si>
  <si>
    <t>kssmt</t>
  </si>
  <si>
    <t>alexjani</t>
  </si>
  <si>
    <t>mohacine</t>
  </si>
  <si>
    <t>yoanhoel</t>
  </si>
  <si>
    <t>Kassamat,Ibrahim</t>
  </si>
  <si>
    <t>jeanherr</t>
  </si>
  <si>
    <t>hermelif</t>
  </si>
  <si>
    <t>chbert</t>
  </si>
  <si>
    <t>hannequi</t>
  </si>
  <si>
    <t>guelmine</t>
  </si>
  <si>
    <t>egouzes</t>
  </si>
  <si>
    <t>morganeg</t>
  </si>
  <si>
    <t>sgarrel</t>
  </si>
  <si>
    <t>lgaravel</t>
  </si>
  <si>
    <t>gamois</t>
  </si>
  <si>
    <t>dgagne</t>
  </si>
  <si>
    <t>jfouillo</t>
  </si>
  <si>
    <t>tfontain</t>
  </si>
  <si>
    <t>foltic</t>
  </si>
  <si>
    <t>flament</t>
  </si>
  <si>
    <t>ferroni</t>
  </si>
  <si>
    <t>marifel</t>
  </si>
  <si>
    <t>mfathi</t>
  </si>
  <si>
    <t>affabro</t>
  </si>
  <si>
    <t>kkhalfet</t>
  </si>
  <si>
    <t>bahraoui</t>
  </si>
  <si>
    <t>rduquesne</t>
  </si>
  <si>
    <t>giacom</t>
  </si>
  <si>
    <t>delnatte</t>
  </si>
  <si>
    <t>delclosa</t>
  </si>
  <si>
    <t>desousa</t>
  </si>
  <si>
    <t>dauget</t>
  </si>
  <si>
    <t>bdada</t>
  </si>
  <si>
    <t>jccrouze</t>
  </si>
  <si>
    <t>cotterea</t>
  </si>
  <si>
    <t>o</t>
  </si>
  <si>
    <t>V-return Pick</t>
  </si>
  <si>
    <t>V-return Pack</t>
  </si>
  <si>
    <t>Nuits</t>
  </si>
  <si>
    <t>CDI</t>
  </si>
  <si>
    <t>Interimaires</t>
  </si>
  <si>
    <t>Equipe</t>
  </si>
  <si>
    <t>jebniama</t>
  </si>
  <si>
    <t>carlaud</t>
  </si>
  <si>
    <t>Arcovio,Joseph</t>
  </si>
  <si>
    <t>arcovioj</t>
  </si>
  <si>
    <t>Bastien,Morgane</t>
  </si>
  <si>
    <t>mbbasti</t>
  </si>
  <si>
    <t>Boulard,Marion</t>
  </si>
  <si>
    <t>boulardm</t>
  </si>
  <si>
    <t>lbrennst</t>
  </si>
  <si>
    <t>lboudin</t>
  </si>
  <si>
    <t>mbelkadi</t>
  </si>
  <si>
    <t>Briot,Teddy</t>
  </si>
  <si>
    <t>Carrie,Laurine</t>
  </si>
  <si>
    <t>Cesca,Anne Sophie</t>
  </si>
  <si>
    <t>briteddy</t>
  </si>
  <si>
    <t>laurinc</t>
  </si>
  <si>
    <t>annecesc</t>
  </si>
  <si>
    <t>Chalayer,Mylene</t>
  </si>
  <si>
    <t>chalayer</t>
  </si>
  <si>
    <t>De Percin,Bruno</t>
  </si>
  <si>
    <t>bppercin</t>
  </si>
  <si>
    <t>Descottes,Myriam</t>
  </si>
  <si>
    <t>myriad</t>
  </si>
  <si>
    <t>parisp</t>
  </si>
  <si>
    <t>Drissi El Bouzaidi,Omaima</t>
  </si>
  <si>
    <t>Gencel,Cindy</t>
  </si>
  <si>
    <t>cggencel</t>
  </si>
  <si>
    <t>Krebs,Raphael</t>
  </si>
  <si>
    <t>Le Tutour,Julie</t>
  </si>
  <si>
    <t>Leonardi,Tatiana</t>
  </si>
  <si>
    <t>ltatiana</t>
  </si>
  <si>
    <t>Loppin,Jonathan</t>
  </si>
  <si>
    <t>Loppin,Louise</t>
  </si>
  <si>
    <t>Martial,Clara</t>
  </si>
  <si>
    <t>cmartial</t>
  </si>
  <si>
    <t>Nasraoui,Sarhane</t>
  </si>
  <si>
    <t>Pointut,Alexandre</t>
  </si>
  <si>
    <t>pointuta</t>
  </si>
  <si>
    <t>Pont,Maxime</t>
  </si>
  <si>
    <t>maxipont</t>
  </si>
  <si>
    <t>Rodriguez,Pierre</t>
  </si>
  <si>
    <t>Rozier,Lea</t>
  </si>
  <si>
    <t>lrrozier</t>
  </si>
  <si>
    <t>Sevenier,Cassandra</t>
  </si>
  <si>
    <t>Sevenier,Delisia</t>
  </si>
  <si>
    <t>Tairua,Taina</t>
  </si>
  <si>
    <t>tttairua</t>
  </si>
  <si>
    <t>Vallet,Joachim</t>
  </si>
  <si>
    <t>Ziomek,Milena</t>
  </si>
  <si>
    <t>mziomek</t>
  </si>
  <si>
    <t>nesrinm</t>
  </si>
  <si>
    <t>camandin</t>
  </si>
  <si>
    <t>lgaucher</t>
  </si>
  <si>
    <t>ccrouzet</t>
  </si>
  <si>
    <t>hornesd</t>
  </si>
  <si>
    <t>omaimab</t>
  </si>
  <si>
    <t>errsofia</t>
  </si>
  <si>
    <t>cgehin</t>
  </si>
  <si>
    <t>hggillet</t>
  </si>
  <si>
    <t>hamadach</t>
  </si>
  <si>
    <t>mohjiak</t>
  </si>
  <si>
    <t>rkkrebs</t>
  </si>
  <si>
    <t>jttutour</t>
  </si>
  <si>
    <t>ladrien</t>
  </si>
  <si>
    <t>loppinj</t>
  </si>
  <si>
    <t>loppinl</t>
  </si>
  <si>
    <t>sarhanen</t>
  </si>
  <si>
    <t>nicolier</t>
  </si>
  <si>
    <t>gnolleau</t>
  </si>
  <si>
    <t>mnury</t>
  </si>
  <si>
    <t>rodpierr</t>
  </si>
  <si>
    <t>rosani</t>
  </si>
  <si>
    <t>seveniec</t>
  </si>
  <si>
    <t>delisias</t>
  </si>
  <si>
    <t>msuin</t>
  </si>
  <si>
    <t>ctouny</t>
  </si>
  <si>
    <t>dvanhoye</t>
  </si>
  <si>
    <t>joachimv</t>
  </si>
  <si>
    <t>mickaelv</t>
  </si>
  <si>
    <t>M</t>
  </si>
  <si>
    <t>Nb de proces formés</t>
  </si>
  <si>
    <t>Abdelkader,Faiza</t>
  </si>
  <si>
    <t>Allard,Charline</t>
  </si>
  <si>
    <t>Aydin,Hatice</t>
  </si>
  <si>
    <t>Bahri,Racim</t>
  </si>
  <si>
    <t>Belhadj,Nabil</t>
  </si>
  <si>
    <t>Benjeddi,Brahim</t>
  </si>
  <si>
    <t>Benlfaquih,Hamza</t>
  </si>
  <si>
    <t>Bertoni,Gerald</t>
  </si>
  <si>
    <t>bertoni</t>
  </si>
  <si>
    <t>Bompard,Sebastien</t>
  </si>
  <si>
    <t>Bouakaoui,Soukayna</t>
  </si>
  <si>
    <t>Brauer,Edwige</t>
  </si>
  <si>
    <t>Brauer,Nicolas</t>
  </si>
  <si>
    <t>N</t>
  </si>
  <si>
    <t>O</t>
  </si>
  <si>
    <t>Cassany,Anais</t>
  </si>
  <si>
    <t>Ceppini,David</t>
  </si>
  <si>
    <t>Chaoui,Nayl</t>
  </si>
  <si>
    <t>Charansol,Malvina</t>
  </si>
  <si>
    <t>Cornille,Danielle</t>
  </si>
  <si>
    <t>Couvert,Rachele</t>
  </si>
  <si>
    <t>Debuigne,Aude</t>
  </si>
  <si>
    <t>Debuigne,Aurelie</t>
  </si>
  <si>
    <t>Delpuech,Christelle</t>
  </si>
  <si>
    <t>Dennemont,Elise</t>
  </si>
  <si>
    <t>Dias do Canto,Tania</t>
  </si>
  <si>
    <t>Duman,Sungul</t>
  </si>
  <si>
    <t>El Khalladi,Fatima</t>
  </si>
  <si>
    <t>De Val,Alexandra</t>
  </si>
  <si>
    <t>Cribelle,Sylvie</t>
  </si>
  <si>
    <t>Dessons,Jonathan</t>
  </si>
  <si>
    <t>Froment,Virginie Angelique</t>
  </si>
  <si>
    <t>Garcia,Manon</t>
  </si>
  <si>
    <t>Gros,Maylis</t>
  </si>
  <si>
    <t>Guillaume,Remy</t>
  </si>
  <si>
    <t>Hilion,Aurelia</t>
  </si>
  <si>
    <t>Id Abderrahim,Amelie</t>
  </si>
  <si>
    <t>Igonet,Pierre</t>
  </si>
  <si>
    <t>Kayna,Said</t>
  </si>
  <si>
    <t>Kebkoub,Sonia</t>
  </si>
  <si>
    <t>Lachheb,Nora</t>
  </si>
  <si>
    <t>NN</t>
  </si>
  <si>
    <t>Lenfant,Philippine</t>
  </si>
  <si>
    <t>Leveque,Murielle</t>
  </si>
  <si>
    <t>Liger,Joris</t>
  </si>
  <si>
    <t>Mahboubi,Kamel</t>
  </si>
  <si>
    <t>Marcilly,Denovan</t>
  </si>
  <si>
    <t>Marion,Jessica</t>
  </si>
  <si>
    <t>Maschio,Fabienne</t>
  </si>
  <si>
    <t>Mejean,Manon</t>
  </si>
  <si>
    <t>Merabti,Tassadith</t>
  </si>
  <si>
    <t>Metery,Frederic</t>
  </si>
  <si>
    <t>Mhamed,Samir</t>
  </si>
  <si>
    <t>Mouchamp,Kevin</t>
  </si>
  <si>
    <t>Nabih,Sonia</t>
  </si>
  <si>
    <t>Nury,Elisabeth</t>
  </si>
  <si>
    <t>Petit,Stephanie</t>
  </si>
  <si>
    <t>Pizzo,Theo</t>
  </si>
  <si>
    <t>Plumerand,Laurent</t>
  </si>
  <si>
    <t>Provost,Mathieu</t>
  </si>
  <si>
    <t>Quemper,Leslie</t>
  </si>
  <si>
    <t>Remy,Benjamin</t>
  </si>
  <si>
    <t>Saby,Yannick</t>
  </si>
  <si>
    <t>Temamra,Faouzi</t>
  </si>
  <si>
    <t>Tschanz,Melanie</t>
  </si>
  <si>
    <t>Verdy,Delphine</t>
  </si>
  <si>
    <t>Verret,Johanna</t>
  </si>
  <si>
    <t>Chaouchi,Kelim</t>
  </si>
  <si>
    <t>Gannaoui,Fatima</t>
  </si>
  <si>
    <t>Blandin,Bernadette</t>
  </si>
  <si>
    <t>Deliere,Robin</t>
  </si>
  <si>
    <t>Dryab,Jaouad</t>
  </si>
  <si>
    <t>Commentaires</t>
  </si>
  <si>
    <t>Ligne 1</t>
  </si>
  <si>
    <t>Ligne2</t>
  </si>
  <si>
    <t>Ligne3</t>
  </si>
  <si>
    <t>Ligne4</t>
  </si>
  <si>
    <t>Ligne5</t>
  </si>
  <si>
    <t>Mad4</t>
  </si>
  <si>
    <t>Lil1</t>
  </si>
  <si>
    <t>Ory1</t>
  </si>
  <si>
    <t>Poste</t>
  </si>
  <si>
    <t>V-Return</t>
  </si>
  <si>
    <t>5S</t>
  </si>
  <si>
    <t>Instrutor</t>
  </si>
  <si>
    <t>KO</t>
  </si>
  <si>
    <t>Dus2</t>
  </si>
  <si>
    <t>Attribution</t>
  </si>
  <si>
    <t>Lundi</t>
  </si>
  <si>
    <t>Mardi</t>
  </si>
  <si>
    <t>Mercredi</t>
  </si>
  <si>
    <t>Jeudi</t>
  </si>
  <si>
    <t>Vendredi</t>
  </si>
  <si>
    <t>Nom / Prénom</t>
  </si>
  <si>
    <t>Avant pause</t>
  </si>
  <si>
    <t>Après pause</t>
  </si>
  <si>
    <t>Picking</t>
  </si>
  <si>
    <t>Transhipment Mad4</t>
  </si>
  <si>
    <t>Transhipment Lil1</t>
  </si>
  <si>
    <t>Transhipment  Mxp5</t>
  </si>
  <si>
    <t>Transhipment  Lys1</t>
  </si>
  <si>
    <t>Transhipment  Ory1</t>
  </si>
  <si>
    <t>Transhipment  Euk5</t>
  </si>
  <si>
    <t>Transhipment  Dus2</t>
  </si>
  <si>
    <t>Process Guide</t>
  </si>
  <si>
    <t>Picking2</t>
  </si>
  <si>
    <t>Picking3</t>
  </si>
  <si>
    <t xml:space="preserve">Picking </t>
  </si>
  <si>
    <t>Pack Wrap Ligne 2</t>
  </si>
  <si>
    <t>Pack Wrap Ligne 1</t>
  </si>
  <si>
    <t>Pack Single Ligne 1</t>
  </si>
  <si>
    <t>Pack Multi Merge L1</t>
  </si>
  <si>
    <t>Rebin Multi Merge L1</t>
  </si>
  <si>
    <t>Pack Wrap Ligne 3</t>
  </si>
  <si>
    <t>Pack Multi Merge L2</t>
  </si>
  <si>
    <t>Pack Single Ligne 3</t>
  </si>
  <si>
    <t>Rebin Multi Merge L3</t>
  </si>
  <si>
    <t>Packing ligne 5</t>
  </si>
  <si>
    <t>Rebin Large L4</t>
  </si>
  <si>
    <t>Rebin L5</t>
  </si>
  <si>
    <t>Pack Single Ligne 2</t>
  </si>
  <si>
    <t>Rebin Multi Merge L2</t>
  </si>
  <si>
    <t>Pack Multi Merge L3</t>
  </si>
  <si>
    <t>Shipping1</t>
  </si>
  <si>
    <t>Shipping2</t>
  </si>
  <si>
    <t>Shipping3</t>
  </si>
  <si>
    <t xml:space="preserve"> Lys1</t>
  </si>
  <si>
    <t>EuK5</t>
  </si>
  <si>
    <t>Expéditions</t>
  </si>
  <si>
    <t>Inbound</t>
  </si>
  <si>
    <t>Retour Fournisseur</t>
  </si>
  <si>
    <t>Nom,Prénom</t>
  </si>
  <si>
    <t/>
  </si>
  <si>
    <t>DATE</t>
  </si>
  <si>
    <t>SLAM</t>
  </si>
  <si>
    <t>PALETTISATION</t>
  </si>
  <si>
    <t>Chargement</t>
  </si>
  <si>
    <t>HOEL Yoann</t>
  </si>
  <si>
    <t>FOLTIER Carole</t>
  </si>
  <si>
    <t>BERNARD Rémi</t>
  </si>
  <si>
    <t>MULLER,Clement</t>
  </si>
  <si>
    <t>VILLA Mickael</t>
  </si>
  <si>
    <t>DADA Badia</t>
  </si>
  <si>
    <t>LOUSSERT Jérôme</t>
  </si>
  <si>
    <t>BLANQUART Linda</t>
  </si>
  <si>
    <t xml:space="preserve">Ce planning est prévisionnel et susceptible d'être modifié en fonction du volume du jour.  </t>
  </si>
  <si>
    <t>LUNDI</t>
  </si>
  <si>
    <t>REAPPRO</t>
  </si>
  <si>
    <t>Slam renfort ou formation</t>
  </si>
  <si>
    <t>Palettiseur renfort ou formation</t>
  </si>
  <si>
    <t>Réappro renfort ou formation</t>
  </si>
  <si>
    <t>MARDI</t>
  </si>
  <si>
    <t>MERCREDI</t>
  </si>
  <si>
    <t>JEUDI</t>
  </si>
  <si>
    <t>VENDREDI</t>
  </si>
  <si>
    <t>Formé Slam</t>
  </si>
  <si>
    <t>Congés</t>
  </si>
  <si>
    <t>FABROL Audrey</t>
  </si>
  <si>
    <t>LE PAPE,Mickael</t>
  </si>
  <si>
    <t>SANTUNE,Dominique</t>
  </si>
  <si>
    <t>NICOLIER Estelle</t>
  </si>
  <si>
    <t>Formé REAPPRO</t>
  </si>
  <si>
    <t>BEN NAFLA, Aymen</t>
  </si>
  <si>
    <t>Formé PALETTISATION</t>
  </si>
  <si>
    <t>MICELI,Melanie</t>
  </si>
  <si>
    <t xml:space="preserve"> OT2     Fonction Support -  Semaine 46 - MATIN</t>
  </si>
  <si>
    <t xml:space="preserve"> OT2     Fonction Support -  Semaine 47 - APRES MIDI</t>
  </si>
  <si>
    <t>BEN,Thibaut</t>
  </si>
  <si>
    <t>BERNARD,Rémi</t>
  </si>
  <si>
    <t>BLAY,Guillaume</t>
  </si>
  <si>
    <t>DAUGET,Kévin</t>
  </si>
  <si>
    <t>SVAY,Sarath</t>
  </si>
  <si>
    <t>THACH,Sarath</t>
  </si>
  <si>
    <t>HOEL,Yoann</t>
  </si>
  <si>
    <t>JANIGA,Alexandre</t>
  </si>
  <si>
    <t>LOUSSERT,Jérôme</t>
  </si>
  <si>
    <t>MARTINEZ,Quentin</t>
  </si>
  <si>
    <t>LAVIALE,Flora</t>
  </si>
  <si>
    <t>LASSIAS,Robin</t>
  </si>
  <si>
    <t>BLANQUART,Linda</t>
  </si>
  <si>
    <t>PETIT,Olivier</t>
  </si>
  <si>
    <t>POTTIER,Renaud</t>
  </si>
  <si>
    <t>LOUBET,Thierry</t>
  </si>
  <si>
    <t>VILLA,Mickael</t>
  </si>
  <si>
    <t>HEMAR,Jordan</t>
  </si>
  <si>
    <t>MARIUS,Stéphane</t>
  </si>
  <si>
    <t>MONOT,Michaël</t>
  </si>
  <si>
    <t>Nombre de personnes par process:</t>
  </si>
  <si>
    <t>V-return</t>
  </si>
  <si>
    <t>Picking Transhipment</t>
  </si>
  <si>
    <t>Pack Wrap</t>
  </si>
  <si>
    <t>Rebin Large</t>
  </si>
  <si>
    <t>Rebin Multi Merge</t>
  </si>
  <si>
    <t>PDP</t>
  </si>
  <si>
    <t>Besoin OFT</t>
  </si>
  <si>
    <t>Total effectif:</t>
  </si>
  <si>
    <t>Total affectés</t>
  </si>
  <si>
    <t>Pack</t>
  </si>
  <si>
    <t>Support</t>
  </si>
  <si>
    <t>Leads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</si>
</sst>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7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theme="1"/>
      <name val="Verdana"/>
      <family val="2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Aharoni"/>
      <charset val="177"/>
    </font>
    <font>
      <sz val="16"/>
      <color theme="1"/>
      <name val="Aharoni"/>
      <charset val="177"/>
    </font>
    <font>
      <b/>
      <sz val="14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7BD3A7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AE8D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F3FF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rgb="FF81D5FF"/>
        <bgColor indexed="64"/>
      </patternFill>
    </fill>
    <fill>
      <patternFill patternType="solid">
        <fgColor rgb="FFD5F1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BF7E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BF6DE"/>
        <bgColor indexed="64"/>
      </patternFill>
    </fill>
    <fill>
      <patternFill patternType="solid">
        <fgColor rgb="FFFF8C71"/>
        <bgColor indexed="64"/>
      </patternFill>
    </fill>
    <fill>
      <patternFill patternType="solid">
        <fgColor rgb="FFFFE7E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gradientFill degree="45">
        <stop position="0">
          <color theme="0" tint="-0.1490218817712943"/>
        </stop>
        <stop position="1">
          <color theme="0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  <border>
      <left style="thin">
        <color theme="8"/>
      </left>
      <right/>
      <top style="thin">
        <color theme="8"/>
      </top>
      <bottom style="medium">
        <color theme="8"/>
      </bottom>
      <diagonal/>
    </border>
    <border>
      <left style="thin">
        <color theme="8"/>
      </left>
      <right/>
      <top/>
      <bottom style="medium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0" borderId="12" xfId="0" applyBorder="1"/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11" borderId="12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0" fillId="12" borderId="12" xfId="0" applyFont="1" applyFill="1" applyBorder="1" applyAlignment="1">
      <alignment horizontal="center" vertical="center"/>
    </xf>
    <xf numFmtId="0" fontId="8" fillId="12" borderId="12" xfId="0" applyFont="1" applyFill="1" applyBorder="1" applyAlignment="1">
      <alignment horizontal="center" vertical="center"/>
    </xf>
    <xf numFmtId="0" fontId="0" fillId="13" borderId="12" xfId="0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0" fillId="14" borderId="12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0" fillId="22" borderId="12" xfId="0" applyFont="1" applyFill="1" applyBorder="1" applyAlignment="1">
      <alignment horizontal="center" vertical="center"/>
    </xf>
    <xf numFmtId="0" fontId="8" fillId="25" borderId="12" xfId="0" applyFont="1" applyFill="1" applyBorder="1" applyAlignment="1">
      <alignment horizontal="center" vertical="center"/>
    </xf>
    <xf numFmtId="0" fontId="12" fillId="17" borderId="12" xfId="0" applyFont="1" applyFill="1" applyBorder="1" applyAlignment="1">
      <alignment horizontal="center" vertical="center"/>
    </xf>
    <xf numFmtId="0" fontId="12" fillId="19" borderId="12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horizontal="center" vertical="center"/>
    </xf>
    <xf numFmtId="0" fontId="12" fillId="21" borderId="12" xfId="0" applyFont="1" applyFill="1" applyBorder="1" applyAlignment="1">
      <alignment horizontal="center" vertical="center"/>
    </xf>
    <xf numFmtId="0" fontId="12" fillId="23" borderId="12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2" fillId="13" borderId="12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/>
    </xf>
    <xf numFmtId="0" fontId="13" fillId="30" borderId="12" xfId="0" applyFont="1" applyFill="1" applyBorder="1" applyAlignment="1">
      <alignment horizontal="center" vertical="center"/>
    </xf>
    <xf numFmtId="0" fontId="13" fillId="25" borderId="12" xfId="0" applyFont="1" applyFill="1" applyBorder="1" applyAlignment="1">
      <alignment horizontal="center" vertical="center"/>
    </xf>
    <xf numFmtId="0" fontId="13" fillId="28" borderId="12" xfId="0" applyFont="1" applyFill="1" applyBorder="1" applyAlignment="1">
      <alignment horizontal="center" vertical="center"/>
    </xf>
    <xf numFmtId="0" fontId="13" fillId="16" borderId="12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  <xf numFmtId="0" fontId="13" fillId="14" borderId="12" xfId="0" applyFont="1" applyFill="1" applyBorder="1" applyAlignment="1">
      <alignment horizontal="center" vertical="center"/>
    </xf>
    <xf numFmtId="0" fontId="12" fillId="22" borderId="12" xfId="0" applyFont="1" applyFill="1" applyBorder="1" applyAlignment="1">
      <alignment horizontal="center" vertical="center"/>
    </xf>
    <xf numFmtId="0" fontId="13" fillId="22" borderId="12" xfId="0" applyFont="1" applyFill="1" applyBorder="1" applyAlignment="1">
      <alignment horizontal="center" vertical="center"/>
    </xf>
    <xf numFmtId="0" fontId="13" fillId="29" borderId="12" xfId="0" applyFont="1" applyFill="1" applyBorder="1" applyAlignment="1">
      <alignment horizontal="center" vertical="center"/>
    </xf>
    <xf numFmtId="0" fontId="13" fillId="18" borderId="12" xfId="0" applyFont="1" applyFill="1" applyBorder="1" applyAlignment="1">
      <alignment horizontal="center" vertical="center"/>
    </xf>
    <xf numFmtId="0" fontId="12" fillId="18" borderId="12" xfId="0" applyFont="1" applyFill="1" applyBorder="1" applyAlignment="1">
      <alignment horizontal="center" vertical="center"/>
    </xf>
    <xf numFmtId="0" fontId="12" fillId="32" borderId="12" xfId="0" applyFont="1" applyFill="1" applyBorder="1" applyAlignment="1">
      <alignment horizontal="center" vertical="center"/>
    </xf>
    <xf numFmtId="0" fontId="13" fillId="32" borderId="12" xfId="0" applyFont="1" applyFill="1" applyBorder="1" applyAlignment="1">
      <alignment horizontal="center" vertical="center"/>
    </xf>
    <xf numFmtId="0" fontId="12" fillId="31" borderId="12" xfId="0" applyFont="1" applyFill="1" applyBorder="1" applyAlignment="1">
      <alignment horizontal="center" vertical="center"/>
    </xf>
    <xf numFmtId="0" fontId="13" fillId="24" borderId="12" xfId="0" applyFont="1" applyFill="1" applyBorder="1" applyAlignment="1">
      <alignment horizontal="center" vertical="center"/>
    </xf>
    <xf numFmtId="0" fontId="13" fillId="26" borderId="12" xfId="0" applyFont="1" applyFill="1" applyBorder="1" applyAlignment="1">
      <alignment horizontal="center" vertical="center"/>
    </xf>
    <xf numFmtId="0" fontId="13" fillId="24" borderId="12" xfId="0" applyFont="1" applyFill="1" applyBorder="1" applyAlignment="1" applyProtection="1">
      <alignment horizontal="center" vertical="center"/>
    </xf>
    <xf numFmtId="0" fontId="12" fillId="0" borderId="0" xfId="0" applyFont="1"/>
    <xf numFmtId="0" fontId="15" fillId="0" borderId="0" xfId="0" applyFont="1" applyFill="1" applyBorder="1" applyAlignment="1">
      <alignment horizontal="left" vertical="center"/>
    </xf>
    <xf numFmtId="0" fontId="12" fillId="0" borderId="26" xfId="0" applyFont="1" applyBorder="1"/>
    <xf numFmtId="0" fontId="12" fillId="0" borderId="0" xfId="0" applyFont="1" applyBorder="1"/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Fill="1"/>
    <xf numFmtId="49" fontId="12" fillId="0" borderId="0" xfId="0" applyNumberFormat="1" applyFont="1"/>
    <xf numFmtId="49" fontId="15" fillId="0" borderId="25" xfId="0" applyNumberFormat="1" applyFont="1" applyFill="1" applyBorder="1" applyAlignment="1">
      <alignment vertical="center"/>
    </xf>
    <xf numFmtId="0" fontId="15" fillId="0" borderId="25" xfId="0" applyFont="1" applyFill="1" applyBorder="1"/>
    <xf numFmtId="0" fontId="10" fillId="6" borderId="0" xfId="0" applyFont="1" applyFill="1" applyAlignment="1">
      <alignment vertical="center"/>
    </xf>
    <xf numFmtId="0" fontId="0" fillId="18" borderId="12" xfId="0" applyFill="1" applyBorder="1" applyAlignment="1">
      <alignment horizontal="center"/>
    </xf>
    <xf numFmtId="0" fontId="0" fillId="18" borderId="0" xfId="0" applyFill="1"/>
    <xf numFmtId="0" fontId="12" fillId="7" borderId="1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12" fillId="17" borderId="12" xfId="0" applyFont="1" applyFill="1" applyBorder="1" applyAlignment="1" applyProtection="1">
      <alignment horizontal="left" vertical="center"/>
      <protection locked="0"/>
    </xf>
    <xf numFmtId="0" fontId="12" fillId="5" borderId="12" xfId="0" applyFont="1" applyFill="1" applyBorder="1" applyAlignment="1" applyProtection="1">
      <alignment horizontal="left" vertical="center"/>
      <protection locked="0"/>
    </xf>
    <xf numFmtId="0" fontId="12" fillId="7" borderId="12" xfId="0" applyFont="1" applyFill="1" applyBorder="1" applyAlignment="1" applyProtection="1">
      <alignment horizontal="left" vertical="center"/>
      <protection locked="0"/>
    </xf>
    <xf numFmtId="0" fontId="12" fillId="7" borderId="12" xfId="0" applyFont="1" applyFill="1" applyBorder="1" applyAlignment="1" applyProtection="1">
      <alignment vertical="center"/>
      <protection locked="0"/>
    </xf>
    <xf numFmtId="0" fontId="13" fillId="7" borderId="12" xfId="0" applyFont="1" applyFill="1" applyBorder="1" applyAlignment="1" applyProtection="1">
      <alignment horizontal="left" vertical="center"/>
      <protection locked="0"/>
    </xf>
    <xf numFmtId="0" fontId="12" fillId="31" borderId="12" xfId="0" applyFont="1" applyFill="1" applyBorder="1" applyAlignment="1" applyProtection="1">
      <alignment vertical="center"/>
      <protection locked="0"/>
    </xf>
    <xf numFmtId="0" fontId="12" fillId="19" borderId="12" xfId="0" applyFont="1" applyFill="1" applyBorder="1" applyAlignment="1" applyProtection="1">
      <alignment horizontal="left" vertical="center"/>
      <protection locked="0"/>
    </xf>
    <xf numFmtId="0" fontId="12" fillId="31" borderId="12" xfId="0" applyFont="1" applyFill="1" applyBorder="1" applyAlignment="1" applyProtection="1">
      <alignment horizontal="left" vertical="center"/>
      <protection locked="0"/>
    </xf>
    <xf numFmtId="0" fontId="13" fillId="33" borderId="12" xfId="0" applyFont="1" applyFill="1" applyBorder="1" applyAlignment="1" applyProtection="1">
      <alignment horizontal="left" vertical="center"/>
      <protection locked="0"/>
    </xf>
    <xf numFmtId="0" fontId="12" fillId="33" borderId="12" xfId="0" applyFont="1" applyFill="1" applyBorder="1" applyAlignment="1" applyProtection="1">
      <alignment vertical="center"/>
      <protection locked="0"/>
    </xf>
    <xf numFmtId="0" fontId="12" fillId="20" borderId="12" xfId="0" applyFont="1" applyFill="1" applyBorder="1" applyAlignment="1" applyProtection="1">
      <alignment horizontal="left" vertical="center"/>
      <protection locked="0"/>
    </xf>
    <xf numFmtId="0" fontId="13" fillId="13" borderId="12" xfId="0" applyFont="1" applyFill="1" applyBorder="1" applyAlignment="1" applyProtection="1">
      <alignment horizontal="center" vertical="center"/>
    </xf>
    <xf numFmtId="0" fontId="13" fillId="20" borderId="12" xfId="0" applyFont="1" applyFill="1" applyBorder="1" applyAlignment="1" applyProtection="1">
      <alignment horizontal="center" vertical="center"/>
      <protection locked="0"/>
    </xf>
    <xf numFmtId="0" fontId="12" fillId="21" borderId="12" xfId="0" applyFont="1" applyFill="1" applyBorder="1" applyAlignment="1" applyProtection="1">
      <alignment horizontal="left" vertical="center"/>
      <protection locked="0"/>
    </xf>
    <xf numFmtId="0" fontId="12" fillId="23" borderId="12" xfId="0" applyFont="1" applyFill="1" applyBorder="1" applyAlignment="1" applyProtection="1">
      <alignment horizontal="left" vertical="center"/>
      <protection locked="0"/>
    </xf>
    <xf numFmtId="0" fontId="12" fillId="27" borderId="12" xfId="0" applyFont="1" applyFill="1" applyBorder="1" applyAlignment="1" applyProtection="1">
      <alignment horizontal="left" vertical="center"/>
      <protection locked="0"/>
    </xf>
    <xf numFmtId="0" fontId="12" fillId="10" borderId="12" xfId="0" applyFont="1" applyFill="1" applyBorder="1" applyAlignment="1" applyProtection="1">
      <alignment horizontal="left" vertical="center"/>
      <protection locked="0"/>
    </xf>
    <xf numFmtId="0" fontId="12" fillId="9" borderId="12" xfId="0" applyFont="1" applyFill="1" applyBorder="1" applyAlignment="1" applyProtection="1">
      <alignment horizontal="left" vertical="center"/>
      <protection locked="0"/>
    </xf>
    <xf numFmtId="0" fontId="12" fillId="8" borderId="12" xfId="0" applyFont="1" applyFill="1" applyBorder="1" applyAlignment="1" applyProtection="1">
      <alignment horizontal="left" vertical="center"/>
      <protection locked="0"/>
    </xf>
    <xf numFmtId="0" fontId="12" fillId="15" borderId="12" xfId="0" applyFont="1" applyFill="1" applyBorder="1" applyAlignment="1" applyProtection="1">
      <alignment horizontal="left" vertical="center"/>
      <protection locked="0"/>
    </xf>
    <xf numFmtId="0" fontId="12" fillId="15" borderId="12" xfId="0" applyFont="1" applyFill="1" applyBorder="1" applyAlignment="1" applyProtection="1">
      <alignment vertical="center"/>
      <protection locked="0"/>
    </xf>
    <xf numFmtId="0" fontId="17" fillId="0" borderId="0" xfId="0" applyFont="1"/>
    <xf numFmtId="0" fontId="16" fillId="0" borderId="0" xfId="0" applyFont="1" applyFill="1"/>
    <xf numFmtId="0" fontId="17" fillId="0" borderId="0" xfId="0" applyFont="1" applyFill="1"/>
    <xf numFmtId="0" fontId="0" fillId="0" borderId="0" xfId="0" applyFill="1"/>
    <xf numFmtId="0" fontId="16" fillId="0" borderId="0" xfId="0" applyFont="1" applyFill="1" applyBorder="1"/>
    <xf numFmtId="0" fontId="17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9" fillId="36" borderId="0" xfId="0" applyFont="1" applyFill="1" applyBorder="1" applyAlignment="1">
      <alignment horizontal="center" wrapText="1"/>
    </xf>
    <xf numFmtId="0" fontId="11" fillId="16" borderId="1" xfId="0" applyFont="1" applyFill="1" applyBorder="1" applyAlignment="1">
      <alignment horizontal="center" vertical="center"/>
    </xf>
    <xf numFmtId="0" fontId="11" fillId="16" borderId="28" xfId="0" applyFont="1" applyFill="1" applyBorder="1" applyAlignment="1">
      <alignment horizontal="center" vertical="center"/>
    </xf>
    <xf numFmtId="0" fontId="22" fillId="36" borderId="13" xfId="0" applyFont="1" applyFill="1" applyBorder="1" applyAlignment="1">
      <alignment horizontal="left"/>
    </xf>
    <xf numFmtId="0" fontId="0" fillId="0" borderId="12" xfId="0" applyFill="1" applyBorder="1"/>
    <xf numFmtId="0" fontId="22" fillId="36" borderId="16" xfId="0" applyFont="1" applyFill="1" applyBorder="1" applyAlignment="1">
      <alignment horizontal="left"/>
    </xf>
    <xf numFmtId="16" fontId="0" fillId="0" borderId="12" xfId="0" applyNumberFormat="1" applyFill="1" applyBorder="1"/>
    <xf numFmtId="0" fontId="22" fillId="35" borderId="16" xfId="0" applyFont="1" applyFill="1" applyBorder="1" applyAlignment="1">
      <alignment horizontal="left"/>
    </xf>
    <xf numFmtId="0" fontId="22" fillId="36" borderId="16" xfId="0" applyFont="1" applyFill="1" applyBorder="1"/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/>
    <xf numFmtId="0" fontId="11" fillId="16" borderId="0" xfId="0" applyFont="1" applyFill="1" applyBorder="1" applyAlignment="1">
      <alignment horizontal="center" vertical="center"/>
    </xf>
    <xf numFmtId="0" fontId="22" fillId="36" borderId="12" xfId="0" applyFont="1" applyFill="1" applyBorder="1" applyAlignment="1">
      <alignment horizontal="left"/>
    </xf>
    <xf numFmtId="0" fontId="0" fillId="36" borderId="12" xfId="0" applyFill="1" applyBorder="1"/>
    <xf numFmtId="0" fontId="9" fillId="39" borderId="17" xfId="0" applyFont="1" applyFill="1" applyBorder="1" applyAlignment="1">
      <alignment horizontal="center" vertical="center" wrapText="1"/>
    </xf>
    <xf numFmtId="0" fontId="9" fillId="39" borderId="30" xfId="0" applyFont="1" applyFill="1" applyBorder="1" applyAlignment="1">
      <alignment horizontal="center" vertical="center" wrapText="1"/>
    </xf>
    <xf numFmtId="0" fontId="20" fillId="40" borderId="32" xfId="0" applyFont="1" applyFill="1" applyBorder="1" applyAlignment="1">
      <alignment horizontal="center" vertical="center" wrapText="1"/>
    </xf>
    <xf numFmtId="0" fontId="20" fillId="40" borderId="34" xfId="0" applyFont="1" applyFill="1" applyBorder="1" applyAlignment="1">
      <alignment horizontal="center" vertical="center" wrapText="1"/>
    </xf>
    <xf numFmtId="0" fontId="9" fillId="39" borderId="35" xfId="0" applyFont="1" applyFill="1" applyBorder="1" applyAlignment="1">
      <alignment horizontal="center" vertical="center" wrapText="1"/>
    </xf>
    <xf numFmtId="0" fontId="9" fillId="39" borderId="36" xfId="0" applyFont="1" applyFill="1" applyBorder="1" applyAlignment="1">
      <alignment horizontal="center" vertical="center" wrapText="1"/>
    </xf>
    <xf numFmtId="0" fontId="9" fillId="38" borderId="13" xfId="0" applyFont="1" applyFill="1" applyBorder="1" applyAlignment="1">
      <alignment horizontal="center" vertical="center" wrapText="1"/>
    </xf>
    <xf numFmtId="0" fontId="9" fillId="38" borderId="17" xfId="0" applyFont="1" applyFill="1" applyBorder="1" applyAlignment="1">
      <alignment horizontal="center" vertical="center" wrapText="1"/>
    </xf>
    <xf numFmtId="0" fontId="20" fillId="41" borderId="32" xfId="0" applyFont="1" applyFill="1" applyBorder="1" applyAlignment="1">
      <alignment horizontal="center" vertical="center" wrapText="1"/>
    </xf>
    <xf numFmtId="0" fontId="20" fillId="41" borderId="34" xfId="0" applyFont="1" applyFill="1" applyBorder="1" applyAlignment="1">
      <alignment horizontal="center" vertical="center" wrapText="1"/>
    </xf>
    <xf numFmtId="0" fontId="9" fillId="38" borderId="37" xfId="0" applyFont="1" applyFill="1" applyBorder="1" applyAlignment="1">
      <alignment horizontal="center" vertical="center" wrapText="1"/>
    </xf>
    <xf numFmtId="0" fontId="9" fillId="38" borderId="36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20" fillId="28" borderId="32" xfId="0" applyFont="1" applyFill="1" applyBorder="1" applyAlignment="1">
      <alignment horizontal="center" vertical="center" wrapText="1"/>
    </xf>
    <xf numFmtId="0" fontId="20" fillId="28" borderId="38" xfId="0" applyFont="1" applyFill="1" applyBorder="1" applyAlignment="1">
      <alignment horizontal="center" vertical="center" wrapText="1"/>
    </xf>
    <xf numFmtId="0" fontId="20" fillId="28" borderId="33" xfId="0" applyFont="1" applyFill="1" applyBorder="1" applyAlignment="1">
      <alignment horizontal="center" vertical="center" wrapText="1"/>
    </xf>
    <xf numFmtId="0" fontId="9" fillId="10" borderId="13" xfId="0" applyFont="1" applyFill="1" applyBorder="1" applyAlignment="1">
      <alignment horizontal="center" vertical="center" wrapText="1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38" borderId="30" xfId="0" applyFont="1" applyFill="1" applyBorder="1" applyAlignment="1">
      <alignment horizontal="center" vertical="center" wrapText="1"/>
    </xf>
    <xf numFmtId="0" fontId="9" fillId="38" borderId="35" xfId="0" applyFont="1" applyFill="1" applyBorder="1" applyAlignment="1">
      <alignment horizontal="center" vertical="center" wrapText="1"/>
    </xf>
    <xf numFmtId="0" fontId="9" fillId="10" borderId="30" xfId="0" applyFont="1" applyFill="1" applyBorder="1" applyAlignment="1">
      <alignment horizontal="center" vertical="center" wrapText="1"/>
    </xf>
    <xf numFmtId="0" fontId="9" fillId="10" borderId="31" xfId="0" applyFont="1" applyFill="1" applyBorder="1" applyAlignment="1">
      <alignment horizontal="center" vertical="center" wrapText="1"/>
    </xf>
    <xf numFmtId="0" fontId="9" fillId="39" borderId="13" xfId="0" applyFont="1" applyFill="1" applyBorder="1" applyAlignment="1">
      <alignment horizontal="center" vertical="center" wrapText="1"/>
    </xf>
    <xf numFmtId="0" fontId="9" fillId="39" borderId="37" xfId="0" applyFont="1" applyFill="1" applyBorder="1" applyAlignment="1">
      <alignment horizontal="center" vertical="center" wrapText="1"/>
    </xf>
    <xf numFmtId="0" fontId="23" fillId="0" borderId="12" xfId="0" applyFont="1" applyBorder="1"/>
    <xf numFmtId="0" fontId="8" fillId="34" borderId="27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2" xfId="0" applyFill="1" applyBorder="1" applyAlignment="1">
      <alignment vertical="center"/>
    </xf>
    <xf numFmtId="0" fontId="10" fillId="6" borderId="21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4" fontId="24" fillId="5" borderId="2" xfId="0" applyNumberFormat="1" applyFont="1" applyFill="1" applyBorder="1" applyAlignment="1">
      <alignment horizontal="center" vertical="center"/>
    </xf>
    <xf numFmtId="14" fontId="24" fillId="5" borderId="7" xfId="0" applyNumberFormat="1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21" fillId="37" borderId="0" xfId="0" applyNumberFormat="1" applyFont="1" applyFill="1" applyBorder="1" applyAlignment="1">
      <alignment horizontal="center" vertical="top" wrapText="1"/>
    </xf>
    <xf numFmtId="0" fontId="10" fillId="24" borderId="9" xfId="0" applyFont="1" applyFill="1" applyBorder="1" applyAlignment="1">
      <alignment horizontal="center" vertical="center" wrapText="1"/>
    </xf>
    <xf numFmtId="0" fontId="10" fillId="24" borderId="10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top" wrapText="1"/>
    </xf>
    <xf numFmtId="0" fontId="1" fillId="3" borderId="39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10" fillId="24" borderId="11" xfId="0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horizontal="center" vertical="top" wrapText="1"/>
    </xf>
    <xf numFmtId="0" fontId="0" fillId="0" borderId="0" xfId="0" applyFont="1"/>
    <xf numFmtId="0" fontId="0" fillId="5" borderId="29" xfId="0" applyFont="1" applyFill="1" applyBorder="1" applyAlignment="1">
      <alignment horizontal="center" vertical="center"/>
    </xf>
    <xf numFmtId="0" fontId="27" fillId="36" borderId="0" xfId="0" applyFont="1" applyFill="1" applyBorder="1" applyAlignment="1">
      <alignment horizontal="center" wrapText="1"/>
    </xf>
    <xf numFmtId="0" fontId="1" fillId="3" borderId="4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 wrapText="1"/>
    </xf>
    <xf numFmtId="0" fontId="8" fillId="42" borderId="12" xfId="0" applyFont="1" applyFill="1" applyBorder="1" applyAlignment="1">
      <alignment vertical="center" wrapText="1"/>
    </xf>
    <xf numFmtId="0" fontId="8" fillId="42" borderId="12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28" fillId="6" borderId="12" xfId="0" applyFont="1" applyFill="1" applyBorder="1"/>
    <xf numFmtId="0" fontId="28" fillId="6" borderId="12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</cellXfs>
  <cellStyles count="1">
    <cellStyle name="Normal" xfId="0" builtinId="0"/>
  </cellStyles>
  <dxfs count="178"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left" vertical="center" textRotation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Verdana"/>
        <scheme val="none"/>
      </font>
      <fill>
        <patternFill patternType="solid">
          <fgColor rgb="FF000000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left" vertical="center" textRotation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Verdana"/>
        <scheme val="none"/>
      </font>
      <fill>
        <patternFill patternType="solid">
          <fgColor rgb="FF000000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E7E1"/>
      <color rgb="FFFF8C71"/>
      <color rgb="FFFF3300"/>
      <color rgb="FFEBF6DE"/>
      <color rgb="FFEBF7E9"/>
      <color rgb="FF81D5FF"/>
      <color rgb="FFD5F1FF"/>
      <color rgb="FF00CCFF"/>
      <color rgb="FF00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lockText="1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190500</xdr:colOff>
          <xdr:row>1</xdr:row>
          <xdr:rowOff>2381</xdr:rowOff>
        </xdr:from>
        <xdr:to>
          <xdr:col>17</xdr:col>
          <xdr:colOff>695325</xdr:colOff>
          <xdr:row>9</xdr:row>
          <xdr:rowOff>140494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vert270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104775</xdr:rowOff>
        </xdr:from>
        <xdr:to>
          <xdr:col>7</xdr:col>
          <xdr:colOff>238125</xdr:colOff>
          <xdr:row>4</xdr:row>
          <xdr:rowOff>19050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 w="19050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Copier Historique 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</xdr:row>
          <xdr:rowOff>66675</xdr:rowOff>
        </xdr:from>
        <xdr:to>
          <xdr:col>7</xdr:col>
          <xdr:colOff>238125</xdr:colOff>
          <xdr:row>5</xdr:row>
          <xdr:rowOff>180975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 w="19050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Copier Historique 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</xdr:row>
          <xdr:rowOff>28575</xdr:rowOff>
        </xdr:from>
        <xdr:to>
          <xdr:col>7</xdr:col>
          <xdr:colOff>238125</xdr:colOff>
          <xdr:row>7</xdr:row>
          <xdr:rowOff>142875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 w="19050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Copier Historique 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</xdr:row>
          <xdr:rowOff>0</xdr:rowOff>
        </xdr:from>
        <xdr:to>
          <xdr:col>7</xdr:col>
          <xdr:colOff>238125</xdr:colOff>
          <xdr:row>9</xdr:row>
          <xdr:rowOff>114300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 w="19050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Copier Historique 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161925</xdr:rowOff>
        </xdr:from>
        <xdr:to>
          <xdr:col>7</xdr:col>
          <xdr:colOff>238125</xdr:colOff>
          <xdr:row>11</xdr:row>
          <xdr:rowOff>76200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99FF" mc:Ignorable="a14" a14:legacySpreadsheetColorIndex="24"/>
            </a:solidFill>
            <a:ln w="19050">
              <a:solidFill>
                <a:srgbClr val="000000" mc:Ignorable="a14" a14:legacySpreadsheetColorIndex="8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Copier Historique Vendredi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FONCTIONS_SUP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  <sheetName val="PM"/>
      <sheetName val="Noms"/>
    </sheetNames>
    <sheetDataSet>
      <sheetData sheetId="0" refreshError="1"/>
      <sheetData sheetId="1" refreshError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a" refreshedDate="42313.383195138886" createdVersion="6" refreshedVersion="6" minRefreshableVersion="3" recordCount="161">
  <cacheSource type="worksheet">
    <worksheetSource name="Tableau1"/>
  </cacheSource>
  <cacheFields count="29">
    <cacheField name="Nom" numFmtId="0">
      <sharedItems/>
    </cacheField>
    <cacheField name="Loggin" numFmtId="0">
      <sharedItems/>
    </cacheField>
    <cacheField name="Equipe" numFmtId="0">
      <sharedItems/>
    </cacheField>
    <cacheField name="Nuits" numFmtId="0">
      <sharedItems containsBlank="1"/>
    </cacheField>
    <cacheField name="CDI" numFmtId="0">
      <sharedItems containsBlank="1"/>
    </cacheField>
    <cacheField name="Interimaires" numFmtId="0">
      <sharedItems containsBlank="1"/>
    </cacheField>
    <cacheField name="Pick" numFmtId="0">
      <sharedItems containsBlank="1"/>
    </cacheField>
    <cacheField name="Pick Tranship" numFmtId="0">
      <sharedItems containsBlank="1"/>
    </cacheField>
    <cacheField name="Pack Single" numFmtId="0">
      <sharedItems containsBlank="1"/>
    </cacheField>
    <cacheField name="Pack Multi Merge" numFmtId="0">
      <sharedItems containsBlank="1"/>
    </cacheField>
    <cacheField name="Pack Multi Large" numFmtId="0">
      <sharedItems containsBlank="1"/>
    </cacheField>
    <cacheField name="Rebin" numFmtId="0">
      <sharedItems containsBlank="1"/>
    </cacheField>
    <cacheField name="Wrap" numFmtId="0">
      <sharedItems containsBlank="1"/>
    </cacheField>
    <cacheField name="Solving" numFmtId="0">
      <sharedItems containsBlank="1"/>
    </cacheField>
    <cacheField name="Solving KO" numFmtId="0">
      <sharedItems containsBlank="1"/>
    </cacheField>
    <cacheField name="Rodeo" numFmtId="0">
      <sharedItems containsBlank="1"/>
    </cacheField>
    <cacheField name="Réappro" numFmtId="0">
      <sharedItems containsBlank="1"/>
    </cacheField>
    <cacheField name="Ope Slam" numFmtId="0">
      <sharedItems containsBlank="1"/>
    </cacheField>
    <cacheField name="Palettisation" numFmtId="0">
      <sharedItems containsBlank="1"/>
    </cacheField>
    <cacheField name="Shipping" numFmtId="0">
      <sharedItems containsBlank="1"/>
    </cacheField>
    <cacheField name="Each" numFmtId="0">
      <sharedItems containsNonDate="0" containsString="0" containsBlank="1"/>
    </cacheField>
    <cacheField name="Stow" numFmtId="0">
      <sharedItems containsBlank="1"/>
    </cacheField>
    <cacheField name="V-return Pick" numFmtId="0">
      <sharedItems containsBlank="1"/>
    </cacheField>
    <cacheField name="V-return Pack" numFmtId="0">
      <sharedItems containsBlank="1"/>
    </cacheField>
    <cacheField name="ICQA" numFmtId="0">
      <sharedItems containsBlank="1"/>
    </cacheField>
    <cacheField name="Support Lead" numFmtId="0">
      <sharedItems containsBlank="1"/>
    </cacheField>
    <cacheField name="5 S" numFmtId="0">
      <sharedItems containsNonDate="0" containsString="0" containsBlank="1"/>
    </cacheField>
    <cacheField name="Instructor" numFmtId="0">
      <sharedItems containsBlank="1"/>
    </cacheField>
    <cacheField name="PG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">
  <r>
    <s v="Achahbouni,Saida"/>
    <s v="sachahbo"/>
    <s v="O4"/>
    <m/>
    <s v="x"/>
    <m/>
    <s v="x"/>
    <s v="x"/>
    <s v="x"/>
    <s v="x"/>
    <s v="x"/>
    <s v="x"/>
    <m/>
    <m/>
    <s v="x"/>
    <m/>
    <m/>
    <s v="x"/>
    <m/>
    <m/>
    <m/>
    <m/>
    <m/>
    <m/>
    <m/>
    <s v="x"/>
    <m/>
    <s v="x"/>
    <s v="x"/>
  </r>
  <r>
    <s v="Adel,Nisrine"/>
    <s v="nisrinea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Agosto,Camille"/>
    <s v="agostc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Aouad,Niama"/>
    <s v="jebniama"/>
    <s v="O4"/>
    <m/>
    <s v="x"/>
    <m/>
    <s v="x"/>
    <s v="x"/>
    <s v="x"/>
    <s v="x"/>
    <s v="x"/>
    <s v="x"/>
    <s v="x"/>
    <m/>
    <m/>
    <m/>
    <m/>
    <m/>
    <m/>
    <m/>
    <m/>
    <m/>
    <m/>
    <s v="x"/>
    <m/>
    <m/>
    <m/>
    <s v="x"/>
    <s v="x"/>
  </r>
  <r>
    <s v="Arcovio,Joseph"/>
    <s v="arcovioj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Arlaud,Christelle"/>
    <s v="carlaud"/>
    <s v="O4"/>
    <m/>
    <s v="x"/>
    <m/>
    <s v="x"/>
    <s v="o"/>
    <s v="o"/>
    <s v="o"/>
    <s v="o"/>
    <s v="o"/>
    <s v="o"/>
    <m/>
    <m/>
    <m/>
    <m/>
    <m/>
    <m/>
    <m/>
    <m/>
    <m/>
    <m/>
    <m/>
    <m/>
    <m/>
    <m/>
    <m/>
    <m/>
  </r>
  <r>
    <s v="Audibert,Kevin"/>
    <s v="kaudiber"/>
    <s v="O4"/>
    <m/>
    <s v="x"/>
    <m/>
    <s v="x"/>
    <s v="x"/>
    <s v="x"/>
    <s v="x"/>
    <s v="x"/>
    <s v="x"/>
    <m/>
    <s v="x"/>
    <s v="x"/>
    <s v="x"/>
    <m/>
    <m/>
    <m/>
    <m/>
    <m/>
    <m/>
    <m/>
    <m/>
    <m/>
    <s v="x"/>
    <m/>
    <m/>
    <m/>
  </r>
  <r>
    <s v="Audras,Amandine"/>
    <s v="audras"/>
    <s v="O4"/>
    <m/>
    <s v="x"/>
    <m/>
    <s v="x"/>
    <s v="x"/>
    <s v="x"/>
    <s v="x"/>
    <s v="x"/>
    <s v="x"/>
    <m/>
    <m/>
    <m/>
    <m/>
    <m/>
    <m/>
    <m/>
    <m/>
    <m/>
    <s v="o"/>
    <s v="x"/>
    <m/>
    <s v="x"/>
    <m/>
    <m/>
    <s v="x"/>
    <s v="x"/>
  </r>
  <r>
    <s v="Auger,Alexandre"/>
    <s v="aaauger"/>
    <s v="O4"/>
    <m/>
    <m/>
    <s v="x"/>
    <s v="x"/>
    <s v="x"/>
    <s v="x"/>
    <s v="x"/>
    <s v="x"/>
    <s v="x"/>
    <m/>
    <m/>
    <m/>
    <m/>
    <m/>
    <m/>
    <m/>
    <s v="x"/>
    <m/>
    <m/>
    <m/>
    <m/>
    <m/>
    <m/>
    <m/>
    <m/>
    <m/>
  </r>
  <r>
    <s v="Bastien,Morgane"/>
    <s v="mbbasti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arreau,Elizabeth"/>
    <s v="barreaue"/>
    <s v="O4"/>
    <m/>
    <m/>
    <s v="x"/>
    <s v="x"/>
    <s v="x"/>
    <s v="x"/>
    <s v="x"/>
    <s v="x"/>
    <m/>
    <m/>
    <m/>
    <m/>
    <m/>
    <m/>
    <m/>
    <m/>
    <m/>
    <m/>
    <s v="x"/>
    <m/>
    <m/>
    <m/>
    <m/>
    <m/>
    <m/>
    <m/>
  </r>
  <r>
    <s v="Baudry,Jean"/>
    <s v="jbbaudry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elkadi,Mourad"/>
    <s v="mbelkadi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Ben boujemaa,Khadra"/>
    <s v="boujemaa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en nafla,Aymen"/>
    <s v="aymenn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Ben,Thibaut"/>
    <s v="thibaut"/>
    <s v="O4"/>
    <s v="x"/>
    <s v="x"/>
    <m/>
    <s v="x"/>
    <s v="x"/>
    <s v="x"/>
    <s v="x"/>
    <s v="x"/>
    <s v="x"/>
    <m/>
    <m/>
    <m/>
    <m/>
    <s v="x"/>
    <m/>
    <m/>
    <m/>
    <m/>
    <s v="x"/>
    <m/>
    <m/>
    <m/>
    <m/>
    <m/>
    <m/>
    <m/>
  </r>
  <r>
    <s v="Benamer,David"/>
    <s v="benamerd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Bensehil,Sarah"/>
    <s v="bensehil"/>
    <s v="O4"/>
    <s v="x"/>
    <s v="x"/>
    <m/>
    <s v="x"/>
    <s v="x"/>
    <s v="x"/>
    <s v="x"/>
    <s v="x"/>
    <s v="x"/>
    <m/>
    <m/>
    <m/>
    <m/>
    <m/>
    <m/>
    <m/>
    <m/>
    <m/>
    <s v="x"/>
    <m/>
    <m/>
    <m/>
    <m/>
    <m/>
    <s v="x"/>
    <m/>
  </r>
  <r>
    <s v="Bernard,Remi"/>
    <s v="rbernar"/>
    <s v="O4"/>
    <m/>
    <s v="x"/>
    <m/>
    <s v="x"/>
    <s v="x"/>
    <s v="x"/>
    <s v="x"/>
    <s v="x"/>
    <s v="x"/>
    <m/>
    <m/>
    <m/>
    <m/>
    <s v="x"/>
    <s v="x"/>
    <m/>
    <s v="x"/>
    <m/>
    <s v="x"/>
    <m/>
    <m/>
    <m/>
    <m/>
    <m/>
    <s v="x"/>
    <m/>
  </r>
  <r>
    <s v="Bertoni,Gerald"/>
    <s v="bertoni"/>
    <s v="O4"/>
    <m/>
    <m/>
    <m/>
    <s v="x"/>
    <s v="x"/>
    <m/>
    <m/>
    <m/>
    <m/>
    <m/>
    <m/>
    <m/>
    <m/>
    <m/>
    <m/>
    <m/>
    <m/>
    <m/>
    <m/>
    <m/>
    <m/>
    <m/>
    <m/>
    <m/>
    <m/>
    <m/>
  </r>
  <r>
    <s v="Blanquart,Linda"/>
    <s v="blanquar"/>
    <s v="O4"/>
    <s v="x"/>
    <s v="x"/>
    <m/>
    <s v="x"/>
    <s v="x"/>
    <s v="x"/>
    <s v="x"/>
    <s v="x"/>
    <s v="x"/>
    <m/>
    <m/>
    <s v="x"/>
    <m/>
    <m/>
    <s v="x"/>
    <s v="x"/>
    <m/>
    <m/>
    <s v="x"/>
    <m/>
    <m/>
    <m/>
    <m/>
    <m/>
    <s v="x"/>
    <m/>
  </r>
  <r>
    <s v="Blay,Guillaume"/>
    <s v="guillab"/>
    <s v="O4"/>
    <s v="x"/>
    <s v="x"/>
    <m/>
    <s v="x"/>
    <s v="x"/>
    <s v="x"/>
    <s v="x"/>
    <s v="x"/>
    <s v="x"/>
    <m/>
    <m/>
    <m/>
    <m/>
    <s v="x"/>
    <m/>
    <m/>
    <m/>
    <m/>
    <m/>
    <m/>
    <m/>
    <m/>
    <m/>
    <m/>
    <m/>
    <m/>
  </r>
  <r>
    <s v="Boissin,Jessica"/>
    <s v="jboissin"/>
    <s v="O4"/>
    <m/>
    <m/>
    <s v="x"/>
    <s v="x"/>
    <s v="o"/>
    <s v="x"/>
    <s v="x"/>
    <s v="x"/>
    <s v="x"/>
    <m/>
    <m/>
    <m/>
    <m/>
    <m/>
    <m/>
    <m/>
    <m/>
    <m/>
    <m/>
    <m/>
    <m/>
    <m/>
    <m/>
    <m/>
    <m/>
    <m/>
  </r>
  <r>
    <s v="Bonnet,Laurent"/>
    <s v="bonnetlt"/>
    <s v="O4"/>
    <s v="x"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osc,Helene"/>
    <s v="helebosc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Boubkari,Nadia"/>
    <s v="namine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Boudin,Lois"/>
    <s v="lboudin"/>
    <s v="O4"/>
    <s v="x"/>
    <s v="x"/>
    <m/>
    <s v="o"/>
    <s v="o"/>
    <s v="x"/>
    <s v="x"/>
    <s v="x"/>
    <m/>
    <m/>
    <m/>
    <m/>
    <m/>
    <m/>
    <m/>
    <m/>
    <s v="x"/>
    <m/>
    <m/>
    <m/>
    <m/>
    <m/>
    <m/>
    <m/>
    <m/>
    <m/>
  </r>
  <r>
    <s v="Boulard,Marion"/>
    <s v="boulardm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rennstulh,Louise-Justine"/>
    <s v="lbrennst"/>
    <s v="O4"/>
    <m/>
    <s v="x"/>
    <m/>
    <s v="x"/>
    <s v="x"/>
    <s v="x"/>
    <s v="x"/>
    <s v="x"/>
    <s v="x"/>
    <s v="x"/>
    <s v="x"/>
    <s v="x"/>
    <m/>
    <m/>
    <m/>
    <m/>
    <m/>
    <m/>
    <s v="x"/>
    <m/>
    <m/>
    <m/>
    <m/>
    <m/>
    <m/>
    <m/>
  </r>
  <r>
    <s v="Breton,Maxence"/>
    <s v="bretonm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riot,Teddy"/>
    <s v="briteddy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uzeau,Damien"/>
    <s v="buzeaud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Calaber,Frederic"/>
    <s v="calaberf"/>
    <s v="O4"/>
    <m/>
    <s v="x"/>
    <m/>
    <s v="o"/>
    <s v="o"/>
    <s v="x"/>
    <s v="o"/>
    <s v="o"/>
    <s v="o"/>
    <m/>
    <m/>
    <m/>
    <m/>
    <m/>
    <m/>
    <m/>
    <m/>
    <m/>
    <m/>
    <m/>
    <m/>
    <m/>
    <m/>
    <m/>
    <m/>
    <m/>
  </r>
  <r>
    <s v="Carrie,Laurine"/>
    <s v="laurinc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Cesca,Anne Sophie"/>
    <s v="annecesc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Chaix Lavis,Angelique"/>
    <s v="chaix lavisa"/>
    <s v="O4"/>
    <m/>
    <s v="x"/>
    <m/>
    <s v="x"/>
    <s v="x"/>
    <s v="x"/>
    <s v="x"/>
    <s v="x"/>
    <s v="x"/>
    <s v="x"/>
    <m/>
    <s v="x"/>
    <m/>
    <m/>
    <m/>
    <m/>
    <m/>
    <m/>
    <s v="x"/>
    <m/>
    <m/>
    <m/>
    <m/>
    <m/>
    <m/>
    <m/>
  </r>
  <r>
    <s v="Chalayer,Mylene"/>
    <s v="chalaye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Chaneac,Maxime"/>
    <s v="chaneacm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Chaussard,Murielle"/>
    <s v="chaussard"/>
    <s v="O4"/>
    <m/>
    <m/>
    <s v="x"/>
    <s v="x"/>
    <s v="x"/>
    <s v="x"/>
    <s v="x"/>
    <s v="x"/>
    <s v="x"/>
    <s v="x"/>
    <m/>
    <m/>
    <m/>
    <m/>
    <m/>
    <m/>
    <m/>
    <m/>
    <m/>
    <s v="x"/>
    <m/>
    <m/>
    <m/>
    <m/>
    <m/>
    <m/>
  </r>
  <r>
    <s v="Constantin,Amandine"/>
    <s v="camandin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Costa,Lucine"/>
    <s v="lgaucher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Cottereau,Helene"/>
    <s v="cotterea"/>
    <s v="O4"/>
    <s v="x"/>
    <s v="x"/>
    <m/>
    <s v="x"/>
    <s v="x"/>
    <s v="x"/>
    <s v="x"/>
    <s v="x"/>
    <s v="x"/>
    <m/>
    <m/>
    <m/>
    <m/>
    <m/>
    <m/>
    <m/>
    <m/>
    <m/>
    <m/>
    <m/>
    <m/>
    <m/>
    <m/>
    <m/>
    <s v="x"/>
    <m/>
  </r>
  <r>
    <s v="Crouzet,Clemence"/>
    <s v="ccrouzet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Crouzet,Julien"/>
    <s v="jccrouze"/>
    <s v="O4"/>
    <m/>
    <m/>
    <s v="x"/>
    <s v="x"/>
    <s v="x"/>
    <m/>
    <s v="x"/>
    <s v="x"/>
    <m/>
    <m/>
    <m/>
    <m/>
    <m/>
    <m/>
    <m/>
    <m/>
    <s v="x"/>
    <m/>
    <m/>
    <m/>
    <m/>
    <m/>
    <m/>
    <m/>
    <m/>
    <m/>
  </r>
  <r>
    <s v="D Hornes,Delphine"/>
    <s v="hornesd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Dada,Badia"/>
    <s v="bdada"/>
    <s v="O4"/>
    <m/>
    <s v="x"/>
    <m/>
    <s v="x"/>
    <s v="x"/>
    <s v="x"/>
    <s v="x"/>
    <s v="x"/>
    <s v="x"/>
    <s v="x"/>
    <m/>
    <s v="x"/>
    <m/>
    <m/>
    <s v="x"/>
    <m/>
    <m/>
    <m/>
    <m/>
    <m/>
    <m/>
    <m/>
    <m/>
    <m/>
    <s v="x"/>
    <s v="x"/>
  </r>
  <r>
    <s v="Dauget,Kevin"/>
    <s v="dauget"/>
    <s v="O4"/>
    <m/>
    <m/>
    <s v="x"/>
    <s v="x"/>
    <s v="x"/>
    <s v="x"/>
    <s v="x"/>
    <s v="x"/>
    <s v="x"/>
    <m/>
    <m/>
    <m/>
    <m/>
    <s v="x"/>
    <m/>
    <m/>
    <s v="o"/>
    <m/>
    <m/>
    <m/>
    <m/>
    <m/>
    <m/>
    <m/>
    <s v="x"/>
    <m/>
  </r>
  <r>
    <s v="De paris,Pauline"/>
    <s v="parisp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De Percin,Bruno"/>
    <s v="bppercin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e Sousa,Kelly"/>
    <s v="desousa"/>
    <s v="O4"/>
    <m/>
    <s v="x"/>
    <m/>
    <s v="x"/>
    <s v="x"/>
    <s v="x"/>
    <s v="x"/>
    <s v="x"/>
    <s v="x"/>
    <m/>
    <s v="x"/>
    <s v="x"/>
    <s v="x"/>
    <m/>
    <m/>
    <s v="x"/>
    <m/>
    <m/>
    <m/>
    <m/>
    <m/>
    <m/>
    <s v="x"/>
    <m/>
    <m/>
    <s v="x"/>
  </r>
  <r>
    <s v="Deghaye,Coline"/>
    <s v="deghayec"/>
    <s v="O4"/>
    <m/>
    <m/>
    <s v="x"/>
    <s v="x"/>
    <s v="x"/>
    <s v="x"/>
    <s v="x"/>
    <s v="x"/>
    <s v="x"/>
    <m/>
    <m/>
    <m/>
    <m/>
    <m/>
    <m/>
    <m/>
    <m/>
    <m/>
    <m/>
    <s v="x"/>
    <m/>
    <m/>
    <m/>
    <m/>
    <m/>
    <m/>
  </r>
  <r>
    <s v="Delclos,Anne Claire"/>
    <s v="delclosa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Delnatte,Nathalie"/>
    <s v="delnatte"/>
    <s v="O4"/>
    <m/>
    <m/>
    <s v="x"/>
    <s v="x"/>
    <m/>
    <s v="x"/>
    <s v="x"/>
    <s v="x"/>
    <s v="x"/>
    <s v="x"/>
    <m/>
    <m/>
    <m/>
    <m/>
    <m/>
    <m/>
    <m/>
    <m/>
    <m/>
    <m/>
    <m/>
    <m/>
    <m/>
    <m/>
    <m/>
    <m/>
  </r>
  <r>
    <s v="Descottes,Myriam"/>
    <s v="myriad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i Giacomo,Amandine"/>
    <s v="giacom"/>
    <s v="O4"/>
    <m/>
    <m/>
    <s v="x"/>
    <s v="x"/>
    <s v="x"/>
    <m/>
    <s v="x"/>
    <s v="x"/>
    <s v="x"/>
    <m/>
    <m/>
    <m/>
    <m/>
    <m/>
    <m/>
    <m/>
    <m/>
    <m/>
    <m/>
    <s v="x"/>
    <s v="x"/>
    <m/>
    <m/>
    <m/>
    <m/>
    <m/>
  </r>
  <r>
    <s v="Drissi El Bouzaidi,Omaima"/>
    <s v="omaimab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uflos,Steven"/>
    <s v="dufloss"/>
    <s v="O4"/>
    <m/>
    <m/>
    <s v="x"/>
    <s v="x"/>
    <s v="x"/>
    <s v="x"/>
    <s v="x"/>
    <s v="x"/>
    <s v="x"/>
    <m/>
    <m/>
    <m/>
    <m/>
    <m/>
    <m/>
    <m/>
    <s v="x"/>
    <m/>
    <m/>
    <m/>
    <m/>
    <m/>
    <m/>
    <m/>
    <m/>
    <m/>
  </r>
  <r>
    <s v="Duquesne,Raymond"/>
    <s v="rduquesne"/>
    <s v="O4"/>
    <m/>
    <s v="x"/>
    <m/>
    <s v="o"/>
    <s v="o"/>
    <s v="x"/>
    <s v="o"/>
    <s v="o"/>
    <s v="o"/>
    <m/>
    <m/>
    <m/>
    <m/>
    <m/>
    <m/>
    <m/>
    <m/>
    <m/>
    <m/>
    <m/>
    <m/>
    <m/>
    <m/>
    <m/>
    <m/>
    <m/>
  </r>
  <r>
    <s v="El Bahraoui,Kaoutar"/>
    <s v="bahraoui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El Khalfet,Karim"/>
    <s v="kkhalfet"/>
    <s v="O4"/>
    <m/>
    <m/>
    <s v="x"/>
    <s v="x"/>
    <s v="o"/>
    <s v="x"/>
    <m/>
    <m/>
    <m/>
    <m/>
    <m/>
    <m/>
    <m/>
    <m/>
    <m/>
    <m/>
    <m/>
    <m/>
    <m/>
    <s v="x"/>
    <m/>
    <m/>
    <m/>
    <m/>
    <m/>
    <m/>
  </r>
  <r>
    <s v="Errig,Sofia"/>
    <s v="errsofia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Fabrol,Audrey"/>
    <s v="affabro"/>
    <s v="O4"/>
    <m/>
    <s v="x"/>
    <m/>
    <s v="x"/>
    <s v="x"/>
    <s v="x"/>
    <s v="x"/>
    <s v="x"/>
    <s v="x"/>
    <m/>
    <m/>
    <m/>
    <m/>
    <m/>
    <s v="x"/>
    <m/>
    <m/>
    <m/>
    <m/>
    <m/>
    <m/>
    <m/>
    <m/>
    <m/>
    <m/>
    <m/>
  </r>
  <r>
    <s v="Fathi,Meryem"/>
    <s v="mfathi"/>
    <s v="O4"/>
    <m/>
    <s v="x"/>
    <m/>
    <s v="x"/>
    <s v="x"/>
    <s v="x"/>
    <s v="x"/>
    <s v="x"/>
    <s v="x"/>
    <m/>
    <m/>
    <m/>
    <m/>
    <m/>
    <m/>
    <m/>
    <s v="x"/>
    <m/>
    <m/>
    <m/>
    <s v="x"/>
    <m/>
    <m/>
    <m/>
    <m/>
    <m/>
  </r>
  <r>
    <s v="Felix,Marie-Laure"/>
    <s v="marifel"/>
    <s v="O4"/>
    <m/>
    <m/>
    <s v="x"/>
    <s v="x"/>
    <s v="x"/>
    <s v="x"/>
    <s v="x"/>
    <s v="x"/>
    <s v="x"/>
    <s v="x"/>
    <m/>
    <m/>
    <m/>
    <m/>
    <m/>
    <m/>
    <m/>
    <m/>
    <m/>
    <m/>
    <m/>
    <m/>
    <m/>
    <m/>
    <m/>
    <m/>
  </r>
  <r>
    <s v="Ferroni,Kevin"/>
    <s v="ferroni"/>
    <s v="O4"/>
    <s v="x"/>
    <s v="x"/>
    <m/>
    <s v="x"/>
    <s v="x"/>
    <s v="x"/>
    <s v="x"/>
    <s v="x"/>
    <s v="x"/>
    <m/>
    <m/>
    <m/>
    <m/>
    <m/>
    <m/>
    <m/>
    <s v="x"/>
    <m/>
    <s v="x"/>
    <s v="x"/>
    <m/>
    <m/>
    <m/>
    <m/>
    <m/>
    <m/>
  </r>
  <r>
    <s v="Flament,Magalie"/>
    <s v="flament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Foloppe,Justine"/>
    <s v="foloppej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Foltier,Carole"/>
    <s v="foltic"/>
    <s v="O4"/>
    <m/>
    <s v="x"/>
    <m/>
    <s v="x"/>
    <s v="x"/>
    <s v="x"/>
    <s v="x"/>
    <s v="x"/>
    <s v="x"/>
    <m/>
    <m/>
    <m/>
    <m/>
    <m/>
    <s v="x"/>
    <m/>
    <m/>
    <m/>
    <m/>
    <m/>
    <m/>
    <m/>
    <m/>
    <m/>
    <m/>
    <m/>
  </r>
  <r>
    <s v="Fontaine,Teddy"/>
    <s v="tfontain"/>
    <s v="O4"/>
    <s v="x"/>
    <s v="x"/>
    <m/>
    <s v="x"/>
    <s v="o"/>
    <s v="x"/>
    <s v="o"/>
    <s v="o"/>
    <s v="o"/>
    <m/>
    <m/>
    <m/>
    <m/>
    <s v="o"/>
    <m/>
    <m/>
    <s v="o"/>
    <m/>
    <s v="x"/>
    <m/>
    <m/>
    <m/>
    <m/>
    <m/>
    <m/>
    <m/>
  </r>
  <r>
    <s v="Gagne,Denis"/>
    <s v="dgagne"/>
    <s v="O4"/>
    <m/>
    <s v="x"/>
    <m/>
    <s v="x"/>
    <s v="x"/>
    <s v="o"/>
    <s v="o"/>
    <s v="o"/>
    <s v="o"/>
    <m/>
    <m/>
    <m/>
    <m/>
    <m/>
    <m/>
    <m/>
    <m/>
    <m/>
    <m/>
    <m/>
    <m/>
    <m/>
    <m/>
    <m/>
    <m/>
    <m/>
  </r>
  <r>
    <s v="Gamois,Laurette"/>
    <s v="gamois"/>
    <s v="O4"/>
    <m/>
    <m/>
    <s v="x"/>
    <m/>
    <m/>
    <s v="x"/>
    <s v="x"/>
    <s v="x"/>
    <s v="o"/>
    <s v="x"/>
    <m/>
    <m/>
    <m/>
    <m/>
    <m/>
    <m/>
    <m/>
    <m/>
    <m/>
    <m/>
    <m/>
    <m/>
    <m/>
    <m/>
    <m/>
    <m/>
  </r>
  <r>
    <s v="Garavel,Linda"/>
    <s v="lgaravel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s v="x"/>
  </r>
  <r>
    <s v="Garrel,Suzanne"/>
    <s v="sgarrel"/>
    <s v="O4"/>
    <m/>
    <s v="x"/>
    <m/>
    <s v="x"/>
    <s v="x"/>
    <s v="x"/>
    <s v="x"/>
    <s v="x"/>
    <s v="x"/>
    <s v="x"/>
    <m/>
    <m/>
    <m/>
    <m/>
    <m/>
    <m/>
    <m/>
    <m/>
    <m/>
    <m/>
    <m/>
    <m/>
    <m/>
    <m/>
    <m/>
    <m/>
  </r>
  <r>
    <s v="Gehin,Christine"/>
    <s v="cgehin"/>
    <s v="O4"/>
    <m/>
    <s v="x"/>
    <m/>
    <s v="o"/>
    <s v="o"/>
    <s v="x"/>
    <s v="o"/>
    <s v="o"/>
    <s v="o"/>
    <s v="x"/>
    <m/>
    <m/>
    <m/>
    <m/>
    <m/>
    <m/>
    <m/>
    <m/>
    <m/>
    <m/>
    <m/>
    <m/>
    <m/>
    <m/>
    <m/>
    <m/>
  </r>
  <r>
    <s v="Gehl,Morgane"/>
    <s v="morganeg"/>
    <s v="O4"/>
    <s v="x"/>
    <s v="x"/>
    <m/>
    <s v="x"/>
    <s v="x"/>
    <s v="x"/>
    <s v="x"/>
    <s v="x"/>
    <s v="x"/>
    <s v="x"/>
    <s v="x"/>
    <s v="x"/>
    <m/>
    <m/>
    <m/>
    <m/>
    <m/>
    <m/>
    <s v="x"/>
    <m/>
    <m/>
    <m/>
    <m/>
    <m/>
    <s v="x"/>
    <m/>
  </r>
  <r>
    <s v="Gencel,Cindy"/>
    <s v="cggencel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Gillet,Herve"/>
    <s v="hggillet"/>
    <s v="O4"/>
    <m/>
    <m/>
    <s v="x"/>
    <s v="x"/>
    <s v="x"/>
    <m/>
    <s v="x"/>
    <s v="x"/>
    <m/>
    <m/>
    <m/>
    <m/>
    <m/>
    <m/>
    <m/>
    <m/>
    <m/>
    <m/>
    <m/>
    <s v="x"/>
    <m/>
    <m/>
    <m/>
    <m/>
    <m/>
    <m/>
  </r>
  <r>
    <s v="Gouzes,Eddy"/>
    <s v="egouzes"/>
    <s v="O4"/>
    <m/>
    <s v="x"/>
    <m/>
    <s v="x"/>
    <s v="x"/>
    <s v="x"/>
    <s v="x"/>
    <s v="x"/>
    <s v="x"/>
    <s v="x"/>
    <s v="x"/>
    <s v="x"/>
    <m/>
    <m/>
    <m/>
    <m/>
    <m/>
    <m/>
    <m/>
    <m/>
    <m/>
    <m/>
    <m/>
    <m/>
    <s v="x"/>
    <s v="x"/>
  </r>
  <r>
    <s v="Guelmine,Annissa"/>
    <s v="guelmine"/>
    <s v="O4"/>
    <s v="x"/>
    <s v="x"/>
    <m/>
    <s v="x"/>
    <s v="x"/>
    <s v="x"/>
    <s v="x"/>
    <s v="x"/>
    <s v="x"/>
    <m/>
    <m/>
    <m/>
    <m/>
    <m/>
    <m/>
    <m/>
    <m/>
    <m/>
    <s v="x"/>
    <m/>
    <m/>
    <m/>
    <m/>
    <m/>
    <s v="x"/>
    <m/>
  </r>
  <r>
    <s v="Hamadache,Samira"/>
    <s v="hamadach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Hannequin,Cyril"/>
    <s v="hannequi"/>
    <s v="O4"/>
    <m/>
    <m/>
    <s v="x"/>
    <s v="x"/>
    <s v="x"/>
    <m/>
    <s v="x"/>
    <s v="x"/>
    <m/>
    <m/>
    <m/>
    <m/>
    <m/>
    <m/>
    <m/>
    <m/>
    <s v="x"/>
    <m/>
    <m/>
    <m/>
    <m/>
    <m/>
    <m/>
    <m/>
    <m/>
    <m/>
  </r>
  <r>
    <s v="Hebert,Celine"/>
    <s v="chbert"/>
    <s v="O4"/>
    <m/>
    <s v="x"/>
    <m/>
    <s v="x"/>
    <s v="x"/>
    <s v="x"/>
    <s v="x"/>
    <s v="x"/>
    <s v="x"/>
    <s v="x"/>
    <m/>
    <m/>
    <m/>
    <m/>
    <m/>
    <m/>
    <m/>
    <m/>
    <m/>
    <s v="x"/>
    <s v="x"/>
    <m/>
    <m/>
    <m/>
    <m/>
    <m/>
  </r>
  <r>
    <s v="Hemar,Jordan"/>
    <s v="hemarj"/>
    <s v="O4"/>
    <m/>
    <m/>
    <s v="x"/>
    <s v="x"/>
    <s v="x"/>
    <s v="x"/>
    <s v="x"/>
    <s v="x"/>
    <s v="x"/>
    <m/>
    <m/>
    <m/>
    <m/>
    <m/>
    <m/>
    <s v="x"/>
    <s v="x"/>
    <m/>
    <m/>
    <m/>
    <m/>
    <m/>
    <m/>
    <m/>
    <m/>
    <m/>
  </r>
  <r>
    <s v="Hermelin,Florence"/>
    <s v="hermelif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Herne,Laurence"/>
    <s v="hernel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Herrera,Jean"/>
    <s v="jeanherr"/>
    <s v="O4"/>
    <m/>
    <m/>
    <s v="x"/>
    <s v="x"/>
    <s v="x"/>
    <m/>
    <s v="x"/>
    <s v="x"/>
    <s v="x"/>
    <m/>
    <m/>
    <m/>
    <m/>
    <m/>
    <m/>
    <m/>
    <m/>
    <m/>
    <m/>
    <m/>
    <m/>
    <m/>
    <m/>
    <m/>
    <m/>
    <m/>
  </r>
  <r>
    <s v="Hoel,Yoann"/>
    <s v="yoanhoel"/>
    <s v="O4"/>
    <s v="x"/>
    <s v="x"/>
    <m/>
    <s v="x"/>
    <s v="x"/>
    <s v="x"/>
    <s v="x"/>
    <s v="x"/>
    <s v="x"/>
    <m/>
    <s v="x"/>
    <s v="x"/>
    <m/>
    <s v="x"/>
    <s v="x"/>
    <s v="x"/>
    <m/>
    <m/>
    <s v="x"/>
    <m/>
    <m/>
    <m/>
    <m/>
    <m/>
    <m/>
    <m/>
  </r>
  <r>
    <s v="Jafale,Mohacine"/>
    <s v="mohacine"/>
    <s v="O4"/>
    <s v="x"/>
    <m/>
    <s v="x"/>
    <s v="x"/>
    <s v="x"/>
    <m/>
    <s v="x"/>
    <s v="x"/>
    <m/>
    <m/>
    <m/>
    <m/>
    <m/>
    <m/>
    <m/>
    <m/>
    <m/>
    <m/>
    <s v="x"/>
    <m/>
    <m/>
    <m/>
    <m/>
    <m/>
    <m/>
    <m/>
  </r>
  <r>
    <s v="Janiga,Alexandre"/>
    <s v="alexjani"/>
    <s v="O4"/>
    <m/>
    <s v="x"/>
    <m/>
    <s v="x"/>
    <s v="x"/>
    <s v="x"/>
    <s v="x"/>
    <s v="x"/>
    <s v="x"/>
    <m/>
    <m/>
    <m/>
    <m/>
    <s v="x"/>
    <m/>
    <m/>
    <s v="x"/>
    <m/>
    <m/>
    <m/>
    <m/>
    <m/>
    <m/>
    <m/>
    <s v="x"/>
    <m/>
  </r>
  <r>
    <s v="Kassamat,Ibrahim"/>
    <s v="kssmt"/>
    <s v="O4"/>
    <m/>
    <m/>
    <s v="x"/>
    <s v="x"/>
    <m/>
    <m/>
    <s v="x"/>
    <s v="x"/>
    <s v="x"/>
    <m/>
    <m/>
    <m/>
    <m/>
    <m/>
    <m/>
    <m/>
    <m/>
    <m/>
    <m/>
    <m/>
    <m/>
    <m/>
    <m/>
    <m/>
    <m/>
    <m/>
  </r>
  <r>
    <s v="Khaoua,Mongia"/>
    <s v="mohjiak"/>
    <s v="O4"/>
    <m/>
    <s v="x"/>
    <m/>
    <s v="o"/>
    <s v="o"/>
    <s v="x"/>
    <s v="o"/>
    <s v="o"/>
    <s v="o"/>
    <s v="x"/>
    <m/>
    <m/>
    <m/>
    <m/>
    <m/>
    <m/>
    <m/>
    <m/>
    <s v="o"/>
    <m/>
    <m/>
    <m/>
    <m/>
    <m/>
    <m/>
    <m/>
  </r>
  <r>
    <s v="kiri,Anisa"/>
    <s v="aniskiri"/>
    <s v="O4"/>
    <m/>
    <s v="x"/>
    <m/>
    <s v="x"/>
    <s v="x"/>
    <s v="x"/>
    <s v="x"/>
    <s v="x"/>
    <s v="x"/>
    <s v="x"/>
    <m/>
    <m/>
    <m/>
    <m/>
    <m/>
    <m/>
    <m/>
    <m/>
    <m/>
    <m/>
    <s v="x"/>
    <m/>
    <m/>
    <m/>
    <s v="x"/>
    <s v="x"/>
  </r>
  <r>
    <s v="Krebs,Raphael"/>
    <s v="rkkrebs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Kuruc,Catherine"/>
    <s v="catherk"/>
    <s v="O4"/>
    <m/>
    <s v="x"/>
    <m/>
    <s v="x"/>
    <s v="x"/>
    <s v="x"/>
    <s v="x"/>
    <s v="x"/>
    <s v="x"/>
    <s v="x"/>
    <m/>
    <m/>
    <m/>
    <m/>
    <m/>
    <m/>
    <m/>
    <m/>
    <m/>
    <s v="x"/>
    <s v="x"/>
    <m/>
    <s v="x"/>
    <m/>
    <s v="x"/>
    <s v="x"/>
  </r>
  <r>
    <s v="Lassias,Robin"/>
    <s v="lrsss"/>
    <s v="O4"/>
    <m/>
    <m/>
    <s v="x"/>
    <s v="x"/>
    <s v="x"/>
    <s v="x"/>
    <m/>
    <m/>
    <m/>
    <m/>
    <m/>
    <m/>
    <m/>
    <s v="x"/>
    <m/>
    <m/>
    <m/>
    <m/>
    <s v="x"/>
    <m/>
    <m/>
    <m/>
    <m/>
    <m/>
    <m/>
    <m/>
  </r>
  <r>
    <s v="Laviale,Flora"/>
    <s v="flaviale"/>
    <s v="O4"/>
    <m/>
    <m/>
    <s v="x"/>
    <s v="x"/>
    <s v="x"/>
    <s v="x"/>
    <s v="x"/>
    <s v="x"/>
    <s v="x"/>
    <m/>
    <m/>
    <m/>
    <m/>
    <s v="x"/>
    <m/>
    <m/>
    <m/>
    <m/>
    <m/>
    <m/>
    <m/>
    <m/>
    <m/>
    <m/>
    <m/>
    <m/>
  </r>
  <r>
    <s v="Le Pape,Mickael"/>
    <s v="mickaelp"/>
    <s v="O4"/>
    <m/>
    <m/>
    <s v="x"/>
    <s v="x"/>
    <s v="x"/>
    <s v="x"/>
    <s v="x"/>
    <s v="x"/>
    <s v="x"/>
    <m/>
    <m/>
    <m/>
    <m/>
    <s v="x"/>
    <s v="x"/>
    <m/>
    <m/>
    <m/>
    <m/>
    <m/>
    <m/>
    <m/>
    <m/>
    <m/>
    <m/>
    <m/>
  </r>
  <r>
    <s v="Le Tutour,Julie"/>
    <s v="jttutou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e,Anh ty"/>
    <s v="anhty"/>
    <s v="O4"/>
    <s v="x"/>
    <s v="x"/>
    <m/>
    <s v="x"/>
    <s v="x"/>
    <s v="x"/>
    <s v="x"/>
    <s v="o"/>
    <s v="x"/>
    <m/>
    <m/>
    <m/>
    <m/>
    <m/>
    <m/>
    <m/>
    <m/>
    <m/>
    <m/>
    <m/>
    <m/>
    <m/>
    <m/>
    <m/>
    <m/>
    <m/>
  </r>
  <r>
    <s v="Legrand,Adrien"/>
    <s v="ladrien"/>
    <s v="O4"/>
    <m/>
    <m/>
    <s v="x"/>
    <s v="o"/>
    <s v="o"/>
    <s v="x"/>
    <s v="x"/>
    <s v="x"/>
    <s v="x"/>
    <m/>
    <m/>
    <m/>
    <m/>
    <m/>
    <m/>
    <m/>
    <s v="x"/>
    <m/>
    <m/>
    <m/>
    <m/>
    <m/>
    <m/>
    <m/>
    <m/>
    <m/>
  </r>
  <r>
    <s v="Leonardi,Tatiana"/>
    <s v="ltatiana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opez,Gaetan"/>
    <s v="gaelopez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Loppin,Jonathan"/>
    <s v="loppinj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Loppin,Louise"/>
    <s v="loppinl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oubet,Thierry"/>
    <s v="loubet"/>
    <s v="O4"/>
    <m/>
    <m/>
    <s v="x"/>
    <s v="x"/>
    <s v="x"/>
    <m/>
    <s v="x"/>
    <s v="x"/>
    <s v="x"/>
    <m/>
    <m/>
    <m/>
    <m/>
    <m/>
    <m/>
    <s v="x"/>
    <m/>
    <m/>
    <s v="x"/>
    <m/>
    <m/>
    <m/>
    <m/>
    <m/>
    <m/>
    <m/>
  </r>
  <r>
    <s v="Loussert,Jerome"/>
    <s v="lousser"/>
    <s v="O4"/>
    <m/>
    <s v="x"/>
    <m/>
    <s v="x"/>
    <s v="x"/>
    <s v="x"/>
    <s v="x"/>
    <s v="x"/>
    <s v="x"/>
    <m/>
    <s v="x"/>
    <s v="x"/>
    <m/>
    <s v="x"/>
    <s v="x"/>
    <s v="x"/>
    <m/>
    <m/>
    <m/>
    <m/>
    <m/>
    <m/>
    <s v="x"/>
    <m/>
    <m/>
    <s v="x"/>
  </r>
  <r>
    <s v="Marin,Isabelle"/>
    <s v="isabmari"/>
    <s v="O4"/>
    <s v="x"/>
    <m/>
    <s v="x"/>
    <s v="x"/>
    <s v="x"/>
    <s v="x"/>
    <s v="x"/>
    <s v="x"/>
    <s v="x"/>
    <m/>
    <m/>
    <m/>
    <m/>
    <m/>
    <m/>
    <m/>
    <m/>
    <m/>
    <s v="x"/>
    <m/>
    <m/>
    <m/>
    <m/>
    <m/>
    <m/>
    <m/>
  </r>
  <r>
    <s v="Marius,Stephane"/>
    <s v="mariuss"/>
    <s v="O4"/>
    <s v="x"/>
    <s v="x"/>
    <m/>
    <s v="x"/>
    <s v="x"/>
    <s v="x"/>
    <s v="x"/>
    <s v="x"/>
    <s v="x"/>
    <m/>
    <m/>
    <m/>
    <m/>
    <m/>
    <m/>
    <s v="x"/>
    <m/>
    <m/>
    <s v="x"/>
    <m/>
    <m/>
    <m/>
    <m/>
    <m/>
    <m/>
    <m/>
  </r>
  <r>
    <s v="Marta Da Rocha,Patricia"/>
    <s v="martada"/>
    <s v="O4"/>
    <s v="x"/>
    <s v="x"/>
    <m/>
    <s v="x"/>
    <s v="x"/>
    <s v="x"/>
    <s v="x"/>
    <s v="x"/>
    <s v="x"/>
    <s v="x"/>
    <s v="x"/>
    <m/>
    <m/>
    <m/>
    <m/>
    <m/>
    <m/>
    <m/>
    <m/>
    <m/>
    <m/>
    <m/>
    <m/>
    <m/>
    <m/>
    <s v="x"/>
  </r>
  <r>
    <s v="Martial,Clara"/>
    <s v="cmartial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Martinez,Quentin"/>
    <s v="mquenti"/>
    <s v="O4"/>
    <m/>
    <m/>
    <s v="x"/>
    <s v="x"/>
    <s v="x"/>
    <s v="x"/>
    <s v="x"/>
    <s v="x"/>
    <s v="x"/>
    <m/>
    <m/>
    <m/>
    <m/>
    <s v="x"/>
    <m/>
    <m/>
    <s v="x"/>
    <m/>
    <s v="x"/>
    <m/>
    <m/>
    <m/>
    <m/>
    <m/>
    <m/>
    <m/>
  </r>
  <r>
    <s v="Melliti,Sonia"/>
    <s v="smelliti"/>
    <s v="O4"/>
    <m/>
    <s v="x"/>
    <m/>
    <s v="x"/>
    <s v="x"/>
    <s v="x"/>
    <s v="x"/>
    <s v="x"/>
    <s v="x"/>
    <m/>
    <m/>
    <m/>
    <m/>
    <m/>
    <m/>
    <m/>
    <s v="x"/>
    <m/>
    <s v="x"/>
    <m/>
    <m/>
    <m/>
    <m/>
    <m/>
    <s v="x"/>
    <m/>
  </r>
  <r>
    <s v="Miceli,Melanie"/>
    <s v="micelim"/>
    <s v="O4"/>
    <m/>
    <s v="x"/>
    <m/>
    <s v="x"/>
    <s v="x"/>
    <s v="x"/>
    <s v="x"/>
    <s v="x"/>
    <s v="x"/>
    <m/>
    <s v="x"/>
    <s v="x"/>
    <s v="x"/>
    <m/>
    <s v="x"/>
    <m/>
    <m/>
    <m/>
    <m/>
    <m/>
    <m/>
    <m/>
    <m/>
    <m/>
    <m/>
    <s v="x"/>
  </r>
  <r>
    <s v="Moekes,Elvis"/>
    <s v="emoekes"/>
    <s v="O4"/>
    <m/>
    <s v="x"/>
    <m/>
    <s v="x"/>
    <s v="x"/>
    <s v="x"/>
    <s v="x"/>
    <s v="x"/>
    <s v="x"/>
    <m/>
    <m/>
    <m/>
    <m/>
    <m/>
    <m/>
    <m/>
    <m/>
    <m/>
    <s v="x"/>
    <s v="x"/>
    <m/>
    <m/>
    <m/>
    <m/>
    <m/>
    <m/>
  </r>
  <r>
    <s v="Mohr,Sandra"/>
    <s v="smohr"/>
    <s v="O4"/>
    <s v="x"/>
    <s v="x"/>
    <m/>
    <s v="o"/>
    <s v="o"/>
    <s v="x"/>
    <s v="o"/>
    <s v="o"/>
    <s v="o"/>
    <s v="x"/>
    <m/>
    <m/>
    <m/>
    <m/>
    <m/>
    <m/>
    <m/>
    <m/>
    <s v="x"/>
    <m/>
    <m/>
    <m/>
    <m/>
    <m/>
    <m/>
    <m/>
  </r>
  <r>
    <s v="Monot,Michael"/>
    <s v="mmonot"/>
    <s v="O4"/>
    <m/>
    <s v="x"/>
    <m/>
    <s v="x"/>
    <s v="x"/>
    <m/>
    <s v="x"/>
    <s v="x"/>
    <s v="x"/>
    <m/>
    <m/>
    <m/>
    <m/>
    <m/>
    <m/>
    <s v="x"/>
    <m/>
    <m/>
    <m/>
    <m/>
    <m/>
    <m/>
    <s v="x"/>
    <m/>
    <m/>
    <m/>
  </r>
  <r>
    <s v="Muller,Clement"/>
    <s v="mullercl"/>
    <s v="O4"/>
    <m/>
    <m/>
    <s v="x"/>
    <s v="x"/>
    <s v="x"/>
    <s v="x"/>
    <s v="x"/>
    <s v="x"/>
    <s v="x"/>
    <m/>
    <m/>
    <m/>
    <m/>
    <m/>
    <m/>
    <s v="x"/>
    <m/>
    <m/>
    <m/>
    <m/>
    <m/>
    <m/>
    <m/>
    <m/>
    <m/>
    <m/>
  </r>
  <r>
    <s v="Munier,Soizik"/>
    <s v="munier"/>
    <s v="O4"/>
    <m/>
    <s v="x"/>
    <m/>
    <s v="x"/>
    <s v="x"/>
    <s v="x"/>
    <s v="x"/>
    <s v="x"/>
    <s v="x"/>
    <s v="x"/>
    <s v="x"/>
    <s v="x"/>
    <m/>
    <m/>
    <m/>
    <m/>
    <m/>
    <m/>
    <s v="x"/>
    <m/>
    <s v="x"/>
    <m/>
    <s v="x"/>
    <m/>
    <s v="x"/>
    <m/>
  </r>
  <r>
    <s v="Nasraoui,Sarhane"/>
    <s v="sarhanen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Nicolier,Estelle"/>
    <s v="nicolier"/>
    <s v="O4"/>
    <m/>
    <s v="x"/>
    <m/>
    <s v="x"/>
    <s v="x"/>
    <s v="x"/>
    <s v="x"/>
    <s v="x"/>
    <s v="x"/>
    <m/>
    <m/>
    <m/>
    <m/>
    <m/>
    <m/>
    <m/>
    <m/>
    <m/>
    <m/>
    <m/>
    <m/>
    <s v="x"/>
    <m/>
    <m/>
    <s v="x"/>
    <m/>
  </r>
  <r>
    <s v="Nolleau,Guillaume"/>
    <s v="gnolleau"/>
    <s v="O4"/>
    <m/>
    <s v="x"/>
    <m/>
    <s v="x"/>
    <s v="x"/>
    <m/>
    <m/>
    <m/>
    <m/>
    <m/>
    <m/>
    <m/>
    <m/>
    <m/>
    <m/>
    <m/>
    <m/>
    <m/>
    <m/>
    <m/>
    <m/>
    <m/>
    <m/>
    <m/>
    <m/>
    <m/>
  </r>
  <r>
    <s v="Nury,Morgane"/>
    <s v="mnury"/>
    <s v="O4"/>
    <m/>
    <s v="x"/>
    <m/>
    <s v="x"/>
    <s v="x"/>
    <s v="x"/>
    <s v="x"/>
    <s v="x"/>
    <s v="x"/>
    <s v="x"/>
    <s v="x"/>
    <s v="x"/>
    <m/>
    <m/>
    <m/>
    <m/>
    <m/>
    <m/>
    <m/>
    <s v="x"/>
    <m/>
    <m/>
    <m/>
    <m/>
    <s v="x"/>
    <m/>
  </r>
  <r>
    <s v="Pascalin,Lucie"/>
    <s v="lpascali"/>
    <s v="O4"/>
    <m/>
    <s v="x"/>
    <m/>
    <s v="x"/>
    <m/>
    <s v="x"/>
    <s v="o"/>
    <s v="o"/>
    <s v="o"/>
    <s v="x"/>
    <m/>
    <m/>
    <m/>
    <m/>
    <m/>
    <m/>
    <m/>
    <m/>
    <m/>
    <m/>
    <m/>
    <m/>
    <m/>
    <m/>
    <m/>
    <m/>
  </r>
  <r>
    <s v="Peillon,Jonathan"/>
    <s v="peillon"/>
    <s v="O4"/>
    <m/>
    <m/>
    <s v="x"/>
    <s v="x"/>
    <s v="x"/>
    <s v="x"/>
    <s v="x"/>
    <s v="x"/>
    <s v="x"/>
    <m/>
    <m/>
    <m/>
    <m/>
    <m/>
    <m/>
    <m/>
    <s v="x"/>
    <m/>
    <s v="x"/>
    <m/>
    <m/>
    <m/>
    <m/>
    <m/>
    <m/>
    <m/>
  </r>
  <r>
    <s v="Petit,Olivier"/>
    <s v="petio"/>
    <s v="O4"/>
    <m/>
    <m/>
    <s v="x"/>
    <s v="x"/>
    <s v="x"/>
    <s v="x"/>
    <s v="x"/>
    <s v="x"/>
    <s v="x"/>
    <m/>
    <m/>
    <m/>
    <m/>
    <m/>
    <m/>
    <s v="x"/>
    <m/>
    <m/>
    <m/>
    <m/>
    <m/>
    <m/>
    <m/>
    <m/>
    <m/>
    <m/>
  </r>
  <r>
    <s v="Pinol,Kevin"/>
    <s v="kevpinol"/>
    <s v="O4"/>
    <m/>
    <m/>
    <s v="x"/>
    <s v="x"/>
    <s v="x"/>
    <s v="x"/>
    <s v="x"/>
    <s v="x"/>
    <s v="x"/>
    <m/>
    <m/>
    <m/>
    <m/>
    <m/>
    <m/>
    <m/>
    <s v="x"/>
    <m/>
    <s v="x"/>
    <m/>
    <m/>
    <m/>
    <m/>
    <m/>
    <m/>
    <m/>
  </r>
  <r>
    <s v="Plubel,Berangere"/>
    <s v="pberange"/>
    <s v="O4"/>
    <s v="x"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Pointut,Alexandre"/>
    <s v="pointuta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Poncon,Amandine"/>
    <s v="poncona"/>
    <s v="O4"/>
    <m/>
    <m/>
    <s v="x"/>
    <s v="x"/>
    <s v="x"/>
    <m/>
    <m/>
    <m/>
    <m/>
    <m/>
    <m/>
    <m/>
    <m/>
    <m/>
    <m/>
    <m/>
    <m/>
    <m/>
    <m/>
    <s v="x"/>
    <s v="x"/>
    <m/>
    <m/>
    <m/>
    <m/>
    <m/>
  </r>
  <r>
    <s v="Pont,Maxime"/>
    <s v="maxipont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Pottier,Renaud"/>
    <s v="rpottier"/>
    <s v="O4"/>
    <m/>
    <s v="x"/>
    <m/>
    <s v="x"/>
    <s v="x"/>
    <s v="x"/>
    <s v="x"/>
    <s v="x"/>
    <s v="x"/>
    <m/>
    <m/>
    <m/>
    <m/>
    <m/>
    <m/>
    <s v="x"/>
    <m/>
    <m/>
    <m/>
    <m/>
    <m/>
    <m/>
    <m/>
    <m/>
    <m/>
    <m/>
  </r>
  <r>
    <s v="Quesnel,Estelle"/>
    <s v="qestelle"/>
    <s v="O4"/>
    <m/>
    <s v="x"/>
    <m/>
    <s v="x"/>
    <s v="x"/>
    <s v="x"/>
    <s v="x"/>
    <s v="x"/>
    <s v="x"/>
    <m/>
    <m/>
    <m/>
    <m/>
    <m/>
    <m/>
    <m/>
    <m/>
    <m/>
    <s v="x"/>
    <m/>
    <m/>
    <m/>
    <m/>
    <m/>
    <m/>
    <m/>
  </r>
  <r>
    <s v="Ramos Da Silva,Stella"/>
    <s v="sramosda"/>
    <s v="O4"/>
    <s v="x"/>
    <s v="x"/>
    <m/>
    <s v="x"/>
    <s v="x"/>
    <s v="x"/>
    <s v="x"/>
    <s v="x"/>
    <s v="x"/>
    <s v="x"/>
    <s v="x"/>
    <s v="x"/>
    <s v="x"/>
    <m/>
    <m/>
    <m/>
    <m/>
    <m/>
    <s v="x"/>
    <m/>
    <m/>
    <m/>
    <m/>
    <m/>
    <m/>
    <s v="x"/>
  </r>
  <r>
    <s v="Reynaud,Guillaume"/>
    <s v="greyanud"/>
    <s v="O4"/>
    <m/>
    <s v="x"/>
    <m/>
    <s v="x"/>
    <s v="x"/>
    <s v="x"/>
    <s v="x"/>
    <s v="x"/>
    <s v="x"/>
    <m/>
    <s v="x"/>
    <s v="x"/>
    <s v="x"/>
    <m/>
    <m/>
    <m/>
    <m/>
    <m/>
    <s v="x"/>
    <m/>
    <m/>
    <m/>
    <m/>
    <m/>
    <m/>
    <s v="x"/>
  </r>
  <r>
    <s v="Riche,Lesly"/>
    <s v="lriche"/>
    <s v="O4"/>
    <m/>
    <s v="x"/>
    <m/>
    <s v="x"/>
    <m/>
    <s v="x"/>
    <s v="x"/>
    <s v="o"/>
    <s v="o"/>
    <s v="x"/>
    <m/>
    <m/>
    <m/>
    <m/>
    <m/>
    <m/>
    <m/>
    <m/>
    <m/>
    <m/>
    <m/>
    <m/>
    <m/>
    <m/>
    <m/>
    <m/>
  </r>
  <r>
    <s v="Rodriguez,Pierre"/>
    <s v="rodpier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Rosani,Cannelle"/>
    <s v="rosani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Rousset,Brigitte"/>
    <s v="brousset"/>
    <s v="O4"/>
    <m/>
    <s v="x"/>
    <m/>
    <s v="x"/>
    <m/>
    <s v="x"/>
    <m/>
    <m/>
    <m/>
    <s v="x"/>
    <m/>
    <m/>
    <m/>
    <m/>
    <m/>
    <m/>
    <m/>
    <m/>
    <m/>
    <m/>
    <m/>
    <m/>
    <m/>
    <m/>
    <s v="x"/>
    <m/>
  </r>
  <r>
    <s v="Roux,Florence"/>
    <s v="froux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Rozier,Lea"/>
    <s v="lrrozie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Saadani,Lilia"/>
    <s v="saadani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Santune,Dominique"/>
    <s v="santun"/>
    <s v="O4"/>
    <m/>
    <m/>
    <s v="x"/>
    <s v="x"/>
    <s v="x"/>
    <s v="x"/>
    <s v="x"/>
    <s v="x"/>
    <s v="x"/>
    <m/>
    <m/>
    <m/>
    <m/>
    <m/>
    <s v="x"/>
    <m/>
    <m/>
    <m/>
    <m/>
    <m/>
    <m/>
    <m/>
    <m/>
    <m/>
    <s v="x"/>
    <m/>
  </r>
  <r>
    <s v="Sartre,Charlotte"/>
    <s v="sartrec"/>
    <s v="O4"/>
    <s v="x"/>
    <s v="x"/>
    <m/>
    <s v="x"/>
    <s v="x"/>
    <s v="x"/>
    <s v="x"/>
    <s v="x"/>
    <s v="x"/>
    <s v="x"/>
    <m/>
    <m/>
    <m/>
    <m/>
    <m/>
    <m/>
    <m/>
    <m/>
    <m/>
    <m/>
    <m/>
    <m/>
    <m/>
    <m/>
    <s v="x"/>
    <m/>
  </r>
  <r>
    <s v="Sevenier,Cassandra"/>
    <s v="seveniec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Sevenier,Delisia"/>
    <s v="delisias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Sotton,Meghane"/>
    <s v="meghanes"/>
    <s v="O4"/>
    <m/>
    <m/>
    <s v="x"/>
    <s v="x"/>
    <s v="x"/>
    <m/>
    <m/>
    <m/>
    <m/>
    <m/>
    <m/>
    <m/>
    <m/>
    <m/>
    <m/>
    <m/>
    <m/>
    <m/>
    <m/>
    <s v="x"/>
    <s v="x"/>
    <m/>
    <m/>
    <m/>
    <m/>
    <m/>
  </r>
  <r>
    <s v="Suin,Michael"/>
    <s v="msuin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Svay,Sarath"/>
    <s v="ssvay"/>
    <s v="O4"/>
    <s v="x"/>
    <s v="x"/>
    <m/>
    <s v="x"/>
    <s v="x"/>
    <s v="x"/>
    <s v="x"/>
    <s v="x"/>
    <s v="x"/>
    <m/>
    <m/>
    <m/>
    <m/>
    <s v="x"/>
    <m/>
    <m/>
    <m/>
    <m/>
    <m/>
    <m/>
    <m/>
    <m/>
    <m/>
    <m/>
    <m/>
    <m/>
  </r>
  <r>
    <s v="Tairua,Taina"/>
    <s v="tttairua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Thach,Sarath"/>
    <s v="saratht"/>
    <s v="O4"/>
    <s v="x"/>
    <s v="x"/>
    <m/>
    <s v="x"/>
    <s v="x"/>
    <s v="x"/>
    <s v="x"/>
    <s v="x"/>
    <s v="x"/>
    <m/>
    <m/>
    <m/>
    <m/>
    <s v="x"/>
    <m/>
    <m/>
    <m/>
    <m/>
    <s v="x"/>
    <m/>
    <m/>
    <m/>
    <m/>
    <m/>
    <m/>
    <m/>
  </r>
  <r>
    <s v="Thomas,Alexandre"/>
    <s v="thoal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Touati,Najah"/>
    <s v="touati"/>
    <s v="O4"/>
    <m/>
    <m/>
    <s v="x"/>
    <s v="x"/>
    <s v="x"/>
    <m/>
    <s v="x"/>
    <s v="x"/>
    <m/>
    <m/>
    <m/>
    <m/>
    <m/>
    <m/>
    <m/>
    <m/>
    <m/>
    <m/>
    <s v="x"/>
    <m/>
    <m/>
    <m/>
    <m/>
    <m/>
    <m/>
    <m/>
  </r>
  <r>
    <s v="Toulouse,Sophie"/>
    <s v="stoulous"/>
    <s v="O4"/>
    <s v="x"/>
    <s v="x"/>
    <m/>
    <s v="x"/>
    <s v="x"/>
    <s v="x"/>
    <s v="x"/>
    <s v="x"/>
    <s v="x"/>
    <s v="x"/>
    <m/>
    <m/>
    <m/>
    <m/>
    <m/>
    <m/>
    <m/>
    <m/>
    <m/>
    <s v="x"/>
    <m/>
    <m/>
    <m/>
    <m/>
    <m/>
    <m/>
  </r>
  <r>
    <s v="Touny,Christophe"/>
    <s v="ctouny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Treille,Nellie"/>
    <s v="treillen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Urvois,Thibault"/>
    <s v="thibaulu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Vallet,Joachim"/>
    <s v="joachimv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Vanhoye,Didier"/>
    <s v="dvanhoye"/>
    <s v="O4"/>
    <m/>
    <s v="x"/>
    <m/>
    <s v="x"/>
    <m/>
    <m/>
    <m/>
    <m/>
    <m/>
    <m/>
    <m/>
    <m/>
    <m/>
    <m/>
    <m/>
    <m/>
    <m/>
    <m/>
    <s v="x"/>
    <m/>
    <m/>
    <m/>
    <m/>
    <m/>
    <m/>
    <m/>
  </r>
  <r>
    <s v="Villa,Michael"/>
    <s v="mickaelv"/>
    <s v="O4"/>
    <m/>
    <s v="x"/>
    <m/>
    <s v="x"/>
    <s v="x"/>
    <s v="x"/>
    <s v="x"/>
    <s v="x"/>
    <s v="x"/>
    <m/>
    <m/>
    <m/>
    <m/>
    <m/>
    <m/>
    <s v="x"/>
    <s v="x"/>
    <m/>
    <m/>
    <m/>
    <m/>
    <m/>
    <m/>
    <m/>
    <m/>
    <m/>
  </r>
  <r>
    <s v="Voisin,Kelly"/>
    <s v="kvvoisin"/>
    <s v="O4"/>
    <m/>
    <s v="x"/>
    <m/>
    <s v="x"/>
    <s v="x"/>
    <s v="x"/>
    <s v="x"/>
    <s v="x"/>
    <s v="x"/>
    <m/>
    <m/>
    <s v="x"/>
    <m/>
    <m/>
    <m/>
    <m/>
    <m/>
    <m/>
    <s v="x"/>
    <m/>
    <m/>
    <m/>
    <m/>
    <m/>
    <m/>
    <m/>
  </r>
  <r>
    <s v="Ziomek,Milena"/>
    <s v="mziomek"/>
    <s v="O4"/>
    <m/>
    <s v="x"/>
    <m/>
    <s v="x"/>
    <s v="x"/>
    <s v="x"/>
    <s v="x"/>
    <s v="x"/>
    <s v="x"/>
    <s v="x"/>
    <s v="x"/>
    <s v="x"/>
    <m/>
    <m/>
    <m/>
    <m/>
    <m/>
    <m/>
    <m/>
    <m/>
    <m/>
    <m/>
    <m/>
    <m/>
    <m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0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0" firstHeaderRow="1" firstDataRow="1" firstDataCol="0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D1048576" totalsRowShown="0" headerRowDxfId="177">
  <autoFilter ref="A1:D1048576"/>
  <tableColumns count="4">
    <tableColumn id="1" name="Nom,Prénom"/>
    <tableColumn id="2" name="Attribution" dataDxfId="176"/>
    <tableColumn id="3" name="Poste" dataDxfId="175"/>
    <tableColumn id="4" name="Commentaires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C162" headerRowDxfId="174">
  <autoFilter ref="A1:AC162"/>
  <sortState ref="A2:AA146">
    <sortCondition ref="A7"/>
  </sortState>
  <tableColumns count="29">
    <tableColumn id="1" name="Nom" totalsRowLabel="Total" dataDxfId="173" totalsRowDxfId="172"/>
    <tableColumn id="2" name="Loggin" dataDxfId="171" totalsRowDxfId="170"/>
    <tableColumn id="3" name="Equipe" dataDxfId="169" totalsRowDxfId="168"/>
    <tableColumn id="4" name="Nuits" dataDxfId="167"/>
    <tableColumn id="29" name="CDI" dataDxfId="166"/>
    <tableColumn id="5" name="Interimaires" dataDxfId="165"/>
    <tableColumn id="6" name="Pick" dataDxfId="164" totalsRowDxfId="163"/>
    <tableColumn id="7" name="Pick Tranship" dataDxfId="162" totalsRowDxfId="161"/>
    <tableColumn id="8" name="Pack Single" dataDxfId="160" totalsRowDxfId="159"/>
    <tableColumn id="9" name="Pack Multi Merge" dataDxfId="158" totalsRowDxfId="157"/>
    <tableColumn id="10" name="Pack Multi Large" dataDxfId="156" totalsRowDxfId="155"/>
    <tableColumn id="11" name="Rebin" dataDxfId="154" totalsRowDxfId="153"/>
    <tableColumn id="12" name="Wrap" dataDxfId="152" totalsRowDxfId="151"/>
    <tableColumn id="13" name="Solving" dataDxfId="150" totalsRowDxfId="149"/>
    <tableColumn id="14" name="Solving KO" dataDxfId="148" totalsRowDxfId="147"/>
    <tableColumn id="15" name="Rodeo" dataDxfId="146" totalsRowDxfId="145"/>
    <tableColumn id="16" name="Réappro" dataDxfId="144" totalsRowDxfId="143"/>
    <tableColumn id="17" name="Ope Slam" dataDxfId="142" totalsRowDxfId="141"/>
    <tableColumn id="18" name="Palettisation" dataDxfId="140" totalsRowDxfId="139"/>
    <tableColumn id="19" name="Shipping" dataDxfId="138" totalsRowDxfId="137"/>
    <tableColumn id="20" name="Each" dataDxfId="136" totalsRowDxfId="135"/>
    <tableColumn id="21" name="Stow" dataDxfId="134" totalsRowDxfId="133"/>
    <tableColumn id="28" name="V-return Pick" dataDxfId="132" totalsRowDxfId="131"/>
    <tableColumn id="22" name="V-return Pack" dataDxfId="130" totalsRowDxfId="129"/>
    <tableColumn id="23" name="ICQA" dataDxfId="128" totalsRowDxfId="127"/>
    <tableColumn id="24" name="Support Lead" dataDxfId="126" totalsRowDxfId="125"/>
    <tableColumn id="25" name="5 S" dataDxfId="124" totalsRowDxfId="123"/>
    <tableColumn id="26" name="Instructor" dataDxfId="122" totalsRowDxfId="121"/>
    <tableColumn id="27" name="PG" totalsRowFunction="count" dataDxfId="120" totalsRowDxfId="119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AC74" headerRowDxfId="118">
  <autoFilter ref="A1:AC74"/>
  <sortState ref="A2:AC44">
    <sortCondition ref="A1:A44"/>
  </sortState>
  <tableColumns count="29">
    <tableColumn id="1" name="Nom" totalsRowLabel="Total" dataDxfId="117" totalsRowDxfId="116"/>
    <tableColumn id="2" name="Loggin" dataDxfId="115" totalsRowDxfId="114"/>
    <tableColumn id="3" name="Equipe" dataDxfId="113" totalsRowDxfId="112"/>
    <tableColumn id="4" name="Nuits" dataDxfId="111"/>
    <tableColumn id="29" name="CDI" dataDxfId="110"/>
    <tableColumn id="5" name="Interimaires" dataDxfId="109"/>
    <tableColumn id="6" name="Pick" dataDxfId="108" totalsRowDxfId="107"/>
    <tableColumn id="7" name="Pick Tranship" dataDxfId="106" totalsRowDxfId="105"/>
    <tableColumn id="8" name="Pack Single" dataDxfId="104" totalsRowDxfId="103"/>
    <tableColumn id="9" name="Pack Multi Merge" dataDxfId="102" totalsRowDxfId="101"/>
    <tableColumn id="10" name="Pack Multi Large" dataDxfId="100" totalsRowDxfId="99"/>
    <tableColumn id="11" name="Rebin" dataDxfId="98" totalsRowDxfId="97"/>
    <tableColumn id="12" name="Wrap" dataDxfId="96" totalsRowDxfId="95"/>
    <tableColumn id="13" name="Solving" dataDxfId="94" totalsRowDxfId="93"/>
    <tableColumn id="14" name="Solving KO" dataDxfId="92" totalsRowDxfId="91"/>
    <tableColumn id="15" name="Rodeo" dataDxfId="90" totalsRowDxfId="89"/>
    <tableColumn id="16" name="Réappro" dataDxfId="88" totalsRowDxfId="87"/>
    <tableColumn id="17" name="Ope Slam" dataDxfId="86" totalsRowDxfId="85"/>
    <tableColumn id="18" name="Palettisation" dataDxfId="84" totalsRowDxfId="83"/>
    <tableColumn id="19" name="Shipping" dataDxfId="82" totalsRowDxfId="81"/>
    <tableColumn id="20" name="Each" dataDxfId="80" totalsRowDxfId="79"/>
    <tableColumn id="21" name="Stow" dataDxfId="78" totalsRowDxfId="77"/>
    <tableColumn id="28" name="V-return Pick" dataDxfId="76" totalsRowDxfId="75"/>
    <tableColumn id="22" name="V-return Pack" dataDxfId="74" totalsRowDxfId="73"/>
    <tableColumn id="23" name="ICQA" dataDxfId="72" totalsRowDxfId="71"/>
    <tableColumn id="24" name="Support Lead" dataDxfId="70" totalsRowDxfId="69"/>
    <tableColumn id="25" name="5 S" dataDxfId="68" totalsRowDxfId="67"/>
    <tableColumn id="26" name="Instructor" dataDxfId="66" totalsRowDxfId="65"/>
    <tableColumn id="27" name="PG" totalsRowFunction="count" dataDxfId="64" totalsRowDxfId="63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1"/>
  <sheetViews>
    <sheetView showGridLines="0" tabSelected="1" zoomScale="80" zoomScaleNormal="80" workbookViewId="0">
      <selection activeCell="A2" sqref="A2"/>
    </sheetView>
  </sheetViews>
  <sheetFormatPr baseColWidth="10" defaultRowHeight="15"/>
  <cols>
    <col min="1" max="1" width="20.42578125" style="30" customWidth="1"/>
    <col min="2" max="2" width="20" style="30" customWidth="1"/>
    <col min="3" max="3" width="20.42578125" style="30" customWidth="1"/>
    <col min="4" max="4" width="20" style="30" customWidth="1"/>
    <col min="5" max="5" width="18.7109375" style="30" bestFit="1" customWidth="1"/>
    <col min="6" max="6" width="3.7109375" style="31" customWidth="1"/>
    <col min="7" max="7" width="20" style="30" customWidth="1"/>
    <col min="8" max="8" width="4.140625" style="31" customWidth="1"/>
    <col min="9" max="9" width="20.42578125" style="30" customWidth="1"/>
    <col min="10" max="10" width="4.140625" style="31" customWidth="1"/>
    <col min="11" max="11" width="21.42578125" style="30" customWidth="1"/>
    <col min="12" max="12" width="4.140625" style="31" customWidth="1"/>
    <col min="13" max="13" width="20.42578125" style="30" customWidth="1"/>
    <col min="14" max="14" width="4.140625" style="31" customWidth="1"/>
    <col min="15" max="15" width="20.42578125" style="30" customWidth="1"/>
    <col min="16" max="16" width="21" style="30" customWidth="1"/>
    <col min="17" max="17" width="22" style="30" customWidth="1"/>
    <col min="21" max="23" width="19.28515625" customWidth="1"/>
    <col min="24" max="38" width="14" customWidth="1"/>
    <col min="39" max="43" width="27.42578125" customWidth="1"/>
  </cols>
  <sheetData>
    <row r="1" spans="1:43" ht="21.75" thickBot="1">
      <c r="A1" s="161" t="s">
        <v>473</v>
      </c>
      <c r="B1" s="161"/>
      <c r="C1" s="161"/>
      <c r="D1" s="161"/>
      <c r="E1" s="161"/>
      <c r="G1" s="48" t="s">
        <v>439</v>
      </c>
      <c r="I1" s="50" t="s">
        <v>440</v>
      </c>
      <c r="K1" s="52" t="s">
        <v>441</v>
      </c>
      <c r="M1" s="58" t="s">
        <v>442</v>
      </c>
      <c r="O1" s="60" t="s">
        <v>443</v>
      </c>
      <c r="U1" s="178" t="s">
        <v>140</v>
      </c>
      <c r="V1" s="178" t="s">
        <v>141</v>
      </c>
      <c r="W1" s="178" t="s">
        <v>142</v>
      </c>
      <c r="X1" s="178" t="s">
        <v>143</v>
      </c>
      <c r="Y1" s="178" t="s">
        <v>144</v>
      </c>
      <c r="Z1" s="178" t="s">
        <v>145</v>
      </c>
      <c r="AA1" s="178" t="s">
        <v>146</v>
      </c>
      <c r="AB1" s="178" t="s">
        <v>147</v>
      </c>
      <c r="AC1" s="178" t="s">
        <v>148</v>
      </c>
      <c r="AD1" s="178" t="s">
        <v>149</v>
      </c>
      <c r="AE1" s="178" t="s">
        <v>150</v>
      </c>
      <c r="AF1" s="178" t="s">
        <v>151</v>
      </c>
      <c r="AG1" s="178" t="s">
        <v>152</v>
      </c>
      <c r="AH1" s="178" t="s">
        <v>153</v>
      </c>
      <c r="AI1" s="178" t="s">
        <v>154</v>
      </c>
      <c r="AJ1" s="178" t="s">
        <v>155</v>
      </c>
      <c r="AK1" s="179" t="s">
        <v>279</v>
      </c>
      <c r="AL1" s="178" t="s">
        <v>280</v>
      </c>
      <c r="AM1" s="178" t="s">
        <v>156</v>
      </c>
      <c r="AN1" s="178" t="s">
        <v>157</v>
      </c>
      <c r="AO1" s="178" t="s">
        <v>158</v>
      </c>
      <c r="AP1" s="178" t="s">
        <v>159</v>
      </c>
      <c r="AQ1" s="178" t="s">
        <v>160</v>
      </c>
    </row>
    <row r="2" spans="1:43">
      <c r="A2" s="69"/>
      <c r="B2" s="67" t="s">
        <v>471</v>
      </c>
      <c r="C2" s="67" t="s">
        <v>472</v>
      </c>
      <c r="D2" s="41" t="s">
        <v>463</v>
      </c>
      <c r="E2" s="41" t="s">
        <v>467</v>
      </c>
      <c r="F2" s="34" t="s">
        <v>447</v>
      </c>
      <c r="G2" s="35" t="s">
        <v>475</v>
      </c>
      <c r="H2" s="32" t="s">
        <v>447</v>
      </c>
      <c r="I2" s="33" t="s">
        <v>474</v>
      </c>
      <c r="J2" s="36" t="s">
        <v>447</v>
      </c>
      <c r="K2" s="37" t="s">
        <v>479</v>
      </c>
      <c r="L2" s="38" t="s">
        <v>447</v>
      </c>
      <c r="M2" s="39" t="s">
        <v>144</v>
      </c>
      <c r="N2" s="40" t="s">
        <v>447</v>
      </c>
      <c r="O2" s="60" t="s">
        <v>483</v>
      </c>
      <c r="P2" s="68" t="s">
        <v>155</v>
      </c>
      <c r="Q2" s="53" t="s">
        <v>151</v>
      </c>
      <c r="U2" t="str">
        <f>IF(Tableau1[[#This Row],[Pick]]="x",d_noms,"")</f>
        <v>Achahbouni,Saida</v>
      </c>
      <c r="V2" t="str">
        <f>IF(Tableau1[[#This Row],[Pick Tranship]]="x",d_noms,"")</f>
        <v>Achahbouni,Saida</v>
      </c>
      <c r="W2" t="str">
        <f>IF(Tableau1[[#This Row],[Pack Single]]="x",d_noms,"")</f>
        <v>Achahbouni,Saida</v>
      </c>
    </row>
    <row r="3" spans="1:43" ht="14.1" customHeight="1">
      <c r="A3" s="86"/>
      <c r="B3" s="86" t="s">
        <v>287</v>
      </c>
      <c r="C3" s="86"/>
      <c r="D3" s="87" t="s">
        <v>61</v>
      </c>
      <c r="E3" s="87"/>
      <c r="F3" s="42">
        <v>101</v>
      </c>
      <c r="G3" s="85" t="s">
        <v>44</v>
      </c>
      <c r="H3" s="43">
        <v>201</v>
      </c>
      <c r="I3" s="91" t="s">
        <v>119</v>
      </c>
      <c r="J3" s="44">
        <v>301</v>
      </c>
      <c r="K3" s="95" t="s">
        <v>99</v>
      </c>
      <c r="L3" s="45">
        <v>401</v>
      </c>
      <c r="M3" s="98" t="s">
        <v>84</v>
      </c>
      <c r="N3" s="46">
        <v>501</v>
      </c>
      <c r="O3" s="99" t="s">
        <v>86</v>
      </c>
      <c r="P3" s="100"/>
      <c r="Q3" s="103" t="s">
        <v>135</v>
      </c>
      <c r="U3" t="str">
        <f>IF(Tableau1[[#This Row],[Pick]]="x",Tableau1[[#This Row],[Nom]],"")</f>
        <v>Adel,Nisrine</v>
      </c>
      <c r="V3" t="str">
        <f>IF(Tableau1[[#This Row],[Pick Tranship]]="x",Tableau1[[#This Row],[Nom]],"")</f>
        <v>Adel,Nisrine</v>
      </c>
      <c r="W3" t="str">
        <f>IF(Tableau1[[#This Row],[Pack Single]]="x",Tableau1[[#This Row],[Nom]],"")</f>
        <v>Adel,Nisrine</v>
      </c>
    </row>
    <row r="4" spans="1:43" ht="14.1" customHeight="1">
      <c r="A4" s="86" t="s">
        <v>118</v>
      </c>
      <c r="B4" s="86" t="s">
        <v>15</v>
      </c>
      <c r="C4" s="86"/>
      <c r="D4" s="87" t="s">
        <v>8</v>
      </c>
      <c r="E4" s="87"/>
      <c r="F4" s="42">
        <v>102</v>
      </c>
      <c r="G4" s="85"/>
      <c r="H4" s="43">
        <v>202</v>
      </c>
      <c r="I4" s="91"/>
      <c r="J4" s="44">
        <v>302</v>
      </c>
      <c r="K4" s="95"/>
      <c r="L4" s="45">
        <v>402</v>
      </c>
      <c r="M4" s="98"/>
      <c r="N4" s="46">
        <v>502</v>
      </c>
      <c r="O4" s="99" t="s">
        <v>325</v>
      </c>
      <c r="P4" s="100"/>
      <c r="Q4" s="103"/>
      <c r="U4" t="str">
        <f>IF(Tableau1[[#This Row],[Pick]]="x",Tableau1[[#This Row],[Nom]],"")</f>
        <v>Agosto,Camille</v>
      </c>
      <c r="V4" t="str">
        <f>IF(Tableau1[[#This Row],[Pick Tranship]]="x",Tableau1[[#This Row],[Nom]],"")</f>
        <v>Agosto,Camille</v>
      </c>
      <c r="W4" t="str">
        <f>IF(Tableau1[[#This Row],[Pack Single]]="x",Tableau1[[#This Row],[Nom]],"")</f>
        <v>Agosto,Camille</v>
      </c>
    </row>
    <row r="5" spans="1:43" ht="14.1" customHeight="1">
      <c r="A5" s="86" t="s">
        <v>4</v>
      </c>
      <c r="B5" s="86"/>
      <c r="C5" s="86"/>
      <c r="D5" s="87"/>
      <c r="E5" s="87"/>
      <c r="F5" s="42">
        <v>103</v>
      </c>
      <c r="G5" s="85"/>
      <c r="H5" s="43">
        <v>203</v>
      </c>
      <c r="I5" s="91"/>
      <c r="J5" s="44">
        <v>303</v>
      </c>
      <c r="K5" s="95"/>
      <c r="L5" s="45">
        <v>403</v>
      </c>
      <c r="M5" s="98"/>
      <c r="N5" s="46">
        <v>503</v>
      </c>
      <c r="O5" s="99"/>
      <c r="P5" s="100"/>
      <c r="Q5" s="103"/>
      <c r="U5" t="str">
        <f>IF(Tableau1[[#This Row],[Pick]]="x",Tableau1[[#This Row],[Nom]],"")</f>
        <v>Aouad,Niama</v>
      </c>
      <c r="V5" t="str">
        <f>IF(Tableau1[[#This Row],[Pick Tranship]]="x",Tableau1[[#This Row],[Nom]],"")</f>
        <v>Aouad,Niama</v>
      </c>
      <c r="W5" t="str">
        <f>IF(Tableau1[[#This Row],[Pack Single]]="x",Tableau1[[#This Row],[Nom]],"")</f>
        <v>Aouad,Niama</v>
      </c>
    </row>
    <row r="6" spans="1:43" ht="14.1" customHeight="1">
      <c r="A6" s="86"/>
      <c r="B6" s="86"/>
      <c r="C6" s="86"/>
      <c r="D6" s="87"/>
      <c r="E6" s="87"/>
      <c r="F6" s="47" t="s">
        <v>447</v>
      </c>
      <c r="G6" s="48" t="s">
        <v>476</v>
      </c>
      <c r="H6" s="49" t="s">
        <v>447</v>
      </c>
      <c r="I6" s="50" t="s">
        <v>486</v>
      </c>
      <c r="J6" s="51" t="s">
        <v>447</v>
      </c>
      <c r="K6" s="96" t="s">
        <v>481</v>
      </c>
      <c r="L6" s="45">
        <v>404</v>
      </c>
      <c r="M6" s="98"/>
      <c r="N6" s="46">
        <v>504</v>
      </c>
      <c r="O6" s="99"/>
      <c r="P6" s="100"/>
      <c r="Q6" s="103"/>
      <c r="U6" t="str">
        <f>IF(Tableau1[[#This Row],[Pick]]="x",Tableau1[[#This Row],[Nom]],"")</f>
        <v/>
      </c>
      <c r="V6" t="str">
        <f>IF(Tableau1[[#This Row],[Pick Tranship]]="x",Tableau1[[#This Row],[Nom]],"")</f>
        <v/>
      </c>
      <c r="W6" t="str">
        <f>IF(Tableau1[[#This Row],[Pack Single]]="x",Tableau1[[#This Row],[Nom]],"")</f>
        <v/>
      </c>
    </row>
    <row r="7" spans="1:43" ht="14.1" customHeight="1">
      <c r="A7" s="86"/>
      <c r="B7" s="86"/>
      <c r="C7" s="86"/>
      <c r="D7" s="87"/>
      <c r="E7" s="87"/>
      <c r="F7" s="42">
        <v>104</v>
      </c>
      <c r="G7" s="85" t="s">
        <v>47</v>
      </c>
      <c r="H7" s="43">
        <v>204</v>
      </c>
      <c r="I7" s="91"/>
      <c r="J7" s="44">
        <v>304</v>
      </c>
      <c r="K7" s="95"/>
      <c r="L7" s="45">
        <v>405</v>
      </c>
      <c r="M7" s="98"/>
      <c r="N7" s="46">
        <v>505</v>
      </c>
      <c r="O7" s="99"/>
      <c r="P7" s="100"/>
      <c r="Q7" s="103"/>
      <c r="U7" t="str">
        <f>IF(Tableau1[[#This Row],[Pick]]="x",Tableau1[[#This Row],[Nom]],"")</f>
        <v>Arlaud,Christelle</v>
      </c>
      <c r="V7" t="str">
        <f>IF(Tableau1[[#This Row],[Pick Tranship]]="x",Tableau1[[#This Row],[Nom]],"")</f>
        <v/>
      </c>
      <c r="W7" t="str">
        <f>IF(Tableau1[[#This Row],[Pack Single]]="x",Tableau1[[#This Row],[Nom]],"")</f>
        <v/>
      </c>
    </row>
    <row r="8" spans="1:43" ht="14.1" customHeight="1">
      <c r="A8" s="86"/>
      <c r="B8" s="86"/>
      <c r="C8" s="86"/>
      <c r="D8" s="87"/>
      <c r="E8" s="87"/>
      <c r="F8" s="42">
        <v>105</v>
      </c>
      <c r="G8" s="85"/>
      <c r="H8" s="43">
        <v>205</v>
      </c>
      <c r="I8" s="91"/>
      <c r="J8" s="44">
        <v>305</v>
      </c>
      <c r="K8" s="95"/>
      <c r="L8" s="45">
        <v>406</v>
      </c>
      <c r="M8" s="98"/>
      <c r="N8" s="46">
        <v>506</v>
      </c>
      <c r="O8" s="99"/>
      <c r="P8" s="100"/>
      <c r="Q8" s="53" t="s">
        <v>152</v>
      </c>
      <c r="U8" t="str">
        <f>IF(Tableau1[[#This Row],[Pick]]="x",Tableau1[[#This Row],[Nom]],"")</f>
        <v>Audibert,Kevin</v>
      </c>
      <c r="V8" t="str">
        <f>IF(Tableau1[[#This Row],[Pick Tranship]]="x",Tableau1[[#This Row],[Nom]],"")</f>
        <v>Audibert,Kevin</v>
      </c>
      <c r="W8" t="str">
        <f>IF(Tableau1[[#This Row],[Pack Single]]="x",Tableau1[[#This Row],[Nom]],"")</f>
        <v>Audibert,Kevin</v>
      </c>
    </row>
    <row r="9" spans="1:43" ht="14.1" customHeight="1">
      <c r="A9" s="86"/>
      <c r="B9" s="86"/>
      <c r="C9" s="86"/>
      <c r="D9" s="87"/>
      <c r="E9" s="87"/>
      <c r="F9" s="42">
        <v>106</v>
      </c>
      <c r="G9" s="85"/>
      <c r="H9" s="43">
        <v>206</v>
      </c>
      <c r="I9" s="91"/>
      <c r="J9" s="44">
        <v>306</v>
      </c>
      <c r="K9" s="95"/>
      <c r="L9" s="45">
        <v>407</v>
      </c>
      <c r="M9" s="98"/>
      <c r="N9" s="46">
        <v>507</v>
      </c>
      <c r="O9" s="99"/>
      <c r="P9" s="100"/>
      <c r="Q9" s="103" t="s">
        <v>90</v>
      </c>
      <c r="U9" t="str">
        <f>IF(Tableau1[[#This Row],[Pick]]="x",Tableau1[[#This Row],[Nom]],"")</f>
        <v>Audras,Amandine</v>
      </c>
      <c r="V9" t="str">
        <f>IF(Tableau1[[#This Row],[Pick Tranship]]="x",Tableau1[[#This Row],[Nom]],"")</f>
        <v>Audras,Amandine</v>
      </c>
      <c r="W9" t="str">
        <f>IF(Tableau1[[#This Row],[Pack Single]]="x",Tableau1[[#This Row],[Nom]],"")</f>
        <v>Audras,Amandine</v>
      </c>
    </row>
    <row r="10" spans="1:43" ht="14.1" customHeight="1">
      <c r="A10" s="86"/>
      <c r="B10" s="86"/>
      <c r="C10" s="86"/>
      <c r="D10" s="87"/>
      <c r="E10" s="87"/>
      <c r="F10" s="42">
        <v>107</v>
      </c>
      <c r="G10" s="85"/>
      <c r="H10" s="43">
        <v>207</v>
      </c>
      <c r="I10" s="91"/>
      <c r="J10" s="44">
        <v>307</v>
      </c>
      <c r="K10" s="95"/>
      <c r="L10" s="45">
        <v>408</v>
      </c>
      <c r="M10" s="98"/>
      <c r="N10" s="46">
        <v>508</v>
      </c>
      <c r="O10" s="99"/>
      <c r="P10" s="100"/>
      <c r="Q10" s="103"/>
      <c r="U10" t="str">
        <f>IF(Tableau1[[#This Row],[Pick]]="x",Tableau1[[#This Row],[Nom]],"")</f>
        <v>Auger,Alexandre</v>
      </c>
      <c r="V10" t="str">
        <f>IF(Tableau1[[#This Row],[Pick Tranship]]="x",Tableau1[[#This Row],[Nom]],"")</f>
        <v>Auger,Alexandre</v>
      </c>
      <c r="W10" t="str">
        <f>IF(Tableau1[[#This Row],[Pack Single]]="x",Tableau1[[#This Row],[Nom]],"")</f>
        <v>Auger,Alexandre</v>
      </c>
    </row>
    <row r="11" spans="1:43" ht="14.1" customHeight="1">
      <c r="A11" s="86"/>
      <c r="B11" s="86"/>
      <c r="C11" s="86"/>
      <c r="D11" s="87"/>
      <c r="E11" s="87"/>
      <c r="F11" s="42">
        <v>108</v>
      </c>
      <c r="G11" s="85"/>
      <c r="H11" s="43">
        <v>208</v>
      </c>
      <c r="I11" s="91" t="s">
        <v>1</v>
      </c>
      <c r="J11" s="44">
        <v>308</v>
      </c>
      <c r="K11" s="95" t="s">
        <v>3</v>
      </c>
      <c r="L11" s="45">
        <v>409</v>
      </c>
      <c r="M11" s="98"/>
      <c r="N11" s="46">
        <v>509</v>
      </c>
      <c r="O11" s="99"/>
      <c r="P11" s="100"/>
      <c r="Q11" s="103"/>
      <c r="U11" t="str">
        <f>IF(Tableau1[[#This Row],[Pick]]="x",Tableau1[[#This Row],[Nom]],"")</f>
        <v>Bastien,Morgane</v>
      </c>
      <c r="V11" t="str">
        <f>IF(Tableau1[[#This Row],[Pick Tranship]]="x",Tableau1[[#This Row],[Nom]],"")</f>
        <v/>
      </c>
      <c r="W11" t="str">
        <f>IF(Tableau1[[#This Row],[Pack Single]]="x",Tableau1[[#This Row],[Nom]],"")</f>
        <v/>
      </c>
    </row>
    <row r="12" spans="1:43" ht="14.1" customHeight="1">
      <c r="A12" s="86"/>
      <c r="B12" s="86"/>
      <c r="C12" s="86"/>
      <c r="D12" s="54" t="s">
        <v>464</v>
      </c>
      <c r="E12" s="88"/>
      <c r="F12" s="42">
        <v>109</v>
      </c>
      <c r="G12" s="85"/>
      <c r="H12" s="43">
        <v>209</v>
      </c>
      <c r="I12" s="91" t="s">
        <v>6</v>
      </c>
      <c r="J12" s="44">
        <v>309</v>
      </c>
      <c r="K12" s="95"/>
      <c r="L12" s="45">
        <v>410</v>
      </c>
      <c r="M12" s="98"/>
      <c r="N12" s="46">
        <v>510</v>
      </c>
      <c r="O12" s="99"/>
      <c r="P12" s="100"/>
      <c r="Q12" s="103"/>
      <c r="U12" t="str">
        <f>IF(Tableau1[[#This Row],[Pick]]="x",Tableau1[[#This Row],[Nom]],"")</f>
        <v>Barreau,Elizabeth</v>
      </c>
      <c r="V12" t="str">
        <f>IF(Tableau1[[#This Row],[Pick Tranship]]="x",Tableau1[[#This Row],[Nom]],"")</f>
        <v>Barreau,Elizabeth</v>
      </c>
      <c r="W12" t="str">
        <f>IF(Tableau1[[#This Row],[Pack Single]]="x",Tableau1[[#This Row],[Nom]],"")</f>
        <v>Barreau,Elizabeth</v>
      </c>
    </row>
    <row r="13" spans="1:43" ht="14.1" customHeight="1">
      <c r="A13" s="86"/>
      <c r="B13" s="86"/>
      <c r="C13" s="86"/>
      <c r="D13" s="88"/>
      <c r="E13" s="88"/>
      <c r="F13" s="42">
        <v>110</v>
      </c>
      <c r="G13" s="85"/>
      <c r="H13" s="43">
        <v>210</v>
      </c>
      <c r="I13" s="91" t="s">
        <v>7</v>
      </c>
      <c r="J13" s="44">
        <v>310</v>
      </c>
      <c r="K13" s="95"/>
      <c r="L13" s="45">
        <v>411</v>
      </c>
      <c r="M13" s="98"/>
      <c r="N13" s="46">
        <v>511</v>
      </c>
      <c r="O13" s="99"/>
      <c r="P13" s="100"/>
      <c r="Q13" s="103"/>
      <c r="U13" t="str">
        <f>IF(Tableau1[[#This Row],[Pick]]="x",Tableau1[[#This Row],[Nom]],"")</f>
        <v>Baudry,Jean</v>
      </c>
      <c r="V13" t="str">
        <f>IF(Tableau1[[#This Row],[Pick Tranship]]="x",Tableau1[[#This Row],[Nom]],"")</f>
        <v>Baudry,Jean</v>
      </c>
      <c r="W13" t="str">
        <f>IF(Tableau1[[#This Row],[Pack Single]]="x",Tableau1[[#This Row],[Nom]],"")</f>
        <v/>
      </c>
    </row>
    <row r="14" spans="1:43" ht="14.1" customHeight="1">
      <c r="A14" s="86"/>
      <c r="B14" s="86"/>
      <c r="C14" s="86"/>
      <c r="D14" s="88"/>
      <c r="E14" s="88"/>
      <c r="F14" s="42">
        <v>111</v>
      </c>
      <c r="G14" s="85"/>
      <c r="H14" s="43">
        <v>211</v>
      </c>
      <c r="I14" s="91"/>
      <c r="J14" s="44">
        <v>311</v>
      </c>
      <c r="K14" s="95"/>
      <c r="L14" s="45">
        <v>412</v>
      </c>
      <c r="M14" s="98"/>
      <c r="N14" s="46">
        <v>512</v>
      </c>
      <c r="O14" s="99"/>
      <c r="P14" s="100"/>
      <c r="Q14" s="53" t="s">
        <v>150</v>
      </c>
      <c r="U14" t="str">
        <f>IF(Tableau1[[#This Row],[Pick]]="x",Tableau1[[#This Row],[Nom]],"")</f>
        <v>Belkadi,Mourad</v>
      </c>
      <c r="V14" t="str">
        <f>IF(Tableau1[[#This Row],[Pick Tranship]]="x",Tableau1[[#This Row],[Nom]],"")</f>
        <v>Belkadi,Mourad</v>
      </c>
      <c r="W14" t="str">
        <f>IF(Tableau1[[#This Row],[Pack Single]]="x",Tableau1[[#This Row],[Nom]],"")</f>
        <v>Belkadi,Mourad</v>
      </c>
    </row>
    <row r="15" spans="1:43" ht="14.1" customHeight="1">
      <c r="A15" s="86"/>
      <c r="B15" s="86"/>
      <c r="C15" s="86"/>
      <c r="D15" s="88"/>
      <c r="E15" s="88"/>
      <c r="F15" s="42">
        <v>112</v>
      </c>
      <c r="G15" s="85"/>
      <c r="H15" s="43">
        <v>212</v>
      </c>
      <c r="I15" s="91"/>
      <c r="J15" s="44">
        <v>312</v>
      </c>
      <c r="K15" s="95"/>
      <c r="L15" s="45">
        <v>413</v>
      </c>
      <c r="M15" s="98"/>
      <c r="N15" s="46">
        <v>513</v>
      </c>
      <c r="O15" s="99"/>
      <c r="P15" s="100"/>
      <c r="Q15" s="103" t="s">
        <v>18</v>
      </c>
      <c r="U15" t="str">
        <f>IF(Tableau1[[#This Row],[Pick]]="x",Tableau1[[#This Row],[Nom]],"")</f>
        <v>Ben boujemaa,Khadra</v>
      </c>
      <c r="V15" t="str">
        <f>IF(Tableau1[[#This Row],[Pick Tranship]]="x",Tableau1[[#This Row],[Nom]],"")</f>
        <v>Ben boujemaa,Khadra</v>
      </c>
      <c r="W15" t="str">
        <f>IF(Tableau1[[#This Row],[Pack Single]]="x",Tableau1[[#This Row],[Nom]],"")</f>
        <v/>
      </c>
    </row>
    <row r="16" spans="1:43" ht="14.1" customHeight="1">
      <c r="A16" s="86"/>
      <c r="B16" s="86"/>
      <c r="C16" s="86"/>
      <c r="D16" s="88"/>
      <c r="E16" s="88"/>
      <c r="F16" s="42">
        <v>113</v>
      </c>
      <c r="G16" s="85"/>
      <c r="H16" s="43">
        <v>213</v>
      </c>
      <c r="I16" s="91"/>
      <c r="J16" s="44">
        <v>313</v>
      </c>
      <c r="K16" s="95"/>
      <c r="L16" s="45">
        <v>414</v>
      </c>
      <c r="M16" s="98"/>
      <c r="N16" s="46">
        <v>514</v>
      </c>
      <c r="O16" s="99"/>
      <c r="P16" s="100"/>
      <c r="Q16" s="103"/>
      <c r="U16" t="str">
        <f>IF(Tableau1[[#This Row],[Pick]]="x",Tableau1[[#This Row],[Nom]],"")</f>
        <v>Ben nafla,Aymen</v>
      </c>
      <c r="V16" t="str">
        <f>IF(Tableau1[[#This Row],[Pick Tranship]]="x",Tableau1[[#This Row],[Nom]],"")</f>
        <v>Ben nafla,Aymen</v>
      </c>
      <c r="W16" t="str">
        <f>IF(Tableau1[[#This Row],[Pack Single]]="x",Tableau1[[#This Row],[Nom]],"")</f>
        <v>Ben nafla,Aymen</v>
      </c>
    </row>
    <row r="17" spans="1:23" ht="14.1" customHeight="1">
      <c r="A17" s="86"/>
      <c r="B17" s="86"/>
      <c r="C17" s="86"/>
      <c r="D17" s="88"/>
      <c r="E17" s="88"/>
      <c r="F17" s="47" t="s">
        <v>447</v>
      </c>
      <c r="G17" s="48" t="s">
        <v>477</v>
      </c>
      <c r="H17" s="49" t="s">
        <v>447</v>
      </c>
      <c r="I17" s="50" t="s">
        <v>480</v>
      </c>
      <c r="J17" s="51" t="s">
        <v>447</v>
      </c>
      <c r="K17" s="52" t="s">
        <v>488</v>
      </c>
      <c r="L17" s="45">
        <v>415</v>
      </c>
      <c r="M17" s="98"/>
      <c r="N17" s="46">
        <v>515</v>
      </c>
      <c r="O17" s="99"/>
      <c r="P17" s="100"/>
      <c r="Q17" s="103"/>
      <c r="U17" t="str">
        <f>IF(Tableau1[[#This Row],[Pick]]="x",Tableau1[[#This Row],[Nom]],"")</f>
        <v>Ben,Thibaut</v>
      </c>
      <c r="V17" t="str">
        <f>IF(Tableau1[[#This Row],[Pick Tranship]]="x",Tableau1[[#This Row],[Nom]],"")</f>
        <v>Ben,Thibaut</v>
      </c>
      <c r="W17" t="str">
        <f>IF(Tableau1[[#This Row],[Pack Single]]="x",Tableau1[[#This Row],[Nom]],"")</f>
        <v>Ben,Thibaut</v>
      </c>
    </row>
    <row r="18" spans="1:23" ht="14.1" customHeight="1">
      <c r="A18" s="86"/>
      <c r="B18" s="86"/>
      <c r="C18" s="86"/>
      <c r="D18" s="88"/>
      <c r="E18" s="88"/>
      <c r="F18" s="42">
        <v>114</v>
      </c>
      <c r="G18" s="85"/>
      <c r="H18" s="43">
        <v>214</v>
      </c>
      <c r="I18" s="91"/>
      <c r="J18" s="44">
        <v>314</v>
      </c>
      <c r="K18" s="95"/>
      <c r="L18" s="45">
        <v>416</v>
      </c>
      <c r="M18" s="98"/>
      <c r="N18" s="46">
        <v>516</v>
      </c>
      <c r="O18" s="99"/>
      <c r="P18" s="55" t="s">
        <v>448</v>
      </c>
      <c r="Q18" s="103"/>
    </row>
    <row r="19" spans="1:23" ht="14.1" customHeight="1">
      <c r="A19" s="86"/>
      <c r="B19" s="86"/>
      <c r="C19" s="86"/>
      <c r="D19" s="88"/>
      <c r="E19" s="88"/>
      <c r="F19" s="42">
        <v>115</v>
      </c>
      <c r="G19" s="85"/>
      <c r="H19" s="43">
        <v>215</v>
      </c>
      <c r="I19" s="91"/>
      <c r="J19" s="44">
        <v>315</v>
      </c>
      <c r="K19" s="95"/>
      <c r="L19" s="45">
        <v>417</v>
      </c>
      <c r="M19" s="98"/>
      <c r="N19" s="46">
        <v>517</v>
      </c>
      <c r="O19" s="99"/>
      <c r="P19" s="101" t="s">
        <v>49</v>
      </c>
      <c r="Q19" s="103"/>
    </row>
    <row r="20" spans="1:23" ht="14.1" customHeight="1">
      <c r="A20" s="86"/>
      <c r="B20" s="86"/>
      <c r="C20" s="86"/>
      <c r="D20" s="54" t="s">
        <v>465</v>
      </c>
      <c r="E20" s="87"/>
      <c r="F20" s="42">
        <v>116</v>
      </c>
      <c r="G20" s="85"/>
      <c r="H20" s="43">
        <v>216</v>
      </c>
      <c r="I20" s="91"/>
      <c r="J20" s="44">
        <v>316</v>
      </c>
      <c r="K20" s="95"/>
      <c r="L20" s="45">
        <v>418</v>
      </c>
      <c r="M20" s="98"/>
      <c r="N20" s="46">
        <v>518</v>
      </c>
      <c r="O20" s="99"/>
      <c r="P20" s="101" t="s">
        <v>130</v>
      </c>
      <c r="Q20" s="56" t="s">
        <v>449</v>
      </c>
    </row>
    <row r="21" spans="1:23" ht="14.1" customHeight="1">
      <c r="A21" s="86"/>
      <c r="B21" s="86"/>
      <c r="C21" s="86"/>
      <c r="D21" s="87"/>
      <c r="E21" s="87"/>
      <c r="F21" s="42">
        <v>117</v>
      </c>
      <c r="G21" s="85"/>
      <c r="H21" s="43">
        <v>217</v>
      </c>
      <c r="I21" s="91"/>
      <c r="J21" s="44">
        <v>317</v>
      </c>
      <c r="K21" s="95"/>
      <c r="L21" s="45">
        <v>419</v>
      </c>
      <c r="M21" s="98"/>
      <c r="N21" s="46">
        <v>519</v>
      </c>
      <c r="O21" s="99"/>
      <c r="P21" s="101"/>
      <c r="Q21" s="104"/>
    </row>
    <row r="22" spans="1:23" ht="14.1" customHeight="1">
      <c r="A22" s="86"/>
      <c r="B22" s="86"/>
      <c r="C22" s="86"/>
      <c r="D22" s="87"/>
      <c r="E22" s="54" t="s">
        <v>468</v>
      </c>
      <c r="F22" s="42">
        <v>118</v>
      </c>
      <c r="G22" s="85"/>
      <c r="H22" s="43">
        <v>218</v>
      </c>
      <c r="I22" s="91"/>
      <c r="J22" s="44">
        <v>318</v>
      </c>
      <c r="K22" s="95"/>
      <c r="L22" s="45">
        <v>420</v>
      </c>
      <c r="M22" s="98"/>
      <c r="N22" s="46">
        <v>520</v>
      </c>
      <c r="O22" s="99"/>
      <c r="P22" s="101"/>
      <c r="Q22" s="104"/>
    </row>
    <row r="23" spans="1:23" ht="14.1" customHeight="1">
      <c r="A23" s="86"/>
      <c r="B23" s="86"/>
      <c r="C23" s="86"/>
      <c r="D23" s="87"/>
      <c r="E23" s="87" t="s">
        <v>62</v>
      </c>
      <c r="F23" s="42">
        <v>119</v>
      </c>
      <c r="G23" s="85"/>
      <c r="H23" s="43">
        <v>219</v>
      </c>
      <c r="I23" s="91"/>
      <c r="J23" s="44">
        <v>319</v>
      </c>
      <c r="K23" s="95"/>
      <c r="L23" s="45">
        <v>421</v>
      </c>
      <c r="M23" s="98"/>
      <c r="N23" s="46">
        <v>521</v>
      </c>
      <c r="O23" s="99"/>
      <c r="P23" s="101"/>
      <c r="Q23" s="104"/>
    </row>
    <row r="24" spans="1:23" ht="14.1" customHeight="1">
      <c r="A24" s="86"/>
      <c r="B24" s="86"/>
      <c r="C24" s="86"/>
      <c r="D24" s="87"/>
      <c r="E24" s="87"/>
      <c r="F24" s="42">
        <v>120</v>
      </c>
      <c r="G24" s="85"/>
      <c r="H24" s="43">
        <v>220</v>
      </c>
      <c r="I24" s="91"/>
      <c r="J24" s="44">
        <v>320</v>
      </c>
      <c r="K24" s="95"/>
      <c r="L24" s="45">
        <v>422</v>
      </c>
      <c r="M24" s="98"/>
      <c r="N24" s="46">
        <v>522</v>
      </c>
      <c r="O24" s="99"/>
      <c r="P24" s="101"/>
      <c r="Q24" s="104"/>
    </row>
    <row r="25" spans="1:23" ht="14.1" customHeight="1">
      <c r="A25" s="86"/>
      <c r="B25" s="86"/>
      <c r="C25" s="86"/>
      <c r="D25" s="87"/>
      <c r="E25" s="87"/>
      <c r="F25" s="42">
        <v>121</v>
      </c>
      <c r="G25" s="85"/>
      <c r="H25" s="43">
        <v>221</v>
      </c>
      <c r="I25" s="91" t="s">
        <v>59</v>
      </c>
      <c r="J25" s="44">
        <v>321</v>
      </c>
      <c r="K25" s="95"/>
      <c r="L25" s="45">
        <v>423</v>
      </c>
      <c r="M25" s="98"/>
      <c r="N25" s="46">
        <v>523</v>
      </c>
      <c r="O25" s="99"/>
      <c r="P25" s="101"/>
      <c r="Q25" s="104" t="s">
        <v>304</v>
      </c>
    </row>
    <row r="26" spans="1:23" ht="14.1" customHeight="1">
      <c r="A26" s="86"/>
      <c r="B26" s="86"/>
      <c r="C26" s="86"/>
      <c r="D26" s="87"/>
      <c r="E26" s="87"/>
      <c r="F26" s="42">
        <v>122</v>
      </c>
      <c r="G26" s="85" t="s">
        <v>298</v>
      </c>
      <c r="H26" s="43">
        <v>222</v>
      </c>
      <c r="I26" s="91"/>
      <c r="J26" s="44">
        <v>322</v>
      </c>
      <c r="K26" s="95"/>
      <c r="L26" s="45">
        <v>424</v>
      </c>
      <c r="M26" s="98"/>
      <c r="N26" s="46">
        <v>524</v>
      </c>
      <c r="O26" s="99"/>
      <c r="P26" s="101"/>
      <c r="Q26" s="56" t="s">
        <v>157</v>
      </c>
    </row>
    <row r="27" spans="1:23" ht="14.1" customHeight="1">
      <c r="A27" s="86"/>
      <c r="B27" s="86"/>
      <c r="C27" s="86"/>
      <c r="D27" s="54" t="s">
        <v>466</v>
      </c>
      <c r="E27" s="87"/>
      <c r="F27" s="42">
        <v>123</v>
      </c>
      <c r="G27" s="85"/>
      <c r="H27" s="43">
        <v>223</v>
      </c>
      <c r="I27" s="91" t="s">
        <v>289</v>
      </c>
      <c r="J27" s="44">
        <v>323</v>
      </c>
      <c r="K27" s="95"/>
      <c r="L27" s="57" t="s">
        <v>447</v>
      </c>
      <c r="M27" s="58" t="s">
        <v>484</v>
      </c>
      <c r="N27" s="59" t="s">
        <v>447</v>
      </c>
      <c r="O27" s="60" t="s">
        <v>485</v>
      </c>
      <c r="P27" s="101"/>
      <c r="Q27" s="104" t="s">
        <v>102</v>
      </c>
    </row>
    <row r="28" spans="1:23" ht="14.1" customHeight="1">
      <c r="A28" s="86"/>
      <c r="B28" s="86"/>
      <c r="C28" s="86"/>
      <c r="D28" s="89"/>
      <c r="E28" s="89"/>
      <c r="F28" s="42">
        <v>124</v>
      </c>
      <c r="G28" s="85"/>
      <c r="H28" s="43">
        <v>224</v>
      </c>
      <c r="I28" s="91"/>
      <c r="J28" s="44">
        <v>324</v>
      </c>
      <c r="K28" s="95"/>
      <c r="L28" s="45">
        <v>401</v>
      </c>
      <c r="M28" s="98" t="s">
        <v>37</v>
      </c>
      <c r="N28" s="46">
        <v>501</v>
      </c>
      <c r="O28" s="99" t="s">
        <v>29</v>
      </c>
      <c r="P28" s="101"/>
      <c r="Q28" s="104" t="s">
        <v>0</v>
      </c>
    </row>
    <row r="29" spans="1:23" ht="14.1" customHeight="1">
      <c r="A29" s="86"/>
      <c r="B29" s="86"/>
      <c r="C29" s="86"/>
      <c r="D29" s="89"/>
      <c r="E29" s="89"/>
      <c r="F29" s="47" t="s">
        <v>447</v>
      </c>
      <c r="G29" s="48" t="s">
        <v>478</v>
      </c>
      <c r="H29" s="49" t="s">
        <v>447</v>
      </c>
      <c r="I29" s="50" t="s">
        <v>487</v>
      </c>
      <c r="J29" s="51" t="s">
        <v>447</v>
      </c>
      <c r="K29" s="52" t="s">
        <v>482</v>
      </c>
      <c r="L29" s="45">
        <v>402</v>
      </c>
      <c r="M29" s="98"/>
      <c r="N29" s="46">
        <v>502</v>
      </c>
      <c r="O29" s="99"/>
      <c r="P29" s="101"/>
      <c r="Q29" s="104" t="s">
        <v>82</v>
      </c>
    </row>
    <row r="30" spans="1:23" ht="14.1" customHeight="1">
      <c r="A30" s="86"/>
      <c r="B30" s="86"/>
      <c r="C30" s="86"/>
      <c r="D30" s="89"/>
      <c r="E30" s="89"/>
      <c r="F30" s="42">
        <v>101</v>
      </c>
      <c r="G30" s="85" t="s">
        <v>247</v>
      </c>
      <c r="H30" s="43">
        <v>201</v>
      </c>
      <c r="I30" s="91"/>
      <c r="J30" s="44">
        <v>301</v>
      </c>
      <c r="K30" s="97"/>
      <c r="L30" s="45">
        <v>403</v>
      </c>
      <c r="M30" s="98"/>
      <c r="N30" s="46">
        <v>503</v>
      </c>
      <c r="O30" s="99"/>
      <c r="P30" s="101"/>
      <c r="Q30" s="104" t="s">
        <v>91</v>
      </c>
    </row>
    <row r="31" spans="1:23" ht="14.1" customHeight="1">
      <c r="A31" s="86"/>
      <c r="B31" s="86"/>
      <c r="C31" s="86"/>
      <c r="D31" s="87"/>
      <c r="E31" s="54" t="s">
        <v>469</v>
      </c>
      <c r="F31" s="42">
        <v>102</v>
      </c>
      <c r="G31" s="85"/>
      <c r="H31" s="43">
        <v>202</v>
      </c>
      <c r="I31" s="91" t="s">
        <v>107</v>
      </c>
      <c r="J31" s="44">
        <v>302</v>
      </c>
      <c r="K31" s="97"/>
      <c r="L31" s="45">
        <v>404</v>
      </c>
      <c r="M31" s="98"/>
      <c r="N31" s="46">
        <v>504</v>
      </c>
      <c r="O31" s="99"/>
      <c r="P31" s="101"/>
      <c r="Q31" s="104" t="s">
        <v>41</v>
      </c>
    </row>
    <row r="32" spans="1:23" ht="14.1" customHeight="1">
      <c r="A32" s="86"/>
      <c r="B32" s="86"/>
      <c r="C32" s="86"/>
      <c r="D32" s="88"/>
      <c r="E32" s="88"/>
      <c r="F32" s="42">
        <v>103</v>
      </c>
      <c r="G32" s="85"/>
      <c r="H32" s="43">
        <v>203</v>
      </c>
      <c r="I32" s="91"/>
      <c r="J32" s="44">
        <v>303</v>
      </c>
      <c r="K32" s="97"/>
      <c r="L32" s="64"/>
      <c r="M32" s="65" t="s">
        <v>490</v>
      </c>
      <c r="N32" s="64"/>
      <c r="O32" s="65" t="s">
        <v>491</v>
      </c>
      <c r="P32" s="61" t="s">
        <v>156</v>
      </c>
      <c r="Q32" s="56" t="s">
        <v>450</v>
      </c>
    </row>
    <row r="33" spans="1:17" ht="14.1" customHeight="1">
      <c r="A33" s="86"/>
      <c r="B33" s="86"/>
      <c r="C33" s="86"/>
      <c r="D33" s="88"/>
      <c r="E33" s="88"/>
      <c r="F33" s="42">
        <v>104</v>
      </c>
      <c r="G33" s="85"/>
      <c r="H33" s="43">
        <v>204</v>
      </c>
      <c r="I33" s="91"/>
      <c r="J33" s="44">
        <v>304</v>
      </c>
      <c r="K33" s="97"/>
      <c r="L33" s="94"/>
      <c r="M33" s="94"/>
      <c r="N33" s="94"/>
      <c r="O33" s="94"/>
      <c r="P33" s="102"/>
      <c r="Q33" s="104" t="s">
        <v>123</v>
      </c>
    </row>
    <row r="34" spans="1:17" ht="14.1" customHeight="1">
      <c r="A34" s="86"/>
      <c r="B34" s="86"/>
      <c r="C34" s="86"/>
      <c r="D34" s="62" t="s">
        <v>470</v>
      </c>
      <c r="E34" s="62" t="s">
        <v>149</v>
      </c>
      <c r="F34" s="63"/>
      <c r="G34" s="62" t="s">
        <v>147</v>
      </c>
      <c r="H34" s="63"/>
      <c r="I34" s="62" t="s">
        <v>451</v>
      </c>
      <c r="J34" s="64"/>
      <c r="K34" s="65" t="s">
        <v>489</v>
      </c>
      <c r="L34" s="94"/>
      <c r="M34" s="94"/>
      <c r="N34" s="94"/>
      <c r="O34" s="94"/>
      <c r="P34" s="102"/>
      <c r="Q34" s="104" t="s">
        <v>103</v>
      </c>
    </row>
    <row r="35" spans="1:17" ht="14.1" customHeight="1">
      <c r="A35" s="86"/>
      <c r="B35" s="86"/>
      <c r="C35" s="86"/>
      <c r="D35" s="90" t="s">
        <v>68</v>
      </c>
      <c r="E35" s="90" t="s">
        <v>114</v>
      </c>
      <c r="F35" s="66">
        <v>101</v>
      </c>
      <c r="G35" s="90" t="s">
        <v>77</v>
      </c>
      <c r="H35" s="66">
        <v>101</v>
      </c>
      <c r="I35" s="92" t="s">
        <v>38</v>
      </c>
      <c r="J35" s="93"/>
      <c r="K35" s="94" t="s">
        <v>104</v>
      </c>
      <c r="L35" s="94"/>
      <c r="M35" s="94"/>
      <c r="N35" s="94"/>
      <c r="O35" s="94"/>
      <c r="P35" s="94"/>
      <c r="Q35" s="104" t="s">
        <v>39</v>
      </c>
    </row>
    <row r="36" spans="1:17" ht="14.1" customHeight="1">
      <c r="A36" s="86"/>
      <c r="B36" s="86"/>
      <c r="C36" s="86"/>
      <c r="D36" s="90"/>
      <c r="E36" s="90" t="s">
        <v>116</v>
      </c>
      <c r="F36" s="66">
        <v>201</v>
      </c>
      <c r="G36" s="90"/>
      <c r="H36" s="66">
        <v>201</v>
      </c>
      <c r="I36" s="92"/>
      <c r="J36" s="93"/>
      <c r="K36" s="94" t="s">
        <v>10</v>
      </c>
      <c r="L36" s="94"/>
      <c r="M36" s="94"/>
      <c r="N36" s="94"/>
      <c r="O36" s="94"/>
      <c r="P36" s="94"/>
      <c r="Q36" s="105"/>
    </row>
    <row r="37" spans="1:17" ht="14.1" customHeight="1">
      <c r="A37" s="86"/>
      <c r="B37" s="86"/>
      <c r="C37" s="86"/>
      <c r="D37" s="90"/>
      <c r="E37" s="90"/>
      <c r="F37" s="66">
        <v>301</v>
      </c>
      <c r="G37" s="90"/>
      <c r="H37" s="66">
        <v>301</v>
      </c>
      <c r="I37" s="92"/>
      <c r="J37" s="93"/>
      <c r="K37" s="94" t="s">
        <v>96</v>
      </c>
      <c r="L37" s="94"/>
      <c r="M37" s="94"/>
      <c r="N37" s="94"/>
      <c r="O37" s="94"/>
      <c r="P37" s="94"/>
      <c r="Q37" s="105"/>
    </row>
    <row r="38" spans="1:17" ht="14.1" customHeight="1">
      <c r="A38" s="86"/>
      <c r="B38" s="86"/>
      <c r="C38" s="86"/>
      <c r="D38" s="90"/>
      <c r="E38" s="90"/>
      <c r="F38" s="66">
        <v>401</v>
      </c>
      <c r="G38" s="90"/>
      <c r="H38" s="66">
        <v>401</v>
      </c>
      <c r="I38" s="92"/>
      <c r="J38" s="93"/>
      <c r="K38" s="94" t="s">
        <v>33</v>
      </c>
      <c r="L38" s="94"/>
      <c r="M38" s="94"/>
      <c r="N38" s="94"/>
      <c r="O38" s="94"/>
      <c r="P38" s="94"/>
      <c r="Q38" s="105"/>
    </row>
    <row r="39" spans="1:17" ht="14.1" customHeight="1">
      <c r="A39" s="86"/>
      <c r="B39" s="86"/>
      <c r="C39" s="86"/>
      <c r="D39" s="90"/>
      <c r="E39" s="90"/>
      <c r="F39" s="66">
        <v>501</v>
      </c>
      <c r="G39" s="90"/>
      <c r="H39" s="66">
        <v>501</v>
      </c>
      <c r="I39" s="92"/>
      <c r="J39" s="93"/>
      <c r="K39" s="94" t="s">
        <v>24</v>
      </c>
      <c r="L39" s="94"/>
      <c r="M39" s="94"/>
      <c r="N39" s="94"/>
      <c r="O39" s="94"/>
      <c r="P39" s="94"/>
      <c r="Q39" s="105"/>
    </row>
    <row r="40" spans="1:17" ht="14.1" customHeight="1">
      <c r="A40" s="86"/>
      <c r="B40" s="86"/>
      <c r="C40" s="86"/>
      <c r="D40" s="90"/>
      <c r="E40" s="90"/>
      <c r="F40" s="66">
        <v>601</v>
      </c>
      <c r="G40" s="90"/>
      <c r="H40" s="66">
        <v>601</v>
      </c>
      <c r="I40" s="92"/>
      <c r="J40" s="93"/>
      <c r="K40" s="94" t="s">
        <v>79</v>
      </c>
      <c r="L40" s="94"/>
      <c r="M40" s="94"/>
      <c r="N40" s="94"/>
      <c r="O40" s="94"/>
      <c r="P40" s="94"/>
      <c r="Q40" s="105"/>
    </row>
    <row r="41" spans="1:17" ht="14.1" customHeight="1">
      <c r="A41" s="86"/>
      <c r="B41" s="86"/>
      <c r="C41" s="86"/>
      <c r="D41" s="90"/>
      <c r="E41" s="90"/>
      <c r="F41" s="66">
        <v>701</v>
      </c>
      <c r="G41" s="90"/>
      <c r="H41" s="66">
        <v>701</v>
      </c>
      <c r="I41" s="92"/>
      <c r="J41" s="93"/>
      <c r="K41" s="94" t="s">
        <v>125</v>
      </c>
      <c r="L41" s="94"/>
      <c r="M41" s="94"/>
      <c r="N41" s="94"/>
      <c r="O41" s="94"/>
      <c r="P41" s="94"/>
      <c r="Q41" s="105"/>
    </row>
  </sheetData>
  <sheetProtection formatCells="0" formatColumns="0" formatRows="0" sort="0" autoFilter="0" pivotTables="0"/>
  <protectedRanges>
    <protectedRange sqref="A3:C41" name="Plage1"/>
  </protectedRanges>
  <mergeCells count="1">
    <mergeCell ref="A1:E1"/>
  </mergeCells>
  <conditionalFormatting sqref="D2">
    <cfRule type="duplicateValues" dxfId="62" priority="4"/>
  </conditionalFormatting>
  <conditionalFormatting sqref="E2">
    <cfRule type="duplicateValues" dxfId="61" priority="3"/>
  </conditionalFormatting>
  <conditionalFormatting sqref="F8 F10 F12 F14 F16">
    <cfRule type="duplicateValues" dxfId="60" priority="2"/>
  </conditionalFormatting>
  <conditionalFormatting sqref="G3:G5 A3:E18 G7:G16 I3:I5 H8 I7:I16 H10 H12 H14 H16 G30 A29:E33 G32:G33 F33 A34:C34 A35:E41 F31:H31 I30:I33 H33 K3:K5 K7 J8:K8 K9:K16 J10 J12 J14 J16 F18:K18 J31 J33 A19:K28 M2:M26 L29 K30:K33 M28:M31 L31 O3:Q26 O28 N29:O29 O30:O31 N31 P27:Q32 G35:G41 L33:Q34 I35:Q41">
    <cfRule type="duplicateValues" dxfId="59" priority="63"/>
  </conditionalFormatting>
  <conditionalFormatting sqref="U1:AQ1">
    <cfRule type="expression" dxfId="0" priority="1">
      <formula>MOD(ROW(#REF!),2)</formula>
    </cfRule>
  </conditionalFormatting>
  <dataValidations count="2">
    <dataValidation type="list" allowBlank="1" showInputMessage="1" sqref="I35:I41 K35:K41 D35:E41 G35:G41 I3:I33 A3:C41 O36:P41 D2:E33 O3:O31 Q3:Q41 G6:G33 O33:O35 K3:K33 M3:M31 M33:M41 P3:P35">
      <formula1>IF(A2&lt;&gt;"",OFFSET(d_noms,MATCH(A2&amp;"*",l_noms,0)-1,,SUMPRODUCT((MID(l_noms,1,LEN(A2))= TEXT(A2,"0"))*1)),l_noms)</formula1>
    </dataValidation>
    <dataValidation type="list" allowBlank="1" showInputMessage="1" sqref="G3:G5">
      <formula1>IF(G3&lt;&gt;"",OFFSET(d_noms,MATCH(G3&amp;"*",l_noms,0)-1,,SUMPRODUCT((MID(l_noms,1,LEN(G3))= TEXT(G3,"0"))*1)),l_noms)</formula1>
    </dataValidation>
  </dataValidations>
  <pageMargins left="0.7" right="0.7" top="0.75" bottom="0.75" header="0.3" footer="0.3"/>
  <pageSetup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rimer">
                <anchor>
                  <from>
                    <xdr:col>17</xdr:col>
                    <xdr:colOff>190500</xdr:colOff>
                    <xdr:row>1</xdr:row>
                    <xdr:rowOff>0</xdr:rowOff>
                  </from>
                  <to>
                    <xdr:col>17</xdr:col>
                    <xdr:colOff>695325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>
          <x14:formula1>
            <xm:f>'liste-formation'!AG2:AG33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N201"/>
  <sheetViews>
    <sheetView showGridLines="0" workbookViewId="0">
      <selection activeCell="L17" sqref="L17"/>
    </sheetView>
  </sheetViews>
  <sheetFormatPr baseColWidth="10" defaultRowHeight="15"/>
  <cols>
    <col min="1" max="1" width="23.85546875" customWidth="1"/>
    <col min="2" max="2" width="20.7109375" style="114" customWidth="1"/>
    <col min="3" max="3" width="17.5703125" style="3" customWidth="1"/>
    <col min="4" max="4" width="26.5703125" customWidth="1"/>
    <col min="5" max="5" width="4.28515625" customWidth="1"/>
    <col min="9" max="9" width="22" customWidth="1"/>
    <col min="11" max="11" width="7.140625" customWidth="1"/>
    <col min="12" max="12" width="12.7109375" customWidth="1"/>
    <col min="13" max="13" width="11.5703125" customWidth="1"/>
  </cols>
  <sheetData>
    <row r="1" spans="1:14" ht="30.75" customHeight="1">
      <c r="A1" s="3" t="s">
        <v>497</v>
      </c>
      <c r="B1" s="3" t="s">
        <v>453</v>
      </c>
      <c r="C1" s="3" t="s">
        <v>447</v>
      </c>
      <c r="D1" s="3" t="s">
        <v>438</v>
      </c>
      <c r="I1" s="188" t="s">
        <v>553</v>
      </c>
      <c r="J1" s="189" t="s">
        <v>559</v>
      </c>
      <c r="L1" s="189"/>
      <c r="M1" s="189" t="s">
        <v>562</v>
      </c>
      <c r="N1" s="189" t="s">
        <v>560</v>
      </c>
    </row>
    <row r="2" spans="1:14" ht="15.75" customHeight="1" thickBot="1">
      <c r="A2" t="str">
        <f>d_noms</f>
        <v>Achahbouni,Saida</v>
      </c>
      <c r="B2" s="114" t="str">
        <f>(IF(ISERROR(VLOOKUP(A2,Cache!$A$1:$C$472,2,FALSE)),"",(VLOOKUP(A2,Cache!$A$1:$C$472,2,FALSE))))</f>
        <v>Support Lead</v>
      </c>
      <c r="C2" s="3" t="str">
        <f>(IF(ISERROR(VLOOKUP(A2,Cache!$A$1:$C$472,3,FALSE)),"",(VLOOKUP(A2,Cache!$A$1:$C$472,3,FALSE))))</f>
        <v>Support Lead</v>
      </c>
      <c r="I2" s="187" t="s">
        <v>140</v>
      </c>
      <c r="J2" s="186">
        <f>COUNTIF($B$2:$B$161,"Picking")</f>
        <v>4</v>
      </c>
      <c r="L2" s="187" t="s">
        <v>140</v>
      </c>
      <c r="M2" s="186">
        <f>J2</f>
        <v>4</v>
      </c>
      <c r="N2" s="186"/>
    </row>
    <row r="3" spans="1:14" ht="15.75" customHeight="1" thickBot="1">
      <c r="A3" t="str">
        <f>Tableau1[[#This Row],[Nom]]</f>
        <v>Adel,Nisrine</v>
      </c>
      <c r="B3" s="114" t="str">
        <f>(IF(ISERROR(VLOOKUP(A3,Cache!$A$1:$C$472,2,FALSE)),"",(VLOOKUP(A3,Cache!$A$1:$C$472,2,FALSE))))</f>
        <v>Pack Single</v>
      </c>
      <c r="C3" s="3">
        <f>(IF(ISERROR(VLOOKUP(A3,Cache!$A$1:$C$472,3,FALSE)),"",(VLOOKUP(A3,Cache!$A$1:$C$472,3,FALSE))))</f>
        <v>208</v>
      </c>
      <c r="I3" s="185" t="s">
        <v>141</v>
      </c>
      <c r="J3" s="186">
        <f>COUNTIF($B$2:$B$161,"Picking Transhipment")</f>
        <v>3</v>
      </c>
      <c r="L3" s="195" t="s">
        <v>141</v>
      </c>
      <c r="M3" s="186">
        <f>J3</f>
        <v>3</v>
      </c>
      <c r="N3" s="186"/>
    </row>
    <row r="4" spans="1:14" ht="15.75" customHeight="1" thickBot="1">
      <c r="A4" t="str">
        <f>'liste-formation'!A5</f>
        <v>Aouad,Niama</v>
      </c>
      <c r="B4" s="114" t="str">
        <f>(IF(ISERROR(VLOOKUP(A4,Cache!$A$1:$C$472,2,FALSE)),"",(VLOOKUP(A4,Cache!$A$1:$C$472,2,FALSE))))</f>
        <v>Pack Single</v>
      </c>
      <c r="C4" s="3">
        <f>(IF(ISERROR(VLOOKUP(A4,Cache!$A$1:$C$472,3,FALSE)),"",(VLOOKUP(A4,Cache!$A$1:$C$472,3,FALSE))))</f>
        <v>308</v>
      </c>
      <c r="I4" s="185" t="s">
        <v>142</v>
      </c>
      <c r="J4" s="186">
        <f>COUNTIF($B$2:$B$161,"Pack Single")</f>
        <v>5</v>
      </c>
      <c r="L4" s="187" t="s">
        <v>563</v>
      </c>
      <c r="M4" s="186">
        <f>J4+J5+J6+J9</f>
        <v>14</v>
      </c>
      <c r="N4" s="186"/>
    </row>
    <row r="5" spans="1:14" ht="15.75" customHeight="1" thickBot="1">
      <c r="A5" t="str">
        <f>'liste-formation'!A6</f>
        <v>Arcovio,Joseph</v>
      </c>
      <c r="B5" s="114" t="str">
        <f>(IF(ISERROR(VLOOKUP(A5,Cache!$A$1:$C$472,2,FALSE)),"",(VLOOKUP(A5,Cache!$A$1:$C$472,2,FALSE))))</f>
        <v>Picking</v>
      </c>
      <c r="C5" s="3" t="str">
        <f>(IF(ISERROR(VLOOKUP(A5,Cache!$A$1:$C$472,3,FALSE)),"",(VLOOKUP(A5,Cache!$A$1:$C$472,3,FALSE))))</f>
        <v>Picking</v>
      </c>
      <c r="I5" s="185" t="s">
        <v>143</v>
      </c>
      <c r="J5" s="186">
        <f>COUNTIF($B$2:$B$161,"Pack Multi Merge")</f>
        <v>5</v>
      </c>
      <c r="L5" s="187" t="s">
        <v>145</v>
      </c>
      <c r="M5" s="186">
        <f>J7+J8</f>
        <v>4</v>
      </c>
      <c r="N5" s="186"/>
    </row>
    <row r="6" spans="1:14" ht="15.75" customHeight="1" thickBot="1">
      <c r="A6" t="str">
        <f>'liste-formation'!A7</f>
        <v>Arlaud,Christelle</v>
      </c>
      <c r="B6" s="114" t="str">
        <f>(IF(ISERROR(VLOOKUP(A6,Cache!$A$1:$C$472,2,FALSE)),"",(VLOOKUP(A6,Cache!$A$1:$C$472,2,FALSE))))</f>
        <v>Picking</v>
      </c>
      <c r="C6" s="3" t="str">
        <f>(IF(ISERROR(VLOOKUP(A6,Cache!$A$1:$C$472,3,FALSE)),"",(VLOOKUP(A6,Cache!$A$1:$C$472,3,FALSE))))</f>
        <v>Picking</v>
      </c>
      <c r="I6" s="185" t="s">
        <v>144</v>
      </c>
      <c r="J6" s="186">
        <f>COUNTIF($B$2:$B$161,"Pack Multi Large")</f>
        <v>1</v>
      </c>
      <c r="L6" s="187" t="s">
        <v>564</v>
      </c>
      <c r="M6" s="186">
        <f>J10+J11+J12+J13+J14+J15+J17+J18+J19+J20+J21+J22+J23</f>
        <v>19</v>
      </c>
      <c r="N6" s="186"/>
    </row>
    <row r="7" spans="1:14" ht="15.75" customHeight="1" thickBot="1">
      <c r="A7" t="str">
        <f>'liste-formation'!A8</f>
        <v>Audibert,Kevin</v>
      </c>
      <c r="B7" s="114" t="str">
        <f>(IF(ISERROR(VLOOKUP(A7,Cache!$A$1:$C$472,2,FALSE)),"",(VLOOKUP(A7,Cache!$A$1:$C$472,2,FALSE))))</f>
        <v/>
      </c>
      <c r="C7" s="3" t="str">
        <f>(IF(ISERROR(VLOOKUP(A7,Cache!$A$1:$C$472,3,FALSE)),"",(VLOOKUP(A7,Cache!$A$1:$C$472,3,FALSE))))</f>
        <v/>
      </c>
      <c r="I7" s="185" t="s">
        <v>145</v>
      </c>
      <c r="J7" s="186">
        <f>COUNTIF($B$2:$B$161,"Rebin Multi Merge")</f>
        <v>3</v>
      </c>
      <c r="L7" s="187" t="s">
        <v>153</v>
      </c>
      <c r="M7" s="186">
        <f>J16</f>
        <v>7</v>
      </c>
      <c r="N7" s="186"/>
    </row>
    <row r="8" spans="1:14" ht="15" customHeight="1" thickBot="1">
      <c r="A8" t="str">
        <f>'liste-formation'!A9</f>
        <v>Audras,Amandine</v>
      </c>
      <c r="B8" s="114" t="str">
        <f>(IF(ISERROR(VLOOKUP(A8,Cache!$A$1:$C$472,2,FALSE)),"",(VLOOKUP(A8,Cache!$A$1:$C$472,2,FALSE))))</f>
        <v>Pack Single</v>
      </c>
      <c r="C8" s="3">
        <f>(IF(ISERROR(VLOOKUP(A8,Cache!$A$1:$C$472,3,FALSE)),"",(VLOOKUP(A8,Cache!$A$1:$C$472,3,FALSE))))</f>
        <v>209</v>
      </c>
      <c r="I8" s="185" t="s">
        <v>557</v>
      </c>
      <c r="J8" s="186">
        <f>COUNTIF($B$2:$B$161,"Rebin Large")</f>
        <v>1</v>
      </c>
    </row>
    <row r="9" spans="1:14" ht="15.75" customHeight="1" thickBot="1">
      <c r="A9" t="str">
        <f>'liste-formation'!A10</f>
        <v>Auger,Alexandre</v>
      </c>
      <c r="B9" s="114" t="str">
        <f>(IF(ISERROR(VLOOKUP(A9,Cache!$A$1:$C$472,2,FALSE)),"",(VLOOKUP(A9,Cache!$A$1:$C$472,2,FALSE))))</f>
        <v>Pack Single</v>
      </c>
      <c r="C9" s="3">
        <f>(IF(ISERROR(VLOOKUP(A9,Cache!$A$1:$C$472,3,FALSE)),"",(VLOOKUP(A9,Cache!$A$1:$C$472,3,FALSE))))</f>
        <v>210</v>
      </c>
      <c r="I9" s="185" t="s">
        <v>146</v>
      </c>
      <c r="J9" s="186">
        <f>COUNTIF($B$2:$B$161,"Pack Wrap")</f>
        <v>3</v>
      </c>
    </row>
    <row r="10" spans="1:14" ht="15.75" customHeight="1" thickBot="1">
      <c r="A10" t="str">
        <f>'liste-formation'!A11</f>
        <v>Bastien,Morgane</v>
      </c>
      <c r="B10" s="114" t="str">
        <f>(IF(ISERROR(VLOOKUP(A10,Cache!$A$1:$C$472,2,FALSE)),"",(VLOOKUP(A10,Cache!$A$1:$C$472,2,FALSE))))</f>
        <v>Pack Multi Merge</v>
      </c>
      <c r="C10" s="3">
        <f>(IF(ISERROR(VLOOKUP(A10,Cache!$A$1:$C$472,3,FALSE)),"",(VLOOKUP(A10,Cache!$A$1:$C$472,3,FALSE))))</f>
        <v>223</v>
      </c>
      <c r="I10" s="185" t="s">
        <v>147</v>
      </c>
      <c r="J10" s="186">
        <f>COUNTIF($B$2:$B$161,"Solving")</f>
        <v>1</v>
      </c>
    </row>
    <row r="11" spans="1:14" ht="15.75" customHeight="1" thickBot="1">
      <c r="A11" t="str">
        <f>'liste-formation'!A12</f>
        <v>Barreau,Elizabeth</v>
      </c>
      <c r="B11" s="114" t="str">
        <f>(IF(ISERROR(VLOOKUP(A11,Cache!$A$1:$C$472,2,FALSE)),"",(VLOOKUP(A11,Cache!$A$1:$C$472,2,FALSE))))</f>
        <v>Picking Transhipment</v>
      </c>
      <c r="C11" s="3" t="str">
        <f>(IF(ISERROR(VLOOKUP(A11,Cache!$A$1:$C$472,3,FALSE)),"",(VLOOKUP(A11,Cache!$A$1:$C$472,3,FALSE))))</f>
        <v>Mad4</v>
      </c>
      <c r="I11" s="185" t="s">
        <v>148</v>
      </c>
      <c r="J11" s="186">
        <f>COUNTIF($B$2:$B$161,"KO")</f>
        <v>1</v>
      </c>
    </row>
    <row r="12" spans="1:14" ht="15.75" customHeight="1" thickBot="1">
      <c r="A12" t="str">
        <f>'liste-formation'!A13</f>
        <v>Baudry,Jean</v>
      </c>
      <c r="B12" s="114" t="str">
        <f>(IF(ISERROR(VLOOKUP(A12,Cache!$A$1:$C$472,2,FALSE)),"",(VLOOKUP(A12,Cache!$A$1:$C$472,2,FALSE))))</f>
        <v/>
      </c>
      <c r="C12" s="3" t="str">
        <f>(IF(ISERROR(VLOOKUP(A12,Cache!$A$1:$C$472,3,FALSE)),"",(VLOOKUP(A12,Cache!$A$1:$C$472,3,FALSE))))</f>
        <v/>
      </c>
      <c r="I12" s="185" t="s">
        <v>149</v>
      </c>
      <c r="J12" s="186">
        <f>COUNTIF($B$2:$B$161,"Rodeo")</f>
        <v>2</v>
      </c>
    </row>
    <row r="13" spans="1:14" ht="15.75" customHeight="1" thickBot="1">
      <c r="A13" t="str">
        <f>'liste-formation'!A14</f>
        <v>Belkadi,Mourad</v>
      </c>
      <c r="B13" s="114" t="str">
        <f>(IF(ISERROR(VLOOKUP(A13,Cache!$A$1:$C$472,2,FALSE)),"",(VLOOKUP(A13,Cache!$A$1:$C$472,2,FALSE))))</f>
        <v>Shipping</v>
      </c>
      <c r="C13" s="3" t="str">
        <f>(IF(ISERROR(VLOOKUP(A13,Cache!$A$1:$C$472,3,FALSE)),"",(VLOOKUP(A13,Cache!$A$1:$C$472,3,FALSE))))</f>
        <v>Expéditions</v>
      </c>
      <c r="I13" s="185" t="s">
        <v>150</v>
      </c>
      <c r="J13" s="186">
        <f>COUNTIF($B$2:$B$161,"Réappro")</f>
        <v>1</v>
      </c>
    </row>
    <row r="14" spans="1:14" ht="15.75" customHeight="1" thickBot="1">
      <c r="A14" t="str">
        <f>'liste-formation'!A15</f>
        <v>Ben boujemaa,Khadra</v>
      </c>
      <c r="B14" s="114" t="str">
        <f>(IF(ISERROR(VLOOKUP(A14,Cache!$A$1:$C$472,2,FALSE)),"",(VLOOKUP(A14,Cache!$A$1:$C$472,2,FALSE))))</f>
        <v/>
      </c>
      <c r="C14" s="3" t="str">
        <f>(IF(ISERROR(VLOOKUP(A14,Cache!$A$1:$C$472,3,FALSE)),"",(VLOOKUP(A14,Cache!$A$1:$C$472,3,FALSE))))</f>
        <v/>
      </c>
      <c r="I14" s="185" t="s">
        <v>151</v>
      </c>
      <c r="J14" s="186">
        <f>COUNTIF($B$2:$B$161,"Ope Slam")</f>
        <v>1</v>
      </c>
    </row>
    <row r="15" spans="1:14" ht="15.75" customHeight="1" thickBot="1">
      <c r="A15" t="str">
        <f>'liste-formation'!A16</f>
        <v>Ben nafla,Aymen</v>
      </c>
      <c r="B15" s="114" t="str">
        <f>(IF(ISERROR(VLOOKUP(A15,Cache!$A$1:$C$472,2,FALSE)),"",(VLOOKUP(A15,Cache!$A$1:$C$472,2,FALSE))))</f>
        <v/>
      </c>
      <c r="C15" s="3" t="str">
        <f>(IF(ISERROR(VLOOKUP(A15,Cache!$A$1:$C$472,3,FALSE)),"",(VLOOKUP(A15,Cache!$A$1:$C$472,3,FALSE))))</f>
        <v/>
      </c>
      <c r="I15" s="185" t="s">
        <v>152</v>
      </c>
      <c r="J15" s="186">
        <f>COUNTIF($B$2:$B$161,"Palettisation")</f>
        <v>1</v>
      </c>
    </row>
    <row r="16" spans="1:14" ht="15.75" customHeight="1" thickBot="1">
      <c r="A16" t="str">
        <f>'liste-formation'!A17</f>
        <v>Ben,Thibaut</v>
      </c>
      <c r="B16" s="114" t="str">
        <f>(IF(ISERROR(VLOOKUP(A16,Cache!$A$1:$C$472,2,FALSE)),"",(VLOOKUP(A16,Cache!$A$1:$C$472,2,FALSE))))</f>
        <v/>
      </c>
      <c r="C16" s="3" t="str">
        <f>(IF(ISERROR(VLOOKUP(A16,Cache!$A$1:$C$472,3,FALSE)),"",(VLOOKUP(A16,Cache!$A$1:$C$472,3,FALSE))))</f>
        <v/>
      </c>
      <c r="I16" s="185" t="s">
        <v>153</v>
      </c>
      <c r="J16" s="186">
        <f>COUNTIF($B$2:$B$161,"Shipping")</f>
        <v>7</v>
      </c>
    </row>
    <row r="17" spans="1:10" ht="15.75" customHeight="1" thickBot="1">
      <c r="A17" t="str">
        <f>'liste-formation'!A18</f>
        <v>Benamer,David</v>
      </c>
      <c r="B17" s="114" t="str">
        <f>(IF(ISERROR(VLOOKUP(A17,Cache!$A$1:$C$472,2,FALSE)),"",(VLOOKUP(A17,Cache!$A$1:$C$472,2,FALSE))))</f>
        <v/>
      </c>
      <c r="C17" s="3" t="str">
        <f>(IF(ISERROR(VLOOKUP(A17,Cache!$A$1:$C$472,3,FALSE)),"",(VLOOKUP(A17,Cache!$A$1:$C$472,3,FALSE))))</f>
        <v/>
      </c>
      <c r="I17" s="185" t="s">
        <v>155</v>
      </c>
      <c r="J17" s="186">
        <f>COUNTIF($B$2:$B$161,"Stow")</f>
        <v>0</v>
      </c>
    </row>
    <row r="18" spans="1:10" ht="15.75" customHeight="1" thickBot="1">
      <c r="A18" t="str">
        <f>'liste-formation'!A19</f>
        <v>Bensehil,Sarah</v>
      </c>
      <c r="B18" s="114" t="str">
        <f>(IF(ISERROR(VLOOKUP(A18,Cache!$A$1:$C$472,2,FALSE)),"",(VLOOKUP(A18,Cache!$A$1:$C$472,2,FALSE))))</f>
        <v>Picking</v>
      </c>
      <c r="C18" s="3" t="str">
        <f>(IF(ISERROR(VLOOKUP(A18,Cache!$A$1:$C$472,3,FALSE)),"",(VLOOKUP(A18,Cache!$A$1:$C$472,3,FALSE))))</f>
        <v>Picking</v>
      </c>
      <c r="I18" s="185" t="s">
        <v>554</v>
      </c>
      <c r="J18" s="186">
        <f>COUNTIF($B$2:$B$161,"V-Return")</f>
        <v>2</v>
      </c>
    </row>
    <row r="19" spans="1:10" ht="15.75" customHeight="1" thickBot="1">
      <c r="A19" t="str">
        <f>'liste-formation'!A20</f>
        <v>Bernard,Remi</v>
      </c>
      <c r="B19" s="114" t="str">
        <f>(IF(ISERROR(VLOOKUP(A19,Cache!$A$1:$C$472,2,FALSE)),"",(VLOOKUP(A19,Cache!$A$1:$C$472,2,FALSE))))</f>
        <v/>
      </c>
      <c r="C19" s="3" t="str">
        <f>(IF(ISERROR(VLOOKUP(A19,Cache!$A$1:$C$472,3,FALSE)),"",(VLOOKUP(A19,Cache!$A$1:$C$472,3,FALSE))))</f>
        <v/>
      </c>
      <c r="I19" s="185" t="s">
        <v>156</v>
      </c>
      <c r="J19" s="186">
        <f>COUNTIF($B$2:$B$161,"ICQA")</f>
        <v>0</v>
      </c>
    </row>
    <row r="20" spans="1:10" ht="15.75" thickBot="1">
      <c r="A20" t="str">
        <f>'liste-formation'!A21</f>
        <v>Bertoni,Gerald</v>
      </c>
      <c r="B20" s="114" t="str">
        <f>(IF(ISERROR(VLOOKUP(A20,Cache!$A$1:$C$472,2,FALSE)),"",(VLOOKUP(A20,Cache!$A$1:$C$472,2,FALSE))))</f>
        <v/>
      </c>
      <c r="C20" s="3" t="str">
        <f>(IF(ISERROR(VLOOKUP(A20,Cache!$A$1:$C$472,3,FALSE)),"",(VLOOKUP(A20,Cache!$A$1:$C$472,3,FALSE))))</f>
        <v/>
      </c>
      <c r="I20" s="185" t="s">
        <v>157</v>
      </c>
      <c r="J20" s="186">
        <f>COUNTIF($B$2:$B$161,"Support Lead")</f>
        <v>5</v>
      </c>
    </row>
    <row r="21" spans="1:10" ht="15.75" thickBot="1">
      <c r="A21" t="str">
        <f>'liste-formation'!A22</f>
        <v>Blanquart,Linda</v>
      </c>
      <c r="B21" s="114" t="str">
        <f>(IF(ISERROR(VLOOKUP(A21,Cache!$A$1:$C$472,2,FALSE)),"",(VLOOKUP(A21,Cache!$A$1:$C$472,2,FALSE))))</f>
        <v/>
      </c>
      <c r="C21" s="3" t="str">
        <f>(IF(ISERROR(VLOOKUP(A21,Cache!$A$1:$C$472,3,FALSE)),"",(VLOOKUP(A21,Cache!$A$1:$C$472,3,FALSE))))</f>
        <v/>
      </c>
      <c r="I21" s="185" t="s">
        <v>158</v>
      </c>
      <c r="J21" s="186">
        <f>COUNTIF($B$2:$B$161,"5S")</f>
        <v>1</v>
      </c>
    </row>
    <row r="22" spans="1:10" ht="15.75" thickBot="1">
      <c r="A22" t="str">
        <f>'liste-formation'!A23</f>
        <v>Blay,Guillaume</v>
      </c>
      <c r="B22" s="114" t="str">
        <f>(IF(ISERROR(VLOOKUP(A22,Cache!$A$1:$C$472,2,FALSE)),"",(VLOOKUP(A22,Cache!$A$1:$C$472,2,FALSE))))</f>
        <v>Réappro</v>
      </c>
      <c r="C22" s="3" t="str">
        <f>(IF(ISERROR(VLOOKUP(A22,Cache!$A$1:$C$472,3,FALSE)),"",(VLOOKUP(A22,Cache!$A$1:$C$472,3,FALSE))))</f>
        <v>Réappro</v>
      </c>
      <c r="I22" s="185" t="s">
        <v>159</v>
      </c>
      <c r="J22" s="186">
        <f>COUNTIF($B$2:$B$161,"Instructor")</f>
        <v>3</v>
      </c>
    </row>
    <row r="23" spans="1:10">
      <c r="A23" t="str">
        <f>'liste-formation'!A24</f>
        <v>Boissin,Jessica</v>
      </c>
      <c r="B23" s="114" t="str">
        <f>(IF(ISERROR(VLOOKUP(A23,Cache!$A$1:$C$472,2,FALSE)),"",(VLOOKUP(A23,Cache!$A$1:$C$472,2,FALSE))))</f>
        <v/>
      </c>
      <c r="C23" s="3" t="str">
        <f>(IF(ISERROR(VLOOKUP(A23,Cache!$A$1:$C$472,3,FALSE)),"",(VLOOKUP(A23,Cache!$A$1:$C$472,3,FALSE))))</f>
        <v/>
      </c>
      <c r="I23" s="190" t="s">
        <v>160</v>
      </c>
      <c r="J23" s="191">
        <f>COUNTIF($B$2:$B$161,"Process Guide")</f>
        <v>1</v>
      </c>
    </row>
    <row r="24" spans="1:10">
      <c r="A24" t="str">
        <f>'liste-formation'!A25</f>
        <v>Bonnet,Laurent</v>
      </c>
      <c r="B24" s="114" t="str">
        <f>(IF(ISERROR(VLOOKUP(A24,Cache!$A$1:$C$472,2,FALSE)),"",(VLOOKUP(A24,Cache!$A$1:$C$472,2,FALSE))))</f>
        <v/>
      </c>
      <c r="C24" s="3" t="str">
        <f>(IF(ISERROR(VLOOKUP(A24,Cache!$A$1:$C$472,3,FALSE)),"",(VLOOKUP(A24,Cache!$A$1:$C$472,3,FALSE))))</f>
        <v/>
      </c>
      <c r="I24" s="194" t="s">
        <v>565</v>
      </c>
      <c r="J24" s="192">
        <v>4</v>
      </c>
    </row>
    <row r="25" spans="1:10">
      <c r="A25" t="str">
        <f>'liste-formation'!A26</f>
        <v>Bosc,Helene</v>
      </c>
      <c r="B25" s="114" t="str">
        <f>(IF(ISERROR(VLOOKUP(A25,Cache!$A$1:$C$472,2,FALSE)),"",(VLOOKUP(A25,Cache!$A$1:$C$472,2,FALSE))))</f>
        <v/>
      </c>
      <c r="C25" s="3" t="str">
        <f>(IF(ISERROR(VLOOKUP(A25,Cache!$A$1:$C$472,3,FALSE)),"",(VLOOKUP(A25,Cache!$A$1:$C$472,3,FALSE))))</f>
        <v/>
      </c>
      <c r="I25" s="193" t="s">
        <v>561</v>
      </c>
      <c r="J25" s="192">
        <f>SUM(J2:J24)</f>
        <v>55</v>
      </c>
    </row>
    <row r="26" spans="1:10">
      <c r="A26" t="str">
        <f>'liste-formation'!A27</f>
        <v>Boubkari,Nadia</v>
      </c>
      <c r="B26" s="114" t="str">
        <f>(IF(ISERROR(VLOOKUP(A26,Cache!$A$1:$C$472,2,FALSE)),"",(VLOOKUP(A26,Cache!$A$1:$C$472,2,FALSE))))</f>
        <v/>
      </c>
      <c r="C26" s="3" t="str">
        <f>(IF(ISERROR(VLOOKUP(A26,Cache!$A$1:$C$472,3,FALSE)),"",(VLOOKUP(A26,Cache!$A$1:$C$472,3,FALSE))))</f>
        <v/>
      </c>
    </row>
    <row r="27" spans="1:10">
      <c r="A27" t="str">
        <f>'liste-formation'!A28</f>
        <v>Boudin,Lois</v>
      </c>
      <c r="B27" s="114" t="str">
        <f>(IF(ISERROR(VLOOKUP(A27,Cache!$A$1:$C$472,2,FALSE)),"",(VLOOKUP(A27,Cache!$A$1:$C$472,2,FALSE))))</f>
        <v>Shipping</v>
      </c>
      <c r="C27" s="3" t="str">
        <f>(IF(ISERROR(VLOOKUP(A27,Cache!$A$1:$C$472,3,FALSE)),"",(VLOOKUP(A27,Cache!$A$1:$C$472,3,FALSE))))</f>
        <v>Expéditions</v>
      </c>
    </row>
    <row r="28" spans="1:10">
      <c r="A28" t="str">
        <f>'liste-formation'!A29</f>
        <v>Boulard,Marion</v>
      </c>
      <c r="B28" s="114" t="str">
        <f>(IF(ISERROR(VLOOKUP(A28,Cache!$A$1:$C$472,2,FALSE)),"",(VLOOKUP(A28,Cache!$A$1:$C$472,2,FALSE))))</f>
        <v/>
      </c>
      <c r="C28" s="3" t="str">
        <f>(IF(ISERROR(VLOOKUP(A28,Cache!$A$1:$C$472,3,FALSE)),"",(VLOOKUP(A28,Cache!$A$1:$C$472,3,FALSE))))</f>
        <v/>
      </c>
    </row>
    <row r="29" spans="1:10">
      <c r="A29" t="str">
        <f>'liste-formation'!A30</f>
        <v>Brennstulh,Louise-Justine</v>
      </c>
      <c r="B29" s="114" t="str">
        <f>(IF(ISERROR(VLOOKUP(A29,Cache!$A$1:$C$472,2,FALSE)),"",(VLOOKUP(A29,Cache!$A$1:$C$472,2,FALSE))))</f>
        <v/>
      </c>
      <c r="C29" s="3" t="str">
        <f>(IF(ISERROR(VLOOKUP(A29,Cache!$A$1:$C$472,3,FALSE)),"",(VLOOKUP(A29,Cache!$A$1:$C$472,3,FALSE))))</f>
        <v/>
      </c>
    </row>
    <row r="30" spans="1:10">
      <c r="A30" t="str">
        <f>'liste-formation'!A31</f>
        <v>Breton,Maxence</v>
      </c>
      <c r="B30" s="114" t="str">
        <f>(IF(ISERROR(VLOOKUP(A30,Cache!$A$1:$C$472,2,FALSE)),"",(VLOOKUP(A30,Cache!$A$1:$C$472,2,FALSE))))</f>
        <v/>
      </c>
      <c r="C30" s="3" t="str">
        <f>(IF(ISERROR(VLOOKUP(A30,Cache!$A$1:$C$472,3,FALSE)),"",(VLOOKUP(A30,Cache!$A$1:$C$472,3,FALSE))))</f>
        <v/>
      </c>
    </row>
    <row r="31" spans="1:10">
      <c r="A31" t="str">
        <f>'liste-formation'!A32</f>
        <v>Briot,Teddy</v>
      </c>
      <c r="B31" s="114" t="str">
        <f>(IF(ISERROR(VLOOKUP(A31,Cache!$A$1:$C$472,2,FALSE)),"",(VLOOKUP(A31,Cache!$A$1:$C$472,2,FALSE))))</f>
        <v/>
      </c>
      <c r="C31" s="3" t="str">
        <f>(IF(ISERROR(VLOOKUP(A31,Cache!$A$1:$C$472,3,FALSE)),"",(VLOOKUP(A31,Cache!$A$1:$C$472,3,FALSE))))</f>
        <v/>
      </c>
    </row>
    <row r="32" spans="1:10">
      <c r="A32" t="str">
        <f>'liste-formation'!A33</f>
        <v>Buzeau,Damien</v>
      </c>
      <c r="B32" s="114" t="str">
        <f>(IF(ISERROR(VLOOKUP(A32,Cache!$A$1:$C$472,2,FALSE)),"",(VLOOKUP(A32,Cache!$A$1:$C$472,2,FALSE))))</f>
        <v/>
      </c>
      <c r="C32" s="3" t="str">
        <f>(IF(ISERROR(VLOOKUP(A32,Cache!$A$1:$C$472,3,FALSE)),"",(VLOOKUP(A32,Cache!$A$1:$C$472,3,FALSE))))</f>
        <v/>
      </c>
    </row>
    <row r="33" spans="1:3">
      <c r="A33" t="str">
        <f>'liste-formation'!A34</f>
        <v>Calaber,Frederic</v>
      </c>
      <c r="B33" s="114" t="str">
        <f>(IF(ISERROR(VLOOKUP(A33,Cache!$A$1:$C$472,2,FALSE)),"",(VLOOKUP(A33,Cache!$A$1:$C$472,2,FALSE))))</f>
        <v/>
      </c>
      <c r="C33" s="3" t="str">
        <f>(IF(ISERROR(VLOOKUP(A33,Cache!$A$1:$C$472,3,FALSE)),"",(VLOOKUP(A33,Cache!$A$1:$C$472,3,FALSE))))</f>
        <v/>
      </c>
    </row>
    <row r="34" spans="1:3">
      <c r="A34" t="str">
        <f>'liste-formation'!A35</f>
        <v>Carrie,Laurine</v>
      </c>
      <c r="B34" s="114" t="str">
        <f>(IF(ISERROR(VLOOKUP(A34,Cache!$A$1:$C$472,2,FALSE)),"",(VLOOKUP(A34,Cache!$A$1:$C$472,2,FALSE))))</f>
        <v/>
      </c>
      <c r="C34" s="3" t="str">
        <f>(IF(ISERROR(VLOOKUP(A34,Cache!$A$1:$C$472,3,FALSE)),"",(VLOOKUP(A34,Cache!$A$1:$C$472,3,FALSE))))</f>
        <v/>
      </c>
    </row>
    <row r="35" spans="1:3">
      <c r="A35" t="str">
        <f>'liste-formation'!A36</f>
        <v>Cesca,Anne Sophie</v>
      </c>
      <c r="B35" s="114" t="str">
        <f>(IF(ISERROR(VLOOKUP(A35,Cache!$A$1:$C$472,2,FALSE)),"",(VLOOKUP(A35,Cache!$A$1:$C$472,2,FALSE))))</f>
        <v>Pack Multi Merge</v>
      </c>
      <c r="C35" s="3">
        <f>(IF(ISERROR(VLOOKUP(A35,Cache!$A$1:$C$472,3,FALSE)),"",(VLOOKUP(A35,Cache!$A$1:$C$472,3,FALSE))))</f>
        <v>122</v>
      </c>
    </row>
    <row r="36" spans="1:3">
      <c r="A36" t="str">
        <f>'liste-formation'!A37</f>
        <v>Chaix Lavis,Angelique</v>
      </c>
      <c r="B36" s="114" t="str">
        <f>(IF(ISERROR(VLOOKUP(A36,Cache!$A$1:$C$472,2,FALSE)),"",(VLOOKUP(A36,Cache!$A$1:$C$472,2,FALSE))))</f>
        <v>Rebin Multi Merge</v>
      </c>
      <c r="C36" s="3">
        <f>(IF(ISERROR(VLOOKUP(A36,Cache!$A$1:$C$472,3,FALSE)),"",(VLOOKUP(A36,Cache!$A$1:$C$472,3,FALSE))))</f>
        <v>501</v>
      </c>
    </row>
    <row r="37" spans="1:3">
      <c r="A37" t="str">
        <f>'liste-formation'!A38</f>
        <v>Chalayer,Mylene</v>
      </c>
      <c r="B37" s="114" t="str">
        <f>(IF(ISERROR(VLOOKUP(A37,Cache!$A$1:$C$472,2,FALSE)),"",(VLOOKUP(A37,Cache!$A$1:$C$472,2,FALSE))))</f>
        <v/>
      </c>
      <c r="C37" s="3" t="str">
        <f>(IF(ISERROR(VLOOKUP(A37,Cache!$A$1:$C$472,3,FALSE)),"",(VLOOKUP(A37,Cache!$A$1:$C$472,3,FALSE))))</f>
        <v/>
      </c>
    </row>
    <row r="38" spans="1:3">
      <c r="A38" t="str">
        <f>'liste-formation'!A39</f>
        <v>Chaneac,Maxime</v>
      </c>
      <c r="B38" s="114" t="str">
        <f>(IF(ISERROR(VLOOKUP(A38,Cache!$A$1:$C$472,2,FALSE)),"",(VLOOKUP(A38,Cache!$A$1:$C$472,2,FALSE))))</f>
        <v/>
      </c>
      <c r="C38" s="3" t="str">
        <f>(IF(ISERROR(VLOOKUP(A38,Cache!$A$1:$C$472,3,FALSE)),"",(VLOOKUP(A38,Cache!$A$1:$C$472,3,FALSE))))</f>
        <v/>
      </c>
    </row>
    <row r="39" spans="1:3">
      <c r="A39" t="str">
        <f>'liste-formation'!A40</f>
        <v>Chaussard,Murielle</v>
      </c>
      <c r="B39" s="114" t="str">
        <f>(IF(ISERROR(VLOOKUP(A39,Cache!$A$1:$C$472,2,FALSE)),"",(VLOOKUP(A39,Cache!$A$1:$C$472,2,FALSE))))</f>
        <v/>
      </c>
      <c r="C39" s="3" t="str">
        <f>(IF(ISERROR(VLOOKUP(A39,Cache!$A$1:$C$472,3,FALSE)),"",(VLOOKUP(A39,Cache!$A$1:$C$472,3,FALSE))))</f>
        <v/>
      </c>
    </row>
    <row r="40" spans="1:3">
      <c r="A40" t="str">
        <f>'liste-formation'!A41</f>
        <v>Constantin,Amandine</v>
      </c>
      <c r="B40" s="114" t="str">
        <f>(IF(ISERROR(VLOOKUP(A40,Cache!$A$1:$C$472,2,FALSE)),"",(VLOOKUP(A40,Cache!$A$1:$C$472,2,FALSE))))</f>
        <v/>
      </c>
      <c r="C40" s="3" t="str">
        <f>(IF(ISERROR(VLOOKUP(A40,Cache!$A$1:$C$472,3,FALSE)),"",(VLOOKUP(A40,Cache!$A$1:$C$472,3,FALSE))))</f>
        <v/>
      </c>
    </row>
    <row r="41" spans="1:3">
      <c r="A41" t="str">
        <f>'liste-formation'!A42</f>
        <v>Costa,Lucine</v>
      </c>
      <c r="B41" s="114" t="str">
        <f>(IF(ISERROR(VLOOKUP(A41,Cache!$A$1:$C$472,2,FALSE)),"",(VLOOKUP(A41,Cache!$A$1:$C$472,2,FALSE))))</f>
        <v>Shipping</v>
      </c>
      <c r="C41" s="3" t="str">
        <f>(IF(ISERROR(VLOOKUP(A41,Cache!$A$1:$C$472,3,FALSE)),"",(VLOOKUP(A41,Cache!$A$1:$C$472,3,FALSE))))</f>
        <v>Expéditions</v>
      </c>
    </row>
    <row r="42" spans="1:3">
      <c r="A42" t="str">
        <f>'liste-formation'!A43</f>
        <v>Cottereau,Helene</v>
      </c>
      <c r="B42" s="114" t="str">
        <f>(IF(ISERROR(VLOOKUP(A42,Cache!$A$1:$C$472,2,FALSE)),"",(VLOOKUP(A42,Cache!$A$1:$C$472,2,FALSE))))</f>
        <v/>
      </c>
      <c r="C42" s="3" t="str">
        <f>(IF(ISERROR(VLOOKUP(A42,Cache!$A$1:$C$472,3,FALSE)),"",(VLOOKUP(A42,Cache!$A$1:$C$472,3,FALSE))))</f>
        <v/>
      </c>
    </row>
    <row r="43" spans="1:3">
      <c r="A43" t="str">
        <f>'liste-formation'!A44</f>
        <v>Crouzet,Clemence</v>
      </c>
      <c r="B43" s="114" t="str">
        <f>(IF(ISERROR(VLOOKUP(A43,Cache!$A$1:$C$472,2,FALSE)),"",(VLOOKUP(A43,Cache!$A$1:$C$472,2,FALSE))))</f>
        <v/>
      </c>
      <c r="C43" s="3" t="str">
        <f>(IF(ISERROR(VLOOKUP(A43,Cache!$A$1:$C$472,3,FALSE)),"",(VLOOKUP(A43,Cache!$A$1:$C$472,3,FALSE))))</f>
        <v/>
      </c>
    </row>
    <row r="44" spans="1:3">
      <c r="A44" t="str">
        <f>'liste-formation'!A45</f>
        <v>Crouzet,Julien</v>
      </c>
      <c r="B44" s="114" t="str">
        <f>(IF(ISERROR(VLOOKUP(A44,Cache!$A$1:$C$472,2,FALSE)),"",(VLOOKUP(A44,Cache!$A$1:$C$472,2,FALSE))))</f>
        <v/>
      </c>
      <c r="C44" s="3" t="str">
        <f>(IF(ISERROR(VLOOKUP(A44,Cache!$A$1:$C$472,3,FALSE)),"",(VLOOKUP(A44,Cache!$A$1:$C$472,3,FALSE))))</f>
        <v/>
      </c>
    </row>
    <row r="45" spans="1:3">
      <c r="A45" t="str">
        <f>'liste-formation'!A46</f>
        <v>D Hornes,Delphine</v>
      </c>
      <c r="B45" s="114" t="str">
        <f>(IF(ISERROR(VLOOKUP(A45,Cache!$A$1:$C$472,2,FALSE)),"",(VLOOKUP(A45,Cache!$A$1:$C$472,2,FALSE))))</f>
        <v>Rebin Large</v>
      </c>
      <c r="C45" s="3">
        <f>(IF(ISERROR(VLOOKUP(A45,Cache!$A$1:$C$472,3,FALSE)),"",(VLOOKUP(A45,Cache!$A$1:$C$472,3,FALSE))))</f>
        <v>401</v>
      </c>
    </row>
    <row r="46" spans="1:3">
      <c r="A46" t="str">
        <f>'liste-formation'!A47</f>
        <v>Dada,Badia</v>
      </c>
      <c r="B46" s="114" t="str">
        <f>(IF(ISERROR(VLOOKUP(A46,Cache!$A$1:$C$472,2,FALSE)),"",(VLOOKUP(A46,Cache!$A$1:$C$472,2,FALSE))))</f>
        <v>KO</v>
      </c>
      <c r="C46" s="3" t="str">
        <f>(IF(ISERROR(VLOOKUP(A46,Cache!$A$1:$C$472,3,FALSE)),"",(VLOOKUP(A46,Cache!$A$1:$C$472,3,FALSE))))</f>
        <v>Solving</v>
      </c>
    </row>
    <row r="47" spans="1:3">
      <c r="A47" t="str">
        <f>'liste-formation'!A48</f>
        <v>Dauget,Kevin</v>
      </c>
      <c r="B47" s="114" t="str">
        <f>(IF(ISERROR(VLOOKUP(A47,Cache!$A$1:$C$472,2,FALSE)),"",(VLOOKUP(A47,Cache!$A$1:$C$472,2,FALSE))))</f>
        <v>Instructor</v>
      </c>
      <c r="C47" s="3" t="str">
        <f>(IF(ISERROR(VLOOKUP(A47,Cache!$A$1:$C$472,3,FALSE)),"",(VLOOKUP(A47,Cache!$A$1:$C$472,3,FALSE))))</f>
        <v>Instructor</v>
      </c>
    </row>
    <row r="48" spans="1:3">
      <c r="A48" t="str">
        <f>'liste-formation'!A49</f>
        <v>De paris,Pauline</v>
      </c>
      <c r="B48" s="114" t="str">
        <f>(IF(ISERROR(VLOOKUP(A48,Cache!$A$1:$C$472,2,FALSE)),"",(VLOOKUP(A48,Cache!$A$1:$C$472,2,FALSE))))</f>
        <v/>
      </c>
      <c r="C48" s="3" t="str">
        <f>(IF(ISERROR(VLOOKUP(A48,Cache!$A$1:$C$472,3,FALSE)),"",(VLOOKUP(A48,Cache!$A$1:$C$472,3,FALSE))))</f>
        <v/>
      </c>
    </row>
    <row r="49" spans="1:3">
      <c r="A49" t="str">
        <f>'liste-formation'!A50</f>
        <v>De Percin,Bruno</v>
      </c>
      <c r="B49" s="114" t="str">
        <f>(IF(ISERROR(VLOOKUP(A49,Cache!$A$1:$C$472,2,FALSE)),"",(VLOOKUP(A49,Cache!$A$1:$C$472,2,FALSE))))</f>
        <v>5S</v>
      </c>
      <c r="C49" s="3" t="str">
        <f>(IF(ISERROR(VLOOKUP(A49,Cache!$A$1:$C$472,3,FALSE)),"",(VLOOKUP(A49,Cache!$A$1:$C$472,3,FALSE))))</f>
        <v>5S</v>
      </c>
    </row>
    <row r="50" spans="1:3">
      <c r="A50" t="str">
        <f>'liste-formation'!A51</f>
        <v>De Sousa,Kelly</v>
      </c>
      <c r="B50" s="114" t="str">
        <f>(IF(ISERROR(VLOOKUP(A50,Cache!$A$1:$C$472,2,FALSE)),"",(VLOOKUP(A50,Cache!$A$1:$C$472,2,FALSE))))</f>
        <v>Support Lead</v>
      </c>
      <c r="C50" s="3" t="str">
        <f>(IF(ISERROR(VLOOKUP(A50,Cache!$A$1:$C$472,3,FALSE)),"",(VLOOKUP(A50,Cache!$A$1:$C$472,3,FALSE))))</f>
        <v>Support Lead</v>
      </c>
    </row>
    <row r="51" spans="1:3">
      <c r="A51" t="str">
        <f>'liste-formation'!A52</f>
        <v>Deghaye,Coline</v>
      </c>
      <c r="B51" s="114" t="str">
        <f>(IF(ISERROR(VLOOKUP(A51,Cache!$A$1:$C$472,2,FALSE)),"",(VLOOKUP(A51,Cache!$A$1:$C$472,2,FALSE))))</f>
        <v/>
      </c>
      <c r="C51" s="3" t="str">
        <f>(IF(ISERROR(VLOOKUP(A51,Cache!$A$1:$C$472,3,FALSE)),"",(VLOOKUP(A51,Cache!$A$1:$C$472,3,FALSE))))</f>
        <v/>
      </c>
    </row>
    <row r="52" spans="1:3">
      <c r="A52" t="str">
        <f>'liste-formation'!A53</f>
        <v>Delclos,Anne Claire</v>
      </c>
      <c r="B52" s="114" t="str">
        <f>(IF(ISERROR(VLOOKUP(A52,Cache!$A$1:$C$472,2,FALSE)),"",(VLOOKUP(A52,Cache!$A$1:$C$472,2,FALSE))))</f>
        <v/>
      </c>
      <c r="C52" s="3" t="str">
        <f>(IF(ISERROR(VLOOKUP(A52,Cache!$A$1:$C$472,3,FALSE)),"",(VLOOKUP(A52,Cache!$A$1:$C$472,3,FALSE))))</f>
        <v/>
      </c>
    </row>
    <row r="53" spans="1:3">
      <c r="A53" t="str">
        <f>'liste-formation'!A54</f>
        <v>Delnatte,Nathalie</v>
      </c>
      <c r="B53" s="114" t="str">
        <f>(IF(ISERROR(VLOOKUP(A53,Cache!$A$1:$C$472,2,FALSE)),"",(VLOOKUP(A53,Cache!$A$1:$C$472,2,FALSE))))</f>
        <v>Pack Wrap</v>
      </c>
      <c r="C53" s="3">
        <f>(IF(ISERROR(VLOOKUP(A53,Cache!$A$1:$C$472,3,FALSE)),"",(VLOOKUP(A53,Cache!$A$1:$C$472,3,FALSE))))</f>
        <v>101</v>
      </c>
    </row>
    <row r="54" spans="1:3">
      <c r="A54" t="str">
        <f>'liste-formation'!A55</f>
        <v>Descottes,Myriam</v>
      </c>
      <c r="B54" s="114" t="str">
        <f>(IF(ISERROR(VLOOKUP(A54,Cache!$A$1:$C$472,2,FALSE)),"",(VLOOKUP(A54,Cache!$A$1:$C$472,2,FALSE))))</f>
        <v/>
      </c>
      <c r="C54" s="3" t="str">
        <f>(IF(ISERROR(VLOOKUP(A54,Cache!$A$1:$C$472,3,FALSE)),"",(VLOOKUP(A54,Cache!$A$1:$C$472,3,FALSE))))</f>
        <v/>
      </c>
    </row>
    <row r="55" spans="1:3">
      <c r="A55" t="str">
        <f>'liste-formation'!A56</f>
        <v>Di Giacomo,Amandine</v>
      </c>
      <c r="B55" s="114" t="str">
        <f>(IF(ISERROR(VLOOKUP(A55,Cache!$A$1:$C$472,2,FALSE)),"",(VLOOKUP(A55,Cache!$A$1:$C$472,2,FALSE))))</f>
        <v/>
      </c>
      <c r="C55" s="3" t="str">
        <f>(IF(ISERROR(VLOOKUP(A55,Cache!$A$1:$C$472,3,FALSE)),"",(VLOOKUP(A55,Cache!$A$1:$C$472,3,FALSE))))</f>
        <v/>
      </c>
    </row>
    <row r="56" spans="1:3">
      <c r="A56" t="str">
        <f>'liste-formation'!A57</f>
        <v>Drissi El Bouzaidi,Omaima</v>
      </c>
      <c r="B56" s="114" t="str">
        <f>(IF(ISERROR(VLOOKUP(A56,Cache!$A$1:$C$472,2,FALSE)),"",(VLOOKUP(A56,Cache!$A$1:$C$472,2,FALSE))))</f>
        <v/>
      </c>
      <c r="C56" s="3" t="str">
        <f>(IF(ISERROR(VLOOKUP(A56,Cache!$A$1:$C$472,3,FALSE)),"",(VLOOKUP(A56,Cache!$A$1:$C$472,3,FALSE))))</f>
        <v/>
      </c>
    </row>
    <row r="57" spans="1:3">
      <c r="A57" t="str">
        <f>'liste-formation'!A58</f>
        <v>Duflos,Steven</v>
      </c>
      <c r="B57" s="114" t="str">
        <f>(IF(ISERROR(VLOOKUP(A57,Cache!$A$1:$C$472,2,FALSE)),"",(VLOOKUP(A57,Cache!$A$1:$C$472,2,FALSE))))</f>
        <v/>
      </c>
      <c r="C57" s="3" t="str">
        <f>(IF(ISERROR(VLOOKUP(A57,Cache!$A$1:$C$472,3,FALSE)),"",(VLOOKUP(A57,Cache!$A$1:$C$472,3,FALSE))))</f>
        <v/>
      </c>
    </row>
    <row r="58" spans="1:3">
      <c r="A58" t="str">
        <f>'liste-formation'!A59</f>
        <v>Duquesne,Raymond</v>
      </c>
      <c r="B58" s="114" t="str">
        <f>(IF(ISERROR(VLOOKUP(A58,Cache!$A$1:$C$472,2,FALSE)),"",(VLOOKUP(A58,Cache!$A$1:$C$472,2,FALSE))))</f>
        <v>Pack Single</v>
      </c>
      <c r="C58" s="3">
        <f>(IF(ISERROR(VLOOKUP(A58,Cache!$A$1:$C$472,3,FALSE)),"",(VLOOKUP(A58,Cache!$A$1:$C$472,3,FALSE))))</f>
        <v>104</v>
      </c>
    </row>
    <row r="59" spans="1:3">
      <c r="A59" t="str">
        <f>'liste-formation'!A60</f>
        <v>El Bahraoui,Kaoutar</v>
      </c>
      <c r="B59" s="114" t="str">
        <f>(IF(ISERROR(VLOOKUP(A59,Cache!$A$1:$C$472,2,FALSE)),"",(VLOOKUP(A59,Cache!$A$1:$C$472,2,FALSE))))</f>
        <v/>
      </c>
      <c r="C59" s="3" t="str">
        <f>(IF(ISERROR(VLOOKUP(A59,Cache!$A$1:$C$472,3,FALSE)),"",(VLOOKUP(A59,Cache!$A$1:$C$472,3,FALSE))))</f>
        <v/>
      </c>
    </row>
    <row r="60" spans="1:3">
      <c r="A60" t="str">
        <f>'liste-formation'!A61</f>
        <v>El Khalfet,Karim</v>
      </c>
      <c r="B60" s="114" t="str">
        <f>(IF(ISERROR(VLOOKUP(A60,Cache!$A$1:$C$472,2,FALSE)),"",(VLOOKUP(A60,Cache!$A$1:$C$472,2,FALSE))))</f>
        <v>V-Return</v>
      </c>
      <c r="C60" s="3" t="str">
        <f>(IF(ISERROR(VLOOKUP(A60,Cache!$A$1:$C$472,3,FALSE)),"",(VLOOKUP(A60,Cache!$A$1:$C$472,3,FALSE))))</f>
        <v>Retour Fournisseur</v>
      </c>
    </row>
    <row r="61" spans="1:3">
      <c r="A61" t="str">
        <f>'liste-formation'!A62</f>
        <v>Errig,Sofia</v>
      </c>
      <c r="B61" s="114" t="str">
        <f>(IF(ISERROR(VLOOKUP(A61,Cache!$A$1:$C$472,2,FALSE)),"",(VLOOKUP(A61,Cache!$A$1:$C$472,2,FALSE))))</f>
        <v/>
      </c>
      <c r="C61" s="3" t="str">
        <f>(IF(ISERROR(VLOOKUP(A61,Cache!$A$1:$C$472,3,FALSE)),"",(VLOOKUP(A61,Cache!$A$1:$C$472,3,FALSE))))</f>
        <v/>
      </c>
    </row>
    <row r="62" spans="1:3">
      <c r="A62" t="str">
        <f>'liste-formation'!A63</f>
        <v>Fabrol,Audrey</v>
      </c>
      <c r="B62" s="114" t="str">
        <f>(IF(ISERROR(VLOOKUP(A62,Cache!$A$1:$C$472,2,FALSE)),"",(VLOOKUP(A62,Cache!$A$1:$C$472,2,FALSE))))</f>
        <v/>
      </c>
      <c r="C62" s="3" t="str">
        <f>(IF(ISERROR(VLOOKUP(A62,Cache!$A$1:$C$472,3,FALSE)),"",(VLOOKUP(A62,Cache!$A$1:$C$472,3,FALSE))))</f>
        <v/>
      </c>
    </row>
    <row r="63" spans="1:3">
      <c r="A63" t="str">
        <f>'liste-formation'!A64</f>
        <v>Fathi,Meryem</v>
      </c>
      <c r="B63" s="114" t="str">
        <f>(IF(ISERROR(VLOOKUP(A63,Cache!$A$1:$C$472,2,FALSE)),"",(VLOOKUP(A63,Cache!$A$1:$C$472,2,FALSE))))</f>
        <v/>
      </c>
      <c r="C63" s="3" t="str">
        <f>(IF(ISERROR(VLOOKUP(A63,Cache!$A$1:$C$472,3,FALSE)),"",(VLOOKUP(A63,Cache!$A$1:$C$472,3,FALSE))))</f>
        <v/>
      </c>
    </row>
    <row r="64" spans="1:3">
      <c r="A64" t="str">
        <f>'liste-formation'!A65</f>
        <v>Felix,Marie-Laure</v>
      </c>
      <c r="B64" s="114" t="str">
        <f>(IF(ISERROR(VLOOKUP(A64,Cache!$A$1:$C$472,2,FALSE)),"",(VLOOKUP(A64,Cache!$A$1:$C$472,2,FALSE))))</f>
        <v/>
      </c>
      <c r="C64" s="3" t="str">
        <f>(IF(ISERROR(VLOOKUP(A64,Cache!$A$1:$C$472,3,FALSE)),"",(VLOOKUP(A64,Cache!$A$1:$C$472,3,FALSE))))</f>
        <v/>
      </c>
    </row>
    <row r="65" spans="1:3">
      <c r="A65" t="str">
        <f>'liste-formation'!A66</f>
        <v>Ferroni,Kevin</v>
      </c>
      <c r="B65" s="114" t="str">
        <f>(IF(ISERROR(VLOOKUP(A65,Cache!$A$1:$C$472,2,FALSE)),"",(VLOOKUP(A65,Cache!$A$1:$C$472,2,FALSE))))</f>
        <v/>
      </c>
      <c r="C65" s="3" t="str">
        <f>(IF(ISERROR(VLOOKUP(A65,Cache!$A$1:$C$472,3,FALSE)),"",(VLOOKUP(A65,Cache!$A$1:$C$472,3,FALSE))))</f>
        <v/>
      </c>
    </row>
    <row r="66" spans="1:3">
      <c r="A66" t="str">
        <f>'liste-formation'!A67</f>
        <v>Flament,Magalie</v>
      </c>
      <c r="B66" s="114" t="str">
        <f>(IF(ISERROR(VLOOKUP(A66,Cache!$A$1:$C$472,2,FALSE)),"",(VLOOKUP(A66,Cache!$A$1:$C$472,2,FALSE))))</f>
        <v/>
      </c>
      <c r="C66" s="3" t="str">
        <f>(IF(ISERROR(VLOOKUP(A66,Cache!$A$1:$C$472,3,FALSE)),"",(VLOOKUP(A66,Cache!$A$1:$C$472,3,FALSE))))</f>
        <v/>
      </c>
    </row>
    <row r="67" spans="1:3">
      <c r="A67" t="str">
        <f>'liste-formation'!A68</f>
        <v>Foloppe,Justine</v>
      </c>
      <c r="B67" s="114" t="str">
        <f>(IF(ISERROR(VLOOKUP(A67,Cache!$A$1:$C$472,2,FALSE)),"",(VLOOKUP(A67,Cache!$A$1:$C$472,2,FALSE))))</f>
        <v/>
      </c>
      <c r="C67" s="3" t="str">
        <f>(IF(ISERROR(VLOOKUP(A67,Cache!$A$1:$C$472,3,FALSE)),"",(VLOOKUP(A67,Cache!$A$1:$C$472,3,FALSE))))</f>
        <v/>
      </c>
    </row>
    <row r="68" spans="1:3">
      <c r="A68" t="str">
        <f>'liste-formation'!A69</f>
        <v>Foltier,Carole</v>
      </c>
      <c r="B68" s="114" t="str">
        <f>(IF(ISERROR(VLOOKUP(A68,Cache!$A$1:$C$472,2,FALSE)),"",(VLOOKUP(A68,Cache!$A$1:$C$472,2,FALSE))))</f>
        <v/>
      </c>
      <c r="C68" s="3" t="str">
        <f>(IF(ISERROR(VLOOKUP(A68,Cache!$A$1:$C$472,3,FALSE)),"",(VLOOKUP(A68,Cache!$A$1:$C$472,3,FALSE))))</f>
        <v/>
      </c>
    </row>
    <row r="69" spans="1:3">
      <c r="A69" t="str">
        <f>'liste-formation'!A70</f>
        <v>Fontaine,Teddy</v>
      </c>
      <c r="B69" s="114" t="str">
        <f>(IF(ISERROR(VLOOKUP(A69,Cache!$A$1:$C$472,2,FALSE)),"",(VLOOKUP(A69,Cache!$A$1:$C$472,2,FALSE))))</f>
        <v>Pack Multi Merge</v>
      </c>
      <c r="C69" s="3">
        <f>(IF(ISERROR(VLOOKUP(A69,Cache!$A$1:$C$472,3,FALSE)),"",(VLOOKUP(A69,Cache!$A$1:$C$472,3,FALSE))))</f>
        <v>221</v>
      </c>
    </row>
    <row r="70" spans="1:3">
      <c r="A70" t="str">
        <f>'liste-formation'!A71</f>
        <v>Gagne,Denis</v>
      </c>
      <c r="B70" s="114" t="str">
        <f>(IF(ISERROR(VLOOKUP(A70,Cache!$A$1:$C$472,2,FALSE)),"",(VLOOKUP(A70,Cache!$A$1:$C$472,2,FALSE))))</f>
        <v>Picking Transhipment</v>
      </c>
      <c r="C70" s="3" t="str">
        <f>(IF(ISERROR(VLOOKUP(A70,Cache!$A$1:$C$472,3,FALSE)),"",(VLOOKUP(A70,Cache!$A$1:$C$472,3,FALSE))))</f>
        <v>Mad4</v>
      </c>
    </row>
    <row r="71" spans="1:3">
      <c r="A71" t="str">
        <f>'liste-formation'!A72</f>
        <v>Gamois,Laurette</v>
      </c>
      <c r="B71" s="114" t="str">
        <f>(IF(ISERROR(VLOOKUP(A71,Cache!$A$1:$C$472,2,FALSE)),"",(VLOOKUP(A71,Cache!$A$1:$C$472,2,FALSE))))</f>
        <v>Picking Transhipment</v>
      </c>
      <c r="C71" s="3" t="str">
        <f>(IF(ISERROR(VLOOKUP(A71,Cache!$A$1:$C$472,3,FALSE)),"",(VLOOKUP(A71,Cache!$A$1:$C$472,3,FALSE))))</f>
        <v>EuK5</v>
      </c>
    </row>
    <row r="72" spans="1:3">
      <c r="A72" t="str">
        <f>'liste-formation'!A73</f>
        <v>Garavel,Linda</v>
      </c>
      <c r="B72" s="114" t="str">
        <f>(IF(ISERROR(VLOOKUP(A72,Cache!$A$1:$C$472,2,FALSE)),"",(VLOOKUP(A72,Cache!$A$1:$C$472,2,FALSE))))</f>
        <v/>
      </c>
      <c r="C72" s="3" t="str">
        <f>(IF(ISERROR(VLOOKUP(A72,Cache!$A$1:$C$472,3,FALSE)),"",(VLOOKUP(A72,Cache!$A$1:$C$472,3,FALSE))))</f>
        <v/>
      </c>
    </row>
    <row r="73" spans="1:3">
      <c r="A73" t="str">
        <f>'liste-formation'!A74</f>
        <v>Garrel,Suzanne</v>
      </c>
      <c r="B73" s="114" t="str">
        <f>(IF(ISERROR(VLOOKUP(A73,Cache!$A$1:$C$472,2,FALSE)),"",(VLOOKUP(A73,Cache!$A$1:$C$472,2,FALSE))))</f>
        <v/>
      </c>
      <c r="C73" s="3" t="str">
        <f>(IF(ISERROR(VLOOKUP(A73,Cache!$A$1:$C$472,3,FALSE)),"",(VLOOKUP(A73,Cache!$A$1:$C$472,3,FALSE))))</f>
        <v/>
      </c>
    </row>
    <row r="74" spans="1:3">
      <c r="A74" t="str">
        <f>'liste-formation'!A75</f>
        <v>Gehin,Christine</v>
      </c>
      <c r="B74" s="114" t="str">
        <f>(IF(ISERROR(VLOOKUP(A74,Cache!$A$1:$C$472,2,FALSE)),"",(VLOOKUP(A74,Cache!$A$1:$C$472,2,FALSE))))</f>
        <v/>
      </c>
      <c r="C74" s="3" t="str">
        <f>(IF(ISERROR(VLOOKUP(A74,Cache!$A$1:$C$472,3,FALSE)),"",(VLOOKUP(A74,Cache!$A$1:$C$472,3,FALSE))))</f>
        <v/>
      </c>
    </row>
    <row r="75" spans="1:3">
      <c r="A75" t="str">
        <f>'liste-formation'!A76</f>
        <v>Gehl,Morgane</v>
      </c>
      <c r="B75" s="114" t="str">
        <f>(IF(ISERROR(VLOOKUP(A75,Cache!$A$1:$C$472,2,FALSE)),"",(VLOOKUP(A75,Cache!$A$1:$C$472,2,FALSE))))</f>
        <v/>
      </c>
      <c r="C75" s="3" t="str">
        <f>(IF(ISERROR(VLOOKUP(A75,Cache!$A$1:$C$472,3,FALSE)),"",(VLOOKUP(A75,Cache!$A$1:$C$472,3,FALSE))))</f>
        <v/>
      </c>
    </row>
    <row r="76" spans="1:3">
      <c r="A76" t="str">
        <f>'liste-formation'!A77</f>
        <v>Gencel,Cindy</v>
      </c>
      <c r="B76" s="114" t="str">
        <f>(IF(ISERROR(VLOOKUP(A76,Cache!$A$1:$C$472,2,FALSE)),"",(VLOOKUP(A76,Cache!$A$1:$C$472,2,FALSE))))</f>
        <v/>
      </c>
      <c r="C76" s="3" t="str">
        <f>(IF(ISERROR(VLOOKUP(A76,Cache!$A$1:$C$472,3,FALSE)),"",(VLOOKUP(A76,Cache!$A$1:$C$472,3,FALSE))))</f>
        <v/>
      </c>
    </row>
    <row r="77" spans="1:3">
      <c r="A77" t="str">
        <f>'liste-formation'!A78</f>
        <v>Gillet,Herve</v>
      </c>
      <c r="B77" s="114" t="str">
        <f>(IF(ISERROR(VLOOKUP(A77,Cache!$A$1:$C$472,2,FALSE)),"",(VLOOKUP(A77,Cache!$A$1:$C$472,2,FALSE))))</f>
        <v/>
      </c>
      <c r="C77" s="3" t="str">
        <f>(IF(ISERROR(VLOOKUP(A77,Cache!$A$1:$C$472,3,FALSE)),"",(VLOOKUP(A77,Cache!$A$1:$C$472,3,FALSE))))</f>
        <v/>
      </c>
    </row>
    <row r="78" spans="1:3">
      <c r="A78" t="str">
        <f>'liste-formation'!A79</f>
        <v>Gouzes,Eddy</v>
      </c>
      <c r="B78" s="114" t="str">
        <f>(IF(ISERROR(VLOOKUP(A78,Cache!$A$1:$C$472,2,FALSE)),"",(VLOOKUP(A78,Cache!$A$1:$C$472,2,FALSE))))</f>
        <v>Process Guide</v>
      </c>
      <c r="C78" s="3" t="str">
        <f>(IF(ISERROR(VLOOKUP(A78,Cache!$A$1:$C$472,3,FALSE)),"",(VLOOKUP(A78,Cache!$A$1:$C$472,3,FALSE))))</f>
        <v>Solving</v>
      </c>
    </row>
    <row r="79" spans="1:3">
      <c r="A79" t="str">
        <f>'liste-formation'!A80</f>
        <v>Guelmine,Annissa</v>
      </c>
      <c r="B79" s="114" t="str">
        <f>(IF(ISERROR(VLOOKUP(A79,Cache!$A$1:$C$472,2,FALSE)),"",(VLOOKUP(A79,Cache!$A$1:$C$472,2,FALSE))))</f>
        <v/>
      </c>
      <c r="C79" s="3" t="str">
        <f>(IF(ISERROR(VLOOKUP(A79,Cache!$A$1:$C$472,3,FALSE)),"",(VLOOKUP(A79,Cache!$A$1:$C$472,3,FALSE))))</f>
        <v/>
      </c>
    </row>
    <row r="80" spans="1:3">
      <c r="A80" t="str">
        <f>'liste-formation'!A81</f>
        <v>Hamadache,Samira</v>
      </c>
      <c r="B80" s="114" t="str">
        <f>(IF(ISERROR(VLOOKUP(A80,Cache!$A$1:$C$472,2,FALSE)),"",(VLOOKUP(A80,Cache!$A$1:$C$472,2,FALSE))))</f>
        <v/>
      </c>
      <c r="C80" s="3" t="str">
        <f>(IF(ISERROR(VLOOKUP(A80,Cache!$A$1:$C$472,3,FALSE)),"",(VLOOKUP(A80,Cache!$A$1:$C$472,3,FALSE))))</f>
        <v/>
      </c>
    </row>
    <row r="81" spans="1:3">
      <c r="A81" t="str">
        <f>'liste-formation'!A82</f>
        <v>Hannequin,Cyril</v>
      </c>
      <c r="B81" s="114" t="str">
        <f>(IF(ISERROR(VLOOKUP(A81,Cache!$A$1:$C$472,2,FALSE)),"",(VLOOKUP(A81,Cache!$A$1:$C$472,2,FALSE))))</f>
        <v/>
      </c>
      <c r="C81" s="3" t="str">
        <f>(IF(ISERROR(VLOOKUP(A81,Cache!$A$1:$C$472,3,FALSE)),"",(VLOOKUP(A81,Cache!$A$1:$C$472,3,FALSE))))</f>
        <v/>
      </c>
    </row>
    <row r="82" spans="1:3">
      <c r="A82" t="str">
        <f>'liste-formation'!A83</f>
        <v>Hebert,Celine</v>
      </c>
      <c r="B82" s="114" t="str">
        <f>(IF(ISERROR(VLOOKUP(A82,Cache!$A$1:$C$472,2,FALSE)),"",(VLOOKUP(A82,Cache!$A$1:$C$472,2,FALSE))))</f>
        <v/>
      </c>
      <c r="C82" s="3" t="str">
        <f>(IF(ISERROR(VLOOKUP(A82,Cache!$A$1:$C$472,3,FALSE)),"",(VLOOKUP(A82,Cache!$A$1:$C$472,3,FALSE))))</f>
        <v/>
      </c>
    </row>
    <row r="83" spans="1:3">
      <c r="A83" t="str">
        <f>'liste-formation'!A84</f>
        <v>Hemar,Jordan</v>
      </c>
      <c r="B83" s="114" t="str">
        <f>(IF(ISERROR(VLOOKUP(A83,Cache!$A$1:$C$472,2,FALSE)),"",(VLOOKUP(A83,Cache!$A$1:$C$472,2,FALSE))))</f>
        <v/>
      </c>
      <c r="C83" s="3" t="str">
        <f>(IF(ISERROR(VLOOKUP(A83,Cache!$A$1:$C$472,3,FALSE)),"",(VLOOKUP(A83,Cache!$A$1:$C$472,3,FALSE))))</f>
        <v/>
      </c>
    </row>
    <row r="84" spans="1:3">
      <c r="A84" t="str">
        <f>'liste-formation'!A85</f>
        <v>Hermelin,Florence</v>
      </c>
      <c r="B84" s="114" t="str">
        <f>(IF(ISERROR(VLOOKUP(A84,Cache!$A$1:$C$472,2,FALSE)),"",(VLOOKUP(A84,Cache!$A$1:$C$472,2,FALSE))))</f>
        <v/>
      </c>
      <c r="C84" s="3" t="str">
        <f>(IF(ISERROR(VLOOKUP(A84,Cache!$A$1:$C$472,3,FALSE)),"",(VLOOKUP(A84,Cache!$A$1:$C$472,3,FALSE))))</f>
        <v/>
      </c>
    </row>
    <row r="85" spans="1:3">
      <c r="A85" t="str">
        <f>'liste-formation'!A86</f>
        <v>Herne,Laurence</v>
      </c>
      <c r="B85" s="114" t="str">
        <f>(IF(ISERROR(VLOOKUP(A85,Cache!$A$1:$C$472,2,FALSE)),"",(VLOOKUP(A85,Cache!$A$1:$C$472,2,FALSE))))</f>
        <v/>
      </c>
      <c r="C85" s="3" t="str">
        <f>(IF(ISERROR(VLOOKUP(A85,Cache!$A$1:$C$472,3,FALSE)),"",(VLOOKUP(A85,Cache!$A$1:$C$472,3,FALSE))))</f>
        <v/>
      </c>
    </row>
    <row r="86" spans="1:3">
      <c r="A86" t="str">
        <f>'liste-formation'!A87</f>
        <v>Herrera,Jean</v>
      </c>
      <c r="B86" s="114" t="str">
        <f>(IF(ISERROR(VLOOKUP(A86,Cache!$A$1:$C$472,2,FALSE)),"",(VLOOKUP(A86,Cache!$A$1:$C$472,2,FALSE))))</f>
        <v/>
      </c>
      <c r="C86" s="3" t="str">
        <f>(IF(ISERROR(VLOOKUP(A86,Cache!$A$1:$C$472,3,FALSE)),"",(VLOOKUP(A86,Cache!$A$1:$C$472,3,FALSE))))</f>
        <v/>
      </c>
    </row>
    <row r="87" spans="1:3">
      <c r="A87" t="str">
        <f>'liste-formation'!A88</f>
        <v>Hoel,Yoann</v>
      </c>
      <c r="B87" s="114" t="str">
        <f>(IF(ISERROR(VLOOKUP(A87,Cache!$A$1:$C$472,2,FALSE)),"",(VLOOKUP(A87,Cache!$A$1:$C$472,2,FALSE))))</f>
        <v>Solving</v>
      </c>
      <c r="C87" s="3" t="str">
        <f>(IF(ISERROR(VLOOKUP(A87,Cache!$A$1:$C$472,3,FALSE)),"",(VLOOKUP(A87,Cache!$A$1:$C$472,3,FALSE))))</f>
        <v>Solving</v>
      </c>
    </row>
    <row r="88" spans="1:3">
      <c r="A88" t="str">
        <f>'liste-formation'!A89</f>
        <v>Jafale,Mohacine</v>
      </c>
      <c r="B88" s="114" t="str">
        <f>(IF(ISERROR(VLOOKUP(A88,Cache!$A$1:$C$472,2,FALSE)),"",(VLOOKUP(A88,Cache!$A$1:$C$472,2,FALSE))))</f>
        <v/>
      </c>
      <c r="C88" s="3" t="str">
        <f>(IF(ISERROR(VLOOKUP(A88,Cache!$A$1:$C$472,3,FALSE)),"",(VLOOKUP(A88,Cache!$A$1:$C$472,3,FALSE))))</f>
        <v/>
      </c>
    </row>
    <row r="89" spans="1:3">
      <c r="A89" t="str">
        <f>'liste-formation'!A90</f>
        <v>Janiga,Alexandre</v>
      </c>
      <c r="B89" s="114" t="str">
        <f>(IF(ISERROR(VLOOKUP(A89,Cache!$A$1:$C$472,2,FALSE)),"",(VLOOKUP(A89,Cache!$A$1:$C$472,2,FALSE))))</f>
        <v>Shipping</v>
      </c>
      <c r="C89" s="3" t="str">
        <f>(IF(ISERROR(VLOOKUP(A89,Cache!$A$1:$C$472,3,FALSE)),"",(VLOOKUP(A89,Cache!$A$1:$C$472,3,FALSE))))</f>
        <v>Expéditions</v>
      </c>
    </row>
    <row r="90" spans="1:3">
      <c r="A90" t="str">
        <f>'liste-formation'!A91</f>
        <v>Kassamat,Ibrahim</v>
      </c>
      <c r="B90" s="114" t="str">
        <f>(IF(ISERROR(VLOOKUP(A90,Cache!$A$1:$C$472,2,FALSE)),"",(VLOOKUP(A90,Cache!$A$1:$C$472,2,FALSE))))</f>
        <v>Rebin Multi Merge</v>
      </c>
      <c r="C90" s="3">
        <f>(IF(ISERROR(VLOOKUP(A90,Cache!$A$1:$C$472,3,FALSE)),"",(VLOOKUP(A90,Cache!$A$1:$C$472,3,FALSE))))</f>
        <v>101</v>
      </c>
    </row>
    <row r="91" spans="1:3">
      <c r="A91" t="str">
        <f>'liste-formation'!A92</f>
        <v>Khaoua,Mongia</v>
      </c>
      <c r="B91" s="114" t="str">
        <f>(IF(ISERROR(VLOOKUP(A91,Cache!$A$1:$C$472,2,FALSE)),"",(VLOOKUP(A91,Cache!$A$1:$C$472,2,FALSE))))</f>
        <v/>
      </c>
      <c r="C91" s="3" t="str">
        <f>(IF(ISERROR(VLOOKUP(A91,Cache!$A$1:$C$472,3,FALSE)),"",(VLOOKUP(A91,Cache!$A$1:$C$472,3,FALSE))))</f>
        <v/>
      </c>
    </row>
    <row r="92" spans="1:3">
      <c r="A92" t="str">
        <f>'liste-formation'!A93</f>
        <v>kiri,Anisa</v>
      </c>
      <c r="B92" s="114" t="str">
        <f>(IF(ISERROR(VLOOKUP(A92,Cache!$A$1:$C$472,2,FALSE)),"",(VLOOKUP(A92,Cache!$A$1:$C$472,2,FALSE))))</f>
        <v/>
      </c>
      <c r="C92" s="3" t="str">
        <f>(IF(ISERROR(VLOOKUP(A92,Cache!$A$1:$C$472,3,FALSE)),"",(VLOOKUP(A92,Cache!$A$1:$C$472,3,FALSE))))</f>
        <v/>
      </c>
    </row>
    <row r="93" spans="1:3">
      <c r="A93" t="str">
        <f>'liste-formation'!A94</f>
        <v>Krebs,Raphael</v>
      </c>
      <c r="B93" s="114" t="str">
        <f>(IF(ISERROR(VLOOKUP(A93,Cache!$A$1:$C$472,2,FALSE)),"",(VLOOKUP(A93,Cache!$A$1:$C$472,2,FALSE))))</f>
        <v/>
      </c>
      <c r="C93" s="3" t="str">
        <f>(IF(ISERROR(VLOOKUP(A93,Cache!$A$1:$C$472,3,FALSE)),"",(VLOOKUP(A93,Cache!$A$1:$C$472,3,FALSE))))</f>
        <v/>
      </c>
    </row>
    <row r="94" spans="1:3">
      <c r="A94" t="str">
        <f>'liste-formation'!A95</f>
        <v>Kuruc,Catherine</v>
      </c>
      <c r="B94" s="114" t="str">
        <f>(IF(ISERROR(VLOOKUP(A94,Cache!$A$1:$C$472,2,FALSE)),"",(VLOOKUP(A94,Cache!$A$1:$C$472,2,FALSE))))</f>
        <v>Support Lead</v>
      </c>
      <c r="C94" s="3" t="str">
        <f>(IF(ISERROR(VLOOKUP(A94,Cache!$A$1:$C$472,3,FALSE)),"",(VLOOKUP(A94,Cache!$A$1:$C$472,3,FALSE))))</f>
        <v>Support Lead</v>
      </c>
    </row>
    <row r="95" spans="1:3">
      <c r="A95" t="str">
        <f>'liste-formation'!A96</f>
        <v>Lassias,Robin</v>
      </c>
      <c r="B95" s="114" t="str">
        <f>(IF(ISERROR(VLOOKUP(A95,Cache!$A$1:$C$472,2,FALSE)),"",(VLOOKUP(A95,Cache!$A$1:$C$472,2,FALSE))))</f>
        <v>Pack Multi Large</v>
      </c>
      <c r="C95" s="3">
        <f>(IF(ISERROR(VLOOKUP(A95,Cache!$A$1:$C$472,3,FALSE)),"",(VLOOKUP(A95,Cache!$A$1:$C$472,3,FALSE))))</f>
        <v>401</v>
      </c>
    </row>
    <row r="96" spans="1:3">
      <c r="A96" t="str">
        <f>'liste-formation'!A97</f>
        <v>Laviale,Flora</v>
      </c>
      <c r="B96" s="114" t="str">
        <f>(IF(ISERROR(VLOOKUP(A96,Cache!$A$1:$C$472,2,FALSE)),"",(VLOOKUP(A96,Cache!$A$1:$C$472,2,FALSE))))</f>
        <v/>
      </c>
      <c r="C96" s="3" t="str">
        <f>(IF(ISERROR(VLOOKUP(A96,Cache!$A$1:$C$472,3,FALSE)),"",(VLOOKUP(A96,Cache!$A$1:$C$472,3,FALSE))))</f>
        <v/>
      </c>
    </row>
    <row r="97" spans="1:3">
      <c r="A97" t="str">
        <f>'liste-formation'!A98</f>
        <v>Le Pape,Mickael</v>
      </c>
      <c r="B97" s="114" t="str">
        <f>(IF(ISERROR(VLOOKUP(A97,Cache!$A$1:$C$472,2,FALSE)),"",(VLOOKUP(A97,Cache!$A$1:$C$472,2,FALSE))))</f>
        <v>Pack Multi Merge</v>
      </c>
      <c r="C97" s="3">
        <f>(IF(ISERROR(VLOOKUP(A97,Cache!$A$1:$C$472,3,FALSE)),"",(VLOOKUP(A97,Cache!$A$1:$C$472,3,FALSE))))</f>
        <v>501</v>
      </c>
    </row>
    <row r="98" spans="1:3">
      <c r="A98" t="str">
        <f>'liste-formation'!A99</f>
        <v>Le Tutour,Julie</v>
      </c>
      <c r="B98" s="114" t="str">
        <f>(IF(ISERROR(VLOOKUP(A98,Cache!$A$1:$C$472,2,FALSE)),"",(VLOOKUP(A98,Cache!$A$1:$C$472,2,FALSE))))</f>
        <v/>
      </c>
      <c r="C98" s="3" t="str">
        <f>(IF(ISERROR(VLOOKUP(A98,Cache!$A$1:$C$472,3,FALSE)),"",(VLOOKUP(A98,Cache!$A$1:$C$472,3,FALSE))))</f>
        <v/>
      </c>
    </row>
    <row r="99" spans="1:3">
      <c r="A99" t="str">
        <f>'liste-formation'!A100</f>
        <v>Le,Anh ty</v>
      </c>
      <c r="B99" s="114" t="str">
        <f>(IF(ISERROR(VLOOKUP(A99,Cache!$A$1:$C$472,2,FALSE)),"",(VLOOKUP(A99,Cache!$A$1:$C$472,2,FALSE))))</f>
        <v/>
      </c>
      <c r="C99" s="3" t="str">
        <f>(IF(ISERROR(VLOOKUP(A99,Cache!$A$1:$C$472,3,FALSE)),"",(VLOOKUP(A99,Cache!$A$1:$C$472,3,FALSE))))</f>
        <v/>
      </c>
    </row>
    <row r="100" spans="1:3">
      <c r="A100" t="str">
        <f>'liste-formation'!A101</f>
        <v>Legrand,Adrien</v>
      </c>
      <c r="B100" s="114" t="str">
        <f>(IF(ISERROR(VLOOKUP(A100,Cache!$A$1:$C$472,2,FALSE)),"",(VLOOKUP(A100,Cache!$A$1:$C$472,2,FALSE))))</f>
        <v/>
      </c>
      <c r="C100" s="3" t="str">
        <f>(IF(ISERROR(VLOOKUP(A100,Cache!$A$1:$C$472,3,FALSE)),"",(VLOOKUP(A100,Cache!$A$1:$C$472,3,FALSE))))</f>
        <v/>
      </c>
    </row>
    <row r="101" spans="1:3">
      <c r="A101" t="str">
        <f>'liste-formation'!A102</f>
        <v>Leonardi,Tatiana</v>
      </c>
      <c r="B101" s="114" t="str">
        <f>(IF(ISERROR(VLOOKUP(A101,Cache!$A$1:$C$472,2,FALSE)),"",(VLOOKUP(A101,Cache!$A$1:$C$472,2,FALSE))))</f>
        <v/>
      </c>
      <c r="C101" s="3" t="str">
        <f>(IF(ISERROR(VLOOKUP(A101,Cache!$A$1:$C$472,3,FALSE)),"",(VLOOKUP(A101,Cache!$A$1:$C$472,3,FALSE))))</f>
        <v/>
      </c>
    </row>
    <row r="102" spans="1:3">
      <c r="A102" t="str">
        <f>'liste-formation'!A103</f>
        <v>Lopez,Gaetan</v>
      </c>
      <c r="B102" s="114" t="str">
        <f>(IF(ISERROR(VLOOKUP(A102,Cache!$A$1:$C$472,2,FALSE)),"",(VLOOKUP(A102,Cache!$A$1:$C$472,2,FALSE))))</f>
        <v/>
      </c>
      <c r="C102" s="3" t="str">
        <f>(IF(ISERROR(VLOOKUP(A102,Cache!$A$1:$C$472,3,FALSE)),"",(VLOOKUP(A102,Cache!$A$1:$C$472,3,FALSE))))</f>
        <v/>
      </c>
    </row>
    <row r="103" spans="1:3">
      <c r="A103" t="str">
        <f>'liste-formation'!A104</f>
        <v>Loppin,Jonathan</v>
      </c>
      <c r="B103" s="114" t="str">
        <f>(IF(ISERROR(VLOOKUP(A103,Cache!$A$1:$C$472,2,FALSE)),"",(VLOOKUP(A103,Cache!$A$1:$C$472,2,FALSE))))</f>
        <v/>
      </c>
      <c r="C103" s="3" t="str">
        <f>(IF(ISERROR(VLOOKUP(A103,Cache!$A$1:$C$472,3,FALSE)),"",(VLOOKUP(A103,Cache!$A$1:$C$472,3,FALSE))))</f>
        <v/>
      </c>
    </row>
    <row r="104" spans="1:3">
      <c r="A104" t="str">
        <f>'liste-formation'!A105</f>
        <v>Loppin,Louise</v>
      </c>
      <c r="B104" s="114" t="str">
        <f>(IF(ISERROR(VLOOKUP(A104,Cache!$A$1:$C$472,2,FALSE)),"",(VLOOKUP(A104,Cache!$A$1:$C$472,2,FALSE))))</f>
        <v/>
      </c>
      <c r="C104" s="3" t="str">
        <f>(IF(ISERROR(VLOOKUP(A104,Cache!$A$1:$C$472,3,FALSE)),"",(VLOOKUP(A104,Cache!$A$1:$C$472,3,FALSE))))</f>
        <v/>
      </c>
    </row>
    <row r="105" spans="1:3">
      <c r="A105" t="str">
        <f>'liste-formation'!A106</f>
        <v>Loubet,Thierry</v>
      </c>
      <c r="B105" s="114" t="str">
        <f>(IF(ISERROR(VLOOKUP(A105,Cache!$A$1:$C$472,2,FALSE)),"",(VLOOKUP(A105,Cache!$A$1:$C$472,2,FALSE))))</f>
        <v>Palettisation</v>
      </c>
      <c r="C105" s="3" t="str">
        <f>(IF(ISERROR(VLOOKUP(A105,Cache!$A$1:$C$472,3,FALSE)),"",(VLOOKUP(A105,Cache!$A$1:$C$472,3,FALSE))))</f>
        <v>Palettisation</v>
      </c>
    </row>
    <row r="106" spans="1:3">
      <c r="A106" t="str">
        <f>'liste-formation'!A107</f>
        <v>Loussert,Jerome</v>
      </c>
      <c r="B106" s="114" t="str">
        <f>(IF(ISERROR(VLOOKUP(A106,Cache!$A$1:$C$472,2,FALSE)),"",(VLOOKUP(A106,Cache!$A$1:$C$472,2,FALSE))))</f>
        <v>Support Lead</v>
      </c>
      <c r="C106" s="3" t="str">
        <f>(IF(ISERROR(VLOOKUP(A106,Cache!$A$1:$C$472,3,FALSE)),"",(VLOOKUP(A106,Cache!$A$1:$C$472,3,FALSE))))</f>
        <v>Support Lead</v>
      </c>
    </row>
    <row r="107" spans="1:3">
      <c r="A107" t="str">
        <f>'liste-formation'!A108</f>
        <v>Marin,Isabelle</v>
      </c>
      <c r="B107" s="114" t="str">
        <f>(IF(ISERROR(VLOOKUP(A107,Cache!$A$1:$C$472,2,FALSE)),"",(VLOOKUP(A107,Cache!$A$1:$C$472,2,FALSE))))</f>
        <v/>
      </c>
      <c r="C107" s="3" t="str">
        <f>(IF(ISERROR(VLOOKUP(A107,Cache!$A$1:$C$472,3,FALSE)),"",(VLOOKUP(A107,Cache!$A$1:$C$472,3,FALSE))))</f>
        <v/>
      </c>
    </row>
    <row r="108" spans="1:3">
      <c r="A108" t="str">
        <f>'liste-formation'!A109</f>
        <v>Marius,Stephane</v>
      </c>
      <c r="B108" s="114" t="str">
        <f>(IF(ISERROR(VLOOKUP(A108,Cache!$A$1:$C$472,2,FALSE)),"",(VLOOKUP(A108,Cache!$A$1:$C$472,2,FALSE))))</f>
        <v/>
      </c>
      <c r="C108" s="3" t="str">
        <f>(IF(ISERROR(VLOOKUP(A108,Cache!$A$1:$C$472,3,FALSE)),"",(VLOOKUP(A108,Cache!$A$1:$C$472,3,FALSE))))</f>
        <v/>
      </c>
    </row>
    <row r="109" spans="1:3">
      <c r="A109" t="str">
        <f>'liste-formation'!A110</f>
        <v>Marta Da Rocha,Patricia</v>
      </c>
      <c r="B109" s="114" t="str">
        <f>(IF(ISERROR(VLOOKUP(A109,Cache!$A$1:$C$472,2,FALSE)),"",(VLOOKUP(A109,Cache!$A$1:$C$472,2,FALSE))))</f>
        <v/>
      </c>
      <c r="C109" s="3" t="str">
        <f>(IF(ISERROR(VLOOKUP(A109,Cache!$A$1:$C$472,3,FALSE)),"",(VLOOKUP(A109,Cache!$A$1:$C$472,3,FALSE))))</f>
        <v/>
      </c>
    </row>
    <row r="110" spans="1:3">
      <c r="A110" t="str">
        <f>'liste-formation'!A111</f>
        <v>Martial,Clara</v>
      </c>
      <c r="B110" s="114" t="str">
        <f>(IF(ISERROR(VLOOKUP(A110,Cache!$A$1:$C$472,2,FALSE)),"",(VLOOKUP(A110,Cache!$A$1:$C$472,2,FALSE))))</f>
        <v/>
      </c>
      <c r="C110" s="3" t="str">
        <f>(IF(ISERROR(VLOOKUP(A110,Cache!$A$1:$C$472,3,FALSE)),"",(VLOOKUP(A110,Cache!$A$1:$C$472,3,FALSE))))</f>
        <v/>
      </c>
    </row>
    <row r="111" spans="1:3">
      <c r="A111" t="str">
        <f>'liste-formation'!A112</f>
        <v>Martinez,Quentin</v>
      </c>
      <c r="B111" s="114" t="str">
        <f>(IF(ISERROR(VLOOKUP(A111,Cache!$A$1:$C$472,2,FALSE)),"",(VLOOKUP(A111,Cache!$A$1:$C$472,2,FALSE))))</f>
        <v/>
      </c>
      <c r="C111" s="3" t="str">
        <f>(IF(ISERROR(VLOOKUP(A111,Cache!$A$1:$C$472,3,FALSE)),"",(VLOOKUP(A111,Cache!$A$1:$C$472,3,FALSE))))</f>
        <v/>
      </c>
    </row>
    <row r="112" spans="1:3">
      <c r="A112" t="str">
        <f>'liste-formation'!A113</f>
        <v>Melliti,Sonia</v>
      </c>
      <c r="B112" s="114" t="str">
        <f>(IF(ISERROR(VLOOKUP(A112,Cache!$A$1:$C$472,2,FALSE)),"",(VLOOKUP(A112,Cache!$A$1:$C$472,2,FALSE))))</f>
        <v>Shipping</v>
      </c>
      <c r="C112" s="3" t="str">
        <f>(IF(ISERROR(VLOOKUP(A112,Cache!$A$1:$C$472,3,FALSE)),"",(VLOOKUP(A112,Cache!$A$1:$C$472,3,FALSE))))</f>
        <v>Expéditions</v>
      </c>
    </row>
    <row r="113" spans="1:3">
      <c r="A113" t="str">
        <f>'liste-formation'!A114</f>
        <v>Miceli,Melanie</v>
      </c>
      <c r="B113" s="114" t="str">
        <f>(IF(ISERROR(VLOOKUP(A113,Cache!$A$1:$C$472,2,FALSE)),"",(VLOOKUP(A113,Cache!$A$1:$C$472,2,FALSE))))</f>
        <v/>
      </c>
      <c r="C113" s="3" t="str">
        <f>(IF(ISERROR(VLOOKUP(A113,Cache!$A$1:$C$472,3,FALSE)),"",(VLOOKUP(A113,Cache!$A$1:$C$472,3,FALSE))))</f>
        <v/>
      </c>
    </row>
    <row r="114" spans="1:3">
      <c r="A114" t="str">
        <f>'liste-formation'!A115</f>
        <v>Moekes,Elvis</v>
      </c>
      <c r="B114" s="114" t="str">
        <f>(IF(ISERROR(VLOOKUP(A114,Cache!$A$1:$C$472,2,FALSE)),"",(VLOOKUP(A114,Cache!$A$1:$C$472,2,FALSE))))</f>
        <v/>
      </c>
      <c r="C114" s="3" t="str">
        <f>(IF(ISERROR(VLOOKUP(A114,Cache!$A$1:$C$472,3,FALSE)),"",(VLOOKUP(A114,Cache!$A$1:$C$472,3,FALSE))))</f>
        <v/>
      </c>
    </row>
    <row r="115" spans="1:3">
      <c r="A115" t="str">
        <f>'liste-formation'!A116</f>
        <v>Mohr,Sandra</v>
      </c>
      <c r="B115" s="114" t="str">
        <f>(IF(ISERROR(VLOOKUP(A115,Cache!$A$1:$C$472,2,FALSE)),"",(VLOOKUP(A115,Cache!$A$1:$C$472,2,FALSE))))</f>
        <v>Pack Wrap</v>
      </c>
      <c r="C115" s="3">
        <f>(IF(ISERROR(VLOOKUP(A115,Cache!$A$1:$C$472,3,FALSE)),"",(VLOOKUP(A115,Cache!$A$1:$C$472,3,FALSE))))</f>
        <v>301</v>
      </c>
    </row>
    <row r="116" spans="1:3">
      <c r="A116" t="str">
        <f>'liste-formation'!A117</f>
        <v>Monot,Michael</v>
      </c>
      <c r="B116" s="114" t="str">
        <f>(IF(ISERROR(VLOOKUP(A116,Cache!$A$1:$C$472,2,FALSE)),"",(VLOOKUP(A116,Cache!$A$1:$C$472,2,FALSE))))</f>
        <v/>
      </c>
      <c r="C116" s="3" t="str">
        <f>(IF(ISERROR(VLOOKUP(A116,Cache!$A$1:$C$472,3,FALSE)),"",(VLOOKUP(A116,Cache!$A$1:$C$472,3,FALSE))))</f>
        <v/>
      </c>
    </row>
    <row r="117" spans="1:3">
      <c r="A117" t="str">
        <f>'liste-formation'!A118</f>
        <v>Muller,Clement</v>
      </c>
      <c r="B117" s="114" t="str">
        <f>(IF(ISERROR(VLOOKUP(A117,Cache!$A$1:$C$472,2,FALSE)),"",(VLOOKUP(A117,Cache!$A$1:$C$472,2,FALSE))))</f>
        <v/>
      </c>
      <c r="C117" s="3" t="str">
        <f>(IF(ISERROR(VLOOKUP(A117,Cache!$A$1:$C$472,3,FALSE)),"",(VLOOKUP(A117,Cache!$A$1:$C$472,3,FALSE))))</f>
        <v/>
      </c>
    </row>
    <row r="118" spans="1:3">
      <c r="A118" t="str">
        <f>'liste-formation'!A119</f>
        <v>Munier,Soizik</v>
      </c>
      <c r="B118" s="114" t="str">
        <f>(IF(ISERROR(VLOOKUP(A118,Cache!$A$1:$C$472,2,FALSE)),"",(VLOOKUP(A118,Cache!$A$1:$C$472,2,FALSE))))</f>
        <v>Support Lead</v>
      </c>
      <c r="C118" s="3" t="str">
        <f>(IF(ISERROR(VLOOKUP(A118,Cache!$A$1:$C$472,3,FALSE)),"",(VLOOKUP(A118,Cache!$A$1:$C$472,3,FALSE))))</f>
        <v>Support Lead</v>
      </c>
    </row>
    <row r="119" spans="1:3">
      <c r="A119" t="str">
        <f>'liste-formation'!A120</f>
        <v>Nasraoui,Sarhane</v>
      </c>
      <c r="B119" s="114" t="str">
        <f>(IF(ISERROR(VLOOKUP(A119,Cache!$A$1:$C$472,2,FALSE)),"",(VLOOKUP(A119,Cache!$A$1:$C$472,2,FALSE))))</f>
        <v/>
      </c>
      <c r="C119" s="3" t="str">
        <f>(IF(ISERROR(VLOOKUP(A119,Cache!$A$1:$C$472,3,FALSE)),"",(VLOOKUP(A119,Cache!$A$1:$C$472,3,FALSE))))</f>
        <v/>
      </c>
    </row>
    <row r="120" spans="1:3">
      <c r="A120" t="str">
        <f>'liste-formation'!A121</f>
        <v>Nicolier,Estelle</v>
      </c>
      <c r="B120" s="114" t="str">
        <f>(IF(ISERROR(VLOOKUP(A120,Cache!$A$1:$C$472,2,FALSE)),"",(VLOOKUP(A120,Cache!$A$1:$C$472,2,FALSE))))</f>
        <v>Instructor</v>
      </c>
      <c r="C120" s="3" t="str">
        <f>(IF(ISERROR(VLOOKUP(A120,Cache!$A$1:$C$472,3,FALSE)),"",(VLOOKUP(A120,Cache!$A$1:$C$472,3,FALSE))))</f>
        <v>Instructor</v>
      </c>
    </row>
    <row r="121" spans="1:3">
      <c r="A121" t="str">
        <f>'liste-formation'!A122</f>
        <v>Nolleau,Guillaume</v>
      </c>
      <c r="B121" s="114" t="str">
        <f>(IF(ISERROR(VLOOKUP(A121,Cache!$A$1:$C$472,2,FALSE)),"",(VLOOKUP(A121,Cache!$A$1:$C$472,2,FALSE))))</f>
        <v>Shipping</v>
      </c>
      <c r="C121" s="3" t="str">
        <f>(IF(ISERROR(VLOOKUP(A121,Cache!$A$1:$C$472,3,FALSE)),"",(VLOOKUP(A121,Cache!$A$1:$C$472,3,FALSE))))</f>
        <v>Expéditions</v>
      </c>
    </row>
    <row r="122" spans="1:3">
      <c r="A122" t="str">
        <f>'liste-formation'!A123</f>
        <v>Nury,Morgane</v>
      </c>
      <c r="B122" s="114" t="str">
        <f>(IF(ISERROR(VLOOKUP(A122,Cache!$A$1:$C$472,2,FALSE)),"",(VLOOKUP(A122,Cache!$A$1:$C$472,2,FALSE))))</f>
        <v/>
      </c>
      <c r="C122" s="3" t="str">
        <f>(IF(ISERROR(VLOOKUP(A122,Cache!$A$1:$C$472,3,FALSE)),"",(VLOOKUP(A122,Cache!$A$1:$C$472,3,FALSE))))</f>
        <v/>
      </c>
    </row>
    <row r="123" spans="1:3">
      <c r="A123" t="str">
        <f>'liste-formation'!A124</f>
        <v>Pascalin,Lucie</v>
      </c>
      <c r="B123" s="114" t="str">
        <f>(IF(ISERROR(VLOOKUP(A123,Cache!$A$1:$C$472,2,FALSE)),"",(VLOOKUP(A123,Cache!$A$1:$C$472,2,FALSE))))</f>
        <v/>
      </c>
      <c r="C123" s="3" t="str">
        <f>(IF(ISERROR(VLOOKUP(A123,Cache!$A$1:$C$472,3,FALSE)),"",(VLOOKUP(A123,Cache!$A$1:$C$472,3,FALSE))))</f>
        <v/>
      </c>
    </row>
    <row r="124" spans="1:3">
      <c r="A124" t="str">
        <f>'liste-formation'!A125</f>
        <v>Peillon,Jonathan</v>
      </c>
      <c r="B124" s="114" t="str">
        <f>(IF(ISERROR(VLOOKUP(A124,Cache!$A$1:$C$472,2,FALSE)),"",(VLOOKUP(A124,Cache!$A$1:$C$472,2,FALSE))))</f>
        <v>Rebin Multi Merge</v>
      </c>
      <c r="C124" s="3">
        <f>(IF(ISERROR(VLOOKUP(A124,Cache!$A$1:$C$472,3,FALSE)),"",(VLOOKUP(A124,Cache!$A$1:$C$472,3,FALSE))))</f>
        <v>202</v>
      </c>
    </row>
    <row r="125" spans="1:3">
      <c r="A125" t="str">
        <f>'liste-formation'!A126</f>
        <v>Petit,Olivier</v>
      </c>
      <c r="B125" s="114" t="str">
        <f>(IF(ISERROR(VLOOKUP(A125,Cache!$A$1:$C$472,2,FALSE)),"",(VLOOKUP(A125,Cache!$A$1:$C$472,2,FALSE))))</f>
        <v/>
      </c>
      <c r="C125" s="3" t="str">
        <f>(IF(ISERROR(VLOOKUP(A125,Cache!$A$1:$C$472,3,FALSE)),"",(VLOOKUP(A125,Cache!$A$1:$C$472,3,FALSE))))</f>
        <v/>
      </c>
    </row>
    <row r="126" spans="1:3">
      <c r="A126" t="str">
        <f>'liste-formation'!A127</f>
        <v>Pinol,Kevin</v>
      </c>
      <c r="B126" s="114" t="str">
        <f>(IF(ISERROR(VLOOKUP(A126,Cache!$A$1:$C$472,2,FALSE)),"",(VLOOKUP(A126,Cache!$A$1:$C$472,2,FALSE))))</f>
        <v/>
      </c>
      <c r="C126" s="3" t="str">
        <f>(IF(ISERROR(VLOOKUP(A126,Cache!$A$1:$C$472,3,FALSE)),"",(VLOOKUP(A126,Cache!$A$1:$C$472,3,FALSE))))</f>
        <v/>
      </c>
    </row>
    <row r="127" spans="1:3">
      <c r="A127" t="str">
        <f>'liste-formation'!A128</f>
        <v>Plubel,Berangere</v>
      </c>
      <c r="B127" s="114" t="str">
        <f>(IF(ISERROR(VLOOKUP(A127,Cache!$A$1:$C$472,2,FALSE)),"",(VLOOKUP(A127,Cache!$A$1:$C$472,2,FALSE))))</f>
        <v/>
      </c>
      <c r="C127" s="3" t="str">
        <f>(IF(ISERROR(VLOOKUP(A127,Cache!$A$1:$C$472,3,FALSE)),"",(VLOOKUP(A127,Cache!$A$1:$C$472,3,FALSE))))</f>
        <v/>
      </c>
    </row>
    <row r="128" spans="1:3">
      <c r="A128" t="str">
        <f>'liste-formation'!A129</f>
        <v>Pointut,Alexandre</v>
      </c>
      <c r="B128" s="114" t="str">
        <f>(IF(ISERROR(VLOOKUP(A128,Cache!$A$1:$C$472,2,FALSE)),"",(VLOOKUP(A128,Cache!$A$1:$C$472,2,FALSE))))</f>
        <v/>
      </c>
      <c r="C128" s="3" t="str">
        <f>(IF(ISERROR(VLOOKUP(A128,Cache!$A$1:$C$472,3,FALSE)),"",(VLOOKUP(A128,Cache!$A$1:$C$472,3,FALSE))))</f>
        <v/>
      </c>
    </row>
    <row r="129" spans="1:3">
      <c r="A129" t="str">
        <f>'liste-formation'!A130</f>
        <v>Poncon,Amandine</v>
      </c>
      <c r="B129" s="114" t="str">
        <f>(IF(ISERROR(VLOOKUP(A129,Cache!$A$1:$C$472,2,FALSE)),"",(VLOOKUP(A129,Cache!$A$1:$C$472,2,FALSE))))</f>
        <v/>
      </c>
      <c r="C129" s="3" t="str">
        <f>(IF(ISERROR(VLOOKUP(A129,Cache!$A$1:$C$472,3,FALSE)),"",(VLOOKUP(A129,Cache!$A$1:$C$472,3,FALSE))))</f>
        <v/>
      </c>
    </row>
    <row r="130" spans="1:3">
      <c r="A130" t="str">
        <f>'liste-formation'!A131</f>
        <v>Pont,Maxime</v>
      </c>
      <c r="B130" s="114" t="str">
        <f>(IF(ISERROR(VLOOKUP(A130,Cache!$A$1:$C$472,2,FALSE)),"",(VLOOKUP(A130,Cache!$A$1:$C$472,2,FALSE))))</f>
        <v/>
      </c>
      <c r="C130" s="3" t="str">
        <f>(IF(ISERROR(VLOOKUP(A130,Cache!$A$1:$C$472,3,FALSE)),"",(VLOOKUP(A130,Cache!$A$1:$C$472,3,FALSE))))</f>
        <v/>
      </c>
    </row>
    <row r="131" spans="1:3">
      <c r="A131" t="str">
        <f>'liste-formation'!A132</f>
        <v>Pottier,Renaud</v>
      </c>
      <c r="B131" s="114" t="str">
        <f>(IF(ISERROR(VLOOKUP(A131,Cache!$A$1:$C$472,2,FALSE)),"",(VLOOKUP(A131,Cache!$A$1:$C$472,2,FALSE))))</f>
        <v/>
      </c>
      <c r="C131" s="3" t="str">
        <f>(IF(ISERROR(VLOOKUP(A131,Cache!$A$1:$C$472,3,FALSE)),"",(VLOOKUP(A131,Cache!$A$1:$C$472,3,FALSE))))</f>
        <v/>
      </c>
    </row>
    <row r="132" spans="1:3">
      <c r="A132" t="str">
        <f>'liste-formation'!A133</f>
        <v>Quesnel,Estelle</v>
      </c>
      <c r="B132" s="114" t="str">
        <f>(IF(ISERROR(VLOOKUP(A132,Cache!$A$1:$C$472,2,FALSE)),"",(VLOOKUP(A132,Cache!$A$1:$C$472,2,FALSE))))</f>
        <v/>
      </c>
      <c r="C132" s="3" t="str">
        <f>(IF(ISERROR(VLOOKUP(A132,Cache!$A$1:$C$472,3,FALSE)),"",(VLOOKUP(A132,Cache!$A$1:$C$472,3,FALSE))))</f>
        <v/>
      </c>
    </row>
    <row r="133" spans="1:3">
      <c r="A133" t="str">
        <f>'liste-formation'!A134</f>
        <v>Ramos Da Silva,Stella</v>
      </c>
      <c r="B133" s="114" t="str">
        <f>(IF(ISERROR(VLOOKUP(A133,Cache!$A$1:$C$472,2,FALSE)),"",(VLOOKUP(A133,Cache!$A$1:$C$472,2,FALSE))))</f>
        <v>Rodeo</v>
      </c>
      <c r="C133" s="3" t="str">
        <f>(IF(ISERROR(VLOOKUP(A133,Cache!$A$1:$C$472,3,FALSE)),"",(VLOOKUP(A133,Cache!$A$1:$C$472,3,FALSE))))</f>
        <v>Solving</v>
      </c>
    </row>
    <row r="134" spans="1:3">
      <c r="A134" t="str">
        <f>'liste-formation'!A135</f>
        <v>Reynaud,Guillaume</v>
      </c>
      <c r="B134" s="114" t="str">
        <f>(IF(ISERROR(VLOOKUP(A134,Cache!$A$1:$C$472,2,FALSE)),"",(VLOOKUP(A134,Cache!$A$1:$C$472,2,FALSE))))</f>
        <v>Rodeo</v>
      </c>
      <c r="C134" s="3" t="str">
        <f>(IF(ISERROR(VLOOKUP(A134,Cache!$A$1:$C$472,3,FALSE)),"",(VLOOKUP(A134,Cache!$A$1:$C$472,3,FALSE))))</f>
        <v>Solving</v>
      </c>
    </row>
    <row r="135" spans="1:3">
      <c r="A135" t="str">
        <f>'liste-formation'!A136</f>
        <v>Riche,Lesly</v>
      </c>
      <c r="B135" s="114" t="str">
        <f>(IF(ISERROR(VLOOKUP(A135,Cache!$A$1:$C$472,2,FALSE)),"",(VLOOKUP(A135,Cache!$A$1:$C$472,2,FALSE))))</f>
        <v/>
      </c>
      <c r="C135" s="3" t="str">
        <f>(IF(ISERROR(VLOOKUP(A135,Cache!$A$1:$C$472,3,FALSE)),"",(VLOOKUP(A135,Cache!$A$1:$C$472,3,FALSE))))</f>
        <v/>
      </c>
    </row>
    <row r="136" spans="1:3">
      <c r="A136" t="str">
        <f>'liste-formation'!A137</f>
        <v>Rodriguez,Pierre</v>
      </c>
      <c r="B136" s="114" t="str">
        <f>(IF(ISERROR(VLOOKUP(A136,Cache!$A$1:$C$472,2,FALSE)),"",(VLOOKUP(A136,Cache!$A$1:$C$472,2,FALSE))))</f>
        <v>Pack Multi Merge</v>
      </c>
      <c r="C136" s="3">
        <f>(IF(ISERROR(VLOOKUP(A136,Cache!$A$1:$C$472,3,FALSE)),"",(VLOOKUP(A136,Cache!$A$1:$C$472,3,FALSE))))</f>
        <v>502</v>
      </c>
    </row>
    <row r="137" spans="1:3">
      <c r="A137" t="str">
        <f>'liste-formation'!A138</f>
        <v>Rosani,Cannelle</v>
      </c>
      <c r="B137" s="114" t="str">
        <f>(IF(ISERROR(VLOOKUP(A137,Cache!$A$1:$C$472,2,FALSE)),"",(VLOOKUP(A137,Cache!$A$1:$C$472,2,FALSE))))</f>
        <v>Picking</v>
      </c>
      <c r="C137" s="3" t="str">
        <f>(IF(ISERROR(VLOOKUP(A137,Cache!$A$1:$C$472,3,FALSE)),"",(VLOOKUP(A137,Cache!$A$1:$C$472,3,FALSE))))</f>
        <v>Picking</v>
      </c>
    </row>
    <row r="138" spans="1:3">
      <c r="A138" t="str">
        <f>'liste-formation'!A139</f>
        <v>Rousset,Brigitte</v>
      </c>
      <c r="B138" s="114" t="str">
        <f>(IF(ISERROR(VLOOKUP(A138,Cache!$A$1:$C$472,2,FALSE)),"",(VLOOKUP(A138,Cache!$A$1:$C$472,2,FALSE))))</f>
        <v>Pack Wrap</v>
      </c>
      <c r="C138" s="3">
        <f>(IF(ISERROR(VLOOKUP(A138,Cache!$A$1:$C$472,3,FALSE)),"",(VLOOKUP(A138,Cache!$A$1:$C$472,3,FALSE))))</f>
        <v>201</v>
      </c>
    </row>
    <row r="139" spans="1:3">
      <c r="A139" t="str">
        <f>'liste-formation'!A140</f>
        <v>Roux,Florence</v>
      </c>
      <c r="B139" s="114" t="str">
        <f>(IF(ISERROR(VLOOKUP(A139,Cache!$A$1:$C$472,2,FALSE)),"",(VLOOKUP(A139,Cache!$A$1:$C$472,2,FALSE))))</f>
        <v/>
      </c>
      <c r="C139" s="3" t="str">
        <f>(IF(ISERROR(VLOOKUP(A139,Cache!$A$1:$C$472,3,FALSE)),"",(VLOOKUP(A139,Cache!$A$1:$C$472,3,FALSE))))</f>
        <v/>
      </c>
    </row>
    <row r="140" spans="1:3">
      <c r="A140" t="str">
        <f>'liste-formation'!A141</f>
        <v>Rozier,Lea</v>
      </c>
      <c r="B140" s="114" t="str">
        <f>(IF(ISERROR(VLOOKUP(A140,Cache!$A$1:$C$472,2,FALSE)),"",(VLOOKUP(A140,Cache!$A$1:$C$472,2,FALSE))))</f>
        <v/>
      </c>
      <c r="C140" s="3" t="str">
        <f>(IF(ISERROR(VLOOKUP(A140,Cache!$A$1:$C$472,3,FALSE)),"",(VLOOKUP(A140,Cache!$A$1:$C$472,3,FALSE))))</f>
        <v/>
      </c>
    </row>
    <row r="141" spans="1:3">
      <c r="A141" t="str">
        <f>'liste-formation'!A142</f>
        <v>Saadani,Lilia</v>
      </c>
      <c r="B141" s="114" t="str">
        <f>(IF(ISERROR(VLOOKUP(A141,Cache!$A$1:$C$472,2,FALSE)),"",(VLOOKUP(A141,Cache!$A$1:$C$472,2,FALSE))))</f>
        <v/>
      </c>
      <c r="C141" s="3" t="str">
        <f>(IF(ISERROR(VLOOKUP(A141,Cache!$A$1:$C$472,3,FALSE)),"",(VLOOKUP(A141,Cache!$A$1:$C$472,3,FALSE))))</f>
        <v/>
      </c>
    </row>
    <row r="142" spans="1:3">
      <c r="A142" t="str">
        <f>'liste-formation'!A143</f>
        <v>Santune,Dominique</v>
      </c>
      <c r="B142" s="114" t="str">
        <f>(IF(ISERROR(VLOOKUP(A142,Cache!$A$1:$C$472,2,FALSE)),"",(VLOOKUP(A142,Cache!$A$1:$C$472,2,FALSE))))</f>
        <v/>
      </c>
      <c r="C142" s="3" t="str">
        <f>(IF(ISERROR(VLOOKUP(A142,Cache!$A$1:$C$472,3,FALSE)),"",(VLOOKUP(A142,Cache!$A$1:$C$472,3,FALSE))))</f>
        <v/>
      </c>
    </row>
    <row r="143" spans="1:3">
      <c r="A143" t="str">
        <f>'liste-formation'!A144</f>
        <v>Sartre,Charlotte</v>
      </c>
      <c r="B143" s="114" t="str">
        <f>(IF(ISERROR(VLOOKUP(A143,Cache!$A$1:$C$472,2,FALSE)),"",(VLOOKUP(A143,Cache!$A$1:$C$472,2,FALSE))))</f>
        <v>Instructor</v>
      </c>
      <c r="C143" s="3" t="str">
        <f>(IF(ISERROR(VLOOKUP(A143,Cache!$A$1:$C$472,3,FALSE)),"",(VLOOKUP(A143,Cache!$A$1:$C$472,3,FALSE))))</f>
        <v>Instructor</v>
      </c>
    </row>
    <row r="144" spans="1:3">
      <c r="A144" t="str">
        <f>'liste-formation'!A145</f>
        <v>Sevenier,Cassandra</v>
      </c>
      <c r="B144" s="114" t="str">
        <f>(IF(ISERROR(VLOOKUP(A144,Cache!$A$1:$C$472,2,FALSE)),"",(VLOOKUP(A144,Cache!$A$1:$C$472,2,FALSE))))</f>
        <v/>
      </c>
      <c r="C144" s="3" t="str">
        <f>(IF(ISERROR(VLOOKUP(A144,Cache!$A$1:$C$472,3,FALSE)),"",(VLOOKUP(A144,Cache!$A$1:$C$472,3,FALSE))))</f>
        <v/>
      </c>
    </row>
    <row r="145" spans="1:3">
      <c r="A145" t="str">
        <f>'liste-formation'!A146</f>
        <v>Sevenier,Delisia</v>
      </c>
      <c r="B145" s="114" t="str">
        <f>(IF(ISERROR(VLOOKUP(A145,Cache!$A$1:$C$472,2,FALSE)),"",(VLOOKUP(A145,Cache!$A$1:$C$472,2,FALSE))))</f>
        <v/>
      </c>
      <c r="C145" s="3" t="str">
        <f>(IF(ISERROR(VLOOKUP(A145,Cache!$A$1:$C$472,3,FALSE)),"",(VLOOKUP(A145,Cache!$A$1:$C$472,3,FALSE))))</f>
        <v/>
      </c>
    </row>
    <row r="146" spans="1:3">
      <c r="A146" t="str">
        <f>'liste-formation'!A147</f>
        <v>Sotton,Meghane</v>
      </c>
      <c r="B146" s="114" t="str">
        <f>(IF(ISERROR(VLOOKUP(A146,Cache!$A$1:$C$472,2,FALSE)),"",(VLOOKUP(A146,Cache!$A$1:$C$472,2,FALSE))))</f>
        <v/>
      </c>
      <c r="C146" s="3" t="str">
        <f>(IF(ISERROR(VLOOKUP(A146,Cache!$A$1:$C$472,3,FALSE)),"",(VLOOKUP(A146,Cache!$A$1:$C$472,3,FALSE))))</f>
        <v/>
      </c>
    </row>
    <row r="147" spans="1:3">
      <c r="A147" t="str">
        <f>'liste-formation'!A148</f>
        <v>Suin,Michael</v>
      </c>
      <c r="B147" s="114" t="str">
        <f>(IF(ISERROR(VLOOKUP(A147,Cache!$A$1:$C$472,2,FALSE)),"",(VLOOKUP(A147,Cache!$A$1:$C$472,2,FALSE))))</f>
        <v>Shipping</v>
      </c>
      <c r="C147" s="3" t="str">
        <f>(IF(ISERROR(VLOOKUP(A147,Cache!$A$1:$C$472,3,FALSE)),"",(VLOOKUP(A147,Cache!$A$1:$C$472,3,FALSE))))</f>
        <v>Expéditions</v>
      </c>
    </row>
    <row r="148" spans="1:3">
      <c r="A148" t="str">
        <f>'liste-formation'!A149</f>
        <v>Svay,Sarath</v>
      </c>
      <c r="B148" s="114" t="str">
        <f>(IF(ISERROR(VLOOKUP(A148,Cache!$A$1:$C$472,2,FALSE)),"",(VLOOKUP(A148,Cache!$A$1:$C$472,2,FALSE))))</f>
        <v/>
      </c>
      <c r="C148" s="3" t="str">
        <f>(IF(ISERROR(VLOOKUP(A148,Cache!$A$1:$C$472,3,FALSE)),"",(VLOOKUP(A148,Cache!$A$1:$C$472,3,FALSE))))</f>
        <v/>
      </c>
    </row>
    <row r="149" spans="1:3">
      <c r="A149" t="str">
        <f>'liste-formation'!A150</f>
        <v>Tairua,Taina</v>
      </c>
      <c r="B149" s="114" t="str">
        <f>(IF(ISERROR(VLOOKUP(A149,Cache!$A$1:$C$472,2,FALSE)),"",(VLOOKUP(A149,Cache!$A$1:$C$472,2,FALSE))))</f>
        <v/>
      </c>
      <c r="C149" s="3" t="str">
        <f>(IF(ISERROR(VLOOKUP(A149,Cache!$A$1:$C$472,3,FALSE)),"",(VLOOKUP(A149,Cache!$A$1:$C$472,3,FALSE))))</f>
        <v/>
      </c>
    </row>
    <row r="150" spans="1:3">
      <c r="A150" t="str">
        <f>'liste-formation'!A151</f>
        <v>Thach,Sarath</v>
      </c>
      <c r="B150" s="114" t="str">
        <f>(IF(ISERROR(VLOOKUP(A150,Cache!$A$1:$C$472,2,FALSE)),"",(VLOOKUP(A150,Cache!$A$1:$C$472,2,FALSE))))</f>
        <v/>
      </c>
      <c r="C150" s="3" t="str">
        <f>(IF(ISERROR(VLOOKUP(A150,Cache!$A$1:$C$472,3,FALSE)),"",(VLOOKUP(A150,Cache!$A$1:$C$472,3,FALSE))))</f>
        <v/>
      </c>
    </row>
    <row r="151" spans="1:3">
      <c r="A151" t="str">
        <f>'liste-formation'!A152</f>
        <v>Thomas,Alexandre</v>
      </c>
      <c r="B151" s="114" t="str">
        <f>(IF(ISERROR(VLOOKUP(A151,Cache!$A$1:$C$472,2,FALSE)),"",(VLOOKUP(A151,Cache!$A$1:$C$472,2,FALSE))))</f>
        <v/>
      </c>
      <c r="C151" s="3" t="str">
        <f>(IF(ISERROR(VLOOKUP(A151,Cache!$A$1:$C$472,3,FALSE)),"",(VLOOKUP(A151,Cache!$A$1:$C$472,3,FALSE))))</f>
        <v/>
      </c>
    </row>
    <row r="152" spans="1:3">
      <c r="A152" t="str">
        <f>'liste-formation'!A153</f>
        <v>Touati,Najah</v>
      </c>
      <c r="B152" s="114" t="str">
        <f>(IF(ISERROR(VLOOKUP(A152,Cache!$A$1:$C$472,2,FALSE)),"",(VLOOKUP(A152,Cache!$A$1:$C$472,2,FALSE))))</f>
        <v/>
      </c>
      <c r="C152" s="3" t="str">
        <f>(IF(ISERROR(VLOOKUP(A152,Cache!$A$1:$C$472,3,FALSE)),"",(VLOOKUP(A152,Cache!$A$1:$C$472,3,FALSE))))</f>
        <v/>
      </c>
    </row>
    <row r="153" spans="1:3">
      <c r="A153" t="str">
        <f>'liste-formation'!A154</f>
        <v>Toulouse,Sophie</v>
      </c>
      <c r="B153" s="114" t="str">
        <f>(IF(ISERROR(VLOOKUP(A153,Cache!$A$1:$C$472,2,FALSE)),"",(VLOOKUP(A153,Cache!$A$1:$C$472,2,FALSE))))</f>
        <v>V-Return</v>
      </c>
      <c r="C153" s="3" t="str">
        <f>(IF(ISERROR(VLOOKUP(A153,Cache!$A$1:$C$472,3,FALSE)),"",(VLOOKUP(A153,Cache!$A$1:$C$472,3,FALSE))))</f>
        <v>Retour Fournisseur</v>
      </c>
    </row>
    <row r="154" spans="1:3">
      <c r="A154" t="str">
        <f>'liste-formation'!A155</f>
        <v>Touny,Christophe</v>
      </c>
      <c r="B154" s="114" t="str">
        <f>(IF(ISERROR(VLOOKUP(A154,Cache!$A$1:$C$472,2,FALSE)),"",(VLOOKUP(A154,Cache!$A$1:$C$472,2,FALSE))))</f>
        <v/>
      </c>
      <c r="C154" s="3" t="str">
        <f>(IF(ISERROR(VLOOKUP(A154,Cache!$A$1:$C$472,3,FALSE)),"",(VLOOKUP(A154,Cache!$A$1:$C$472,3,FALSE))))</f>
        <v/>
      </c>
    </row>
    <row r="155" spans="1:3">
      <c r="A155" t="str">
        <f>'liste-formation'!A156</f>
        <v>Treille,Nellie</v>
      </c>
      <c r="B155" s="114" t="str">
        <f>(IF(ISERROR(VLOOKUP(A155,Cache!$A$1:$C$472,2,FALSE)),"",(VLOOKUP(A155,Cache!$A$1:$C$472,2,FALSE))))</f>
        <v/>
      </c>
      <c r="C155" s="3" t="str">
        <f>(IF(ISERROR(VLOOKUP(A155,Cache!$A$1:$C$472,3,FALSE)),"",(VLOOKUP(A155,Cache!$A$1:$C$472,3,FALSE))))</f>
        <v/>
      </c>
    </row>
    <row r="156" spans="1:3">
      <c r="A156" t="str">
        <f>'liste-formation'!A157</f>
        <v>Urvois,Thibault</v>
      </c>
      <c r="B156" s="114" t="str">
        <f>(IF(ISERROR(VLOOKUP(A156,Cache!$A$1:$C$472,2,FALSE)),"",(VLOOKUP(A156,Cache!$A$1:$C$472,2,FALSE))))</f>
        <v/>
      </c>
      <c r="C156" s="3" t="str">
        <f>(IF(ISERROR(VLOOKUP(A156,Cache!$A$1:$C$472,3,FALSE)),"",(VLOOKUP(A156,Cache!$A$1:$C$472,3,FALSE))))</f>
        <v/>
      </c>
    </row>
    <row r="157" spans="1:3">
      <c r="A157" t="str">
        <f>'liste-formation'!A158</f>
        <v>Vallet,Joachim</v>
      </c>
      <c r="B157" s="114" t="str">
        <f>(IF(ISERROR(VLOOKUP(A157,Cache!$A$1:$C$472,2,FALSE)),"",(VLOOKUP(A157,Cache!$A$1:$C$472,2,FALSE))))</f>
        <v/>
      </c>
      <c r="C157" s="3" t="str">
        <f>(IF(ISERROR(VLOOKUP(A157,Cache!$A$1:$C$472,3,FALSE)),"",(VLOOKUP(A157,Cache!$A$1:$C$472,3,FALSE))))</f>
        <v/>
      </c>
    </row>
    <row r="158" spans="1:3">
      <c r="A158" t="str">
        <f>'liste-formation'!A159</f>
        <v>Vanhoye,Didier</v>
      </c>
      <c r="B158" s="114" t="str">
        <f>(IF(ISERROR(VLOOKUP(A158,Cache!$A$1:$C$472,2,FALSE)),"",(VLOOKUP(A158,Cache!$A$1:$C$472,2,FALSE))))</f>
        <v/>
      </c>
      <c r="C158" s="3" t="str">
        <f>(IF(ISERROR(VLOOKUP(A158,Cache!$A$1:$C$472,3,FALSE)),"",(VLOOKUP(A158,Cache!$A$1:$C$472,3,FALSE))))</f>
        <v/>
      </c>
    </row>
    <row r="159" spans="1:3">
      <c r="A159" t="str">
        <f>'liste-formation'!A160</f>
        <v>Villa,Michael</v>
      </c>
      <c r="B159" s="114" t="str">
        <f>(IF(ISERROR(VLOOKUP(A159,Cache!$A$1:$C$472,2,FALSE)),"",(VLOOKUP(A159,Cache!$A$1:$C$472,2,FALSE))))</f>
        <v>Ope Slam</v>
      </c>
      <c r="C159" s="3" t="str">
        <f>(IF(ISERROR(VLOOKUP(A159,Cache!$A$1:$C$472,3,FALSE)),"",(VLOOKUP(A159,Cache!$A$1:$C$472,3,FALSE))))</f>
        <v>Ope Slam</v>
      </c>
    </row>
    <row r="160" spans="1:3">
      <c r="A160" t="str">
        <f>'liste-formation'!A161</f>
        <v>Voisin,Kelly</v>
      </c>
      <c r="B160" s="114" t="str">
        <f>(IF(ISERROR(VLOOKUP(A160,Cache!$A$1:$C$472,2,FALSE)),"",(VLOOKUP(A160,Cache!$A$1:$C$472,2,FALSE))))</f>
        <v/>
      </c>
      <c r="C160" s="3" t="str">
        <f>(IF(ISERROR(VLOOKUP(A160,Cache!$A$1:$C$472,3,FALSE)),"",(VLOOKUP(A160,Cache!$A$1:$C$472,3,FALSE))))</f>
        <v/>
      </c>
    </row>
    <row r="161" spans="1:3">
      <c r="A161" t="str">
        <f>'liste-formation'!A162</f>
        <v>Ziomek,Milena</v>
      </c>
      <c r="B161" s="114" t="str">
        <f>(IF(ISERROR(VLOOKUP(A161,Cache!$A$1:$C$472,2,FALSE)),"",(VLOOKUP(A161,Cache!$A$1:$C$472,2,FALSE))))</f>
        <v/>
      </c>
      <c r="C161" s="3" t="str">
        <f>(IF(ISERROR(VLOOKUP(A161,Cache!$A$1:$C$472,3,FALSE)),"",(VLOOKUP(A161,Cache!$A$1:$C$472,3,FALSE))))</f>
        <v/>
      </c>
    </row>
    <row r="162" spans="1:3">
      <c r="A162">
        <f>'liste-formation'!A163</f>
        <v>0</v>
      </c>
      <c r="B162" s="114">
        <f>(IF(ISERROR(VLOOKUP(A162,Cache!$A$1:$C$472,2,FALSE)),"",(VLOOKUP(A162,Cache!$A$1:$C$472,2,FALSE))))</f>
        <v>0</v>
      </c>
      <c r="C162" s="3" t="str">
        <f>(IF(ISERROR(VLOOKUP(A162,Cache!$A$1:$C$472,3,FALSE)),"",(VLOOKUP(A162,Cache!$A$1:$C$472,3,FALSE))))</f>
        <v>Poste</v>
      </c>
    </row>
    <row r="163" spans="1:3">
      <c r="A163">
        <f>'liste-formation'!A164</f>
        <v>0</v>
      </c>
      <c r="B163" s="114">
        <f>(IF(ISERROR(VLOOKUP(A163,Cache!$A$1:$C$472,2,FALSE)),"",(VLOOKUP(A163,Cache!$A$1:$C$472,2,FALSE))))</f>
        <v>0</v>
      </c>
      <c r="C163" s="3" t="str">
        <f>(IF(ISERROR(VLOOKUP(A163,Cache!$A$1:$C$472,3,FALSE)),"",(VLOOKUP(A163,Cache!$A$1:$C$472,3,FALSE))))</f>
        <v>Poste</v>
      </c>
    </row>
    <row r="164" spans="1:3">
      <c r="A164">
        <f>'liste-formation'!A165</f>
        <v>0</v>
      </c>
      <c r="B164" s="114">
        <f>(IF(ISERROR(VLOOKUP(A164,Cache!$A$1:$C$472,2,FALSE)),"",(VLOOKUP(A164,Cache!$A$1:$C$472,2,FALSE))))</f>
        <v>0</v>
      </c>
      <c r="C164" s="3" t="str">
        <f>(IF(ISERROR(VLOOKUP(A164,Cache!$A$1:$C$472,3,FALSE)),"",(VLOOKUP(A164,Cache!$A$1:$C$472,3,FALSE))))</f>
        <v>Poste</v>
      </c>
    </row>
    <row r="165" spans="1:3">
      <c r="A165">
        <f>'liste-formation'!A166</f>
        <v>0</v>
      </c>
      <c r="B165" s="114">
        <f>(IF(ISERROR(VLOOKUP(A165,Cache!$A$1:$C$472,2,FALSE)),"",(VLOOKUP(A165,Cache!$A$1:$C$472,2,FALSE))))</f>
        <v>0</v>
      </c>
      <c r="C165" s="3" t="str">
        <f>(IF(ISERROR(VLOOKUP(A165,Cache!$A$1:$C$472,3,FALSE)),"",(VLOOKUP(A165,Cache!$A$1:$C$472,3,FALSE))))</f>
        <v>Poste</v>
      </c>
    </row>
    <row r="166" spans="1:3">
      <c r="A166">
        <f>'liste-formation'!A167</f>
        <v>0</v>
      </c>
      <c r="B166" s="114">
        <f>(IF(ISERROR(VLOOKUP(A166,Cache!$A$1:$C$472,2,FALSE)),"",(VLOOKUP(A166,Cache!$A$1:$C$472,2,FALSE))))</f>
        <v>0</v>
      </c>
      <c r="C166" s="3" t="str">
        <f>(IF(ISERROR(VLOOKUP(A166,Cache!$A$1:$C$472,3,FALSE)),"",(VLOOKUP(A166,Cache!$A$1:$C$472,3,FALSE))))</f>
        <v>Poste</v>
      </c>
    </row>
    <row r="167" spans="1:3">
      <c r="A167">
        <f>'liste-formation'!A168</f>
        <v>0</v>
      </c>
      <c r="B167" s="114">
        <f>(IF(ISERROR(VLOOKUP(A167,Cache!$A$1:$C$472,2,FALSE)),"",(VLOOKUP(A167,Cache!$A$1:$C$472,2,FALSE))))</f>
        <v>0</v>
      </c>
      <c r="C167" s="3" t="str">
        <f>(IF(ISERROR(VLOOKUP(A167,Cache!$A$1:$C$472,3,FALSE)),"",(VLOOKUP(A167,Cache!$A$1:$C$472,3,FALSE))))</f>
        <v>Poste</v>
      </c>
    </row>
    <row r="168" spans="1:3">
      <c r="A168">
        <f>'liste-formation'!A169</f>
        <v>0</v>
      </c>
      <c r="B168" s="114">
        <f>(IF(ISERROR(VLOOKUP(A168,Cache!$A$1:$C$472,2,FALSE)),"",(VLOOKUP(A168,Cache!$A$1:$C$472,2,FALSE))))</f>
        <v>0</v>
      </c>
      <c r="C168" s="3" t="str">
        <f>(IF(ISERROR(VLOOKUP(A168,Cache!$A$1:$C$472,3,FALSE)),"",(VLOOKUP(A168,Cache!$A$1:$C$472,3,FALSE))))</f>
        <v>Poste</v>
      </c>
    </row>
    <row r="169" spans="1:3">
      <c r="A169">
        <f>'liste-formation'!A170</f>
        <v>0</v>
      </c>
      <c r="B169" s="114">
        <f>(IF(ISERROR(VLOOKUP(A169,Cache!$A$1:$C$472,2,FALSE)),"",(VLOOKUP(A169,Cache!$A$1:$C$472,2,FALSE))))</f>
        <v>0</v>
      </c>
      <c r="C169" s="3" t="str">
        <f>(IF(ISERROR(VLOOKUP(A169,Cache!$A$1:$C$472,3,FALSE)),"",(VLOOKUP(A169,Cache!$A$1:$C$472,3,FALSE))))</f>
        <v>Poste</v>
      </c>
    </row>
    <row r="170" spans="1:3">
      <c r="A170">
        <f>'liste-formation'!A171</f>
        <v>0</v>
      </c>
      <c r="B170" s="114">
        <f>(IF(ISERROR(VLOOKUP(A170,Cache!$A$1:$C$472,2,FALSE)),"",(VLOOKUP(A170,Cache!$A$1:$C$472,2,FALSE))))</f>
        <v>0</v>
      </c>
      <c r="C170" s="3" t="str">
        <f>(IF(ISERROR(VLOOKUP(A170,Cache!$A$1:$C$472,3,FALSE)),"",(VLOOKUP(A170,Cache!$A$1:$C$472,3,FALSE))))</f>
        <v>Poste</v>
      </c>
    </row>
    <row r="171" spans="1:3">
      <c r="A171">
        <f>'liste-formation'!A172</f>
        <v>0</v>
      </c>
      <c r="B171" s="114">
        <f>(IF(ISERROR(VLOOKUP(A171,Cache!$A$1:$C$472,2,FALSE)),"",(VLOOKUP(A171,Cache!$A$1:$C$472,2,FALSE))))</f>
        <v>0</v>
      </c>
      <c r="C171" s="3" t="str">
        <f>(IF(ISERROR(VLOOKUP(A171,Cache!$A$1:$C$472,3,FALSE)),"",(VLOOKUP(A171,Cache!$A$1:$C$472,3,FALSE))))</f>
        <v>Poste</v>
      </c>
    </row>
    <row r="172" spans="1:3">
      <c r="A172">
        <f>'liste-formation'!A173</f>
        <v>0</v>
      </c>
      <c r="B172" s="114">
        <f>(IF(ISERROR(VLOOKUP(A172,Cache!$A$1:$C$472,2,FALSE)),"",(VLOOKUP(A172,Cache!$A$1:$C$472,2,FALSE))))</f>
        <v>0</v>
      </c>
      <c r="C172" s="3" t="str">
        <f>(IF(ISERROR(VLOOKUP(A172,Cache!$A$1:$C$472,3,FALSE)),"",(VLOOKUP(A172,Cache!$A$1:$C$472,3,FALSE))))</f>
        <v>Poste</v>
      </c>
    </row>
    <row r="173" spans="1:3">
      <c r="A173">
        <f>'liste-formation'!A174</f>
        <v>0</v>
      </c>
      <c r="B173" s="114">
        <f>(IF(ISERROR(VLOOKUP(A173,Cache!$A$1:$C$472,2,FALSE)),"",(VLOOKUP(A173,Cache!$A$1:$C$472,2,FALSE))))</f>
        <v>0</v>
      </c>
      <c r="C173" s="3" t="str">
        <f>(IF(ISERROR(VLOOKUP(A173,Cache!$A$1:$C$472,3,FALSE)),"",(VLOOKUP(A173,Cache!$A$1:$C$472,3,FALSE))))</f>
        <v>Poste</v>
      </c>
    </row>
    <row r="174" spans="1:3">
      <c r="A174">
        <f>'liste-formation'!A175</f>
        <v>0</v>
      </c>
      <c r="B174" s="114">
        <f>(IF(ISERROR(VLOOKUP(A174,Cache!$A$1:$C$472,2,FALSE)),"",(VLOOKUP(A174,Cache!$A$1:$C$472,2,FALSE))))</f>
        <v>0</v>
      </c>
      <c r="C174" s="3" t="str">
        <f>(IF(ISERROR(VLOOKUP(A174,Cache!$A$1:$C$472,3,FALSE)),"",(VLOOKUP(A174,Cache!$A$1:$C$472,3,FALSE))))</f>
        <v>Poste</v>
      </c>
    </row>
    <row r="175" spans="1:3">
      <c r="A175">
        <f>'liste-formation'!A176</f>
        <v>0</v>
      </c>
      <c r="B175" s="114">
        <f>(IF(ISERROR(VLOOKUP(A175,Cache!$A$1:$C$472,2,FALSE)),"",(VLOOKUP(A175,Cache!$A$1:$C$472,2,FALSE))))</f>
        <v>0</v>
      </c>
      <c r="C175" s="3" t="str">
        <f>(IF(ISERROR(VLOOKUP(A175,Cache!$A$1:$C$472,3,FALSE)),"",(VLOOKUP(A175,Cache!$A$1:$C$472,3,FALSE))))</f>
        <v>Poste</v>
      </c>
    </row>
    <row r="176" spans="1:3">
      <c r="A176">
        <f>'liste-formation'!A177</f>
        <v>0</v>
      </c>
      <c r="B176" s="114">
        <f>(IF(ISERROR(VLOOKUP(A176,Cache!$A$1:$C$472,2,FALSE)),"",(VLOOKUP(A176,Cache!$A$1:$C$472,2,FALSE))))</f>
        <v>0</v>
      </c>
      <c r="C176" s="3" t="str">
        <f>(IF(ISERROR(VLOOKUP(A176,Cache!$A$1:$C$472,3,FALSE)),"",(VLOOKUP(A176,Cache!$A$1:$C$472,3,FALSE))))</f>
        <v>Poste</v>
      </c>
    </row>
    <row r="177" spans="1:3">
      <c r="A177">
        <f>'liste-formation'!A178</f>
        <v>0</v>
      </c>
      <c r="B177" s="114">
        <f>(IF(ISERROR(VLOOKUP(A177,Cache!$A$1:$C$472,2,FALSE)),"",(VLOOKUP(A177,Cache!$A$1:$C$472,2,FALSE))))</f>
        <v>0</v>
      </c>
      <c r="C177" s="3" t="str">
        <f>(IF(ISERROR(VLOOKUP(A177,Cache!$A$1:$C$472,3,FALSE)),"",(VLOOKUP(A177,Cache!$A$1:$C$472,3,FALSE))))</f>
        <v>Poste</v>
      </c>
    </row>
    <row r="178" spans="1:3">
      <c r="A178">
        <f>'liste-formation'!A179</f>
        <v>0</v>
      </c>
      <c r="B178" s="114">
        <f>(IF(ISERROR(VLOOKUP(A178,Cache!$A$1:$C$472,2,FALSE)),"",(VLOOKUP(A178,Cache!$A$1:$C$472,2,FALSE))))</f>
        <v>0</v>
      </c>
      <c r="C178" s="3" t="str">
        <f>(IF(ISERROR(VLOOKUP(A178,Cache!$A$1:$C$472,3,FALSE)),"",(VLOOKUP(A178,Cache!$A$1:$C$472,3,FALSE))))</f>
        <v>Poste</v>
      </c>
    </row>
    <row r="179" spans="1:3">
      <c r="A179">
        <f>'liste-formation'!A180</f>
        <v>0</v>
      </c>
      <c r="B179" s="114">
        <f>(IF(ISERROR(VLOOKUP(A179,Cache!$A$1:$C$472,2,FALSE)),"",(VLOOKUP(A179,Cache!$A$1:$C$472,2,FALSE))))</f>
        <v>0</v>
      </c>
      <c r="C179" s="3" t="str">
        <f>(IF(ISERROR(VLOOKUP(A179,Cache!$A$1:$C$472,3,FALSE)),"",(VLOOKUP(A179,Cache!$A$1:$C$472,3,FALSE))))</f>
        <v>Poste</v>
      </c>
    </row>
    <row r="180" spans="1:3">
      <c r="A180">
        <f>'liste-formation'!A181</f>
        <v>0</v>
      </c>
      <c r="B180" s="114">
        <f>(IF(ISERROR(VLOOKUP(A180,Cache!$A$1:$C$472,2,FALSE)),"",(VLOOKUP(A180,Cache!$A$1:$C$472,2,FALSE))))</f>
        <v>0</v>
      </c>
      <c r="C180" s="3" t="str">
        <f>(IF(ISERROR(VLOOKUP(A180,Cache!$A$1:$C$472,3,FALSE)),"",(VLOOKUP(A180,Cache!$A$1:$C$472,3,FALSE))))</f>
        <v>Poste</v>
      </c>
    </row>
    <row r="181" spans="1:3">
      <c r="A181">
        <f>'liste-formation'!A182</f>
        <v>0</v>
      </c>
      <c r="B181" s="114">
        <f>(IF(ISERROR(VLOOKUP(A181,Cache!$A$1:$C$472,2,FALSE)),"",(VLOOKUP(A181,Cache!$A$1:$C$472,2,FALSE))))</f>
        <v>0</v>
      </c>
      <c r="C181" s="3" t="str">
        <f>(IF(ISERROR(VLOOKUP(A181,Cache!$A$1:$C$472,3,FALSE)),"",(VLOOKUP(A181,Cache!$A$1:$C$472,3,FALSE))))</f>
        <v>Poste</v>
      </c>
    </row>
    <row r="182" spans="1:3">
      <c r="A182">
        <f>'liste-formation'!A183</f>
        <v>0</v>
      </c>
      <c r="B182" s="114">
        <f>(IF(ISERROR(VLOOKUP(A182,Cache!$A$1:$C$472,2,FALSE)),"",(VLOOKUP(A182,Cache!$A$1:$C$472,2,FALSE))))</f>
        <v>0</v>
      </c>
      <c r="C182" s="3" t="str">
        <f>(IF(ISERROR(VLOOKUP(A182,Cache!$A$1:$C$472,3,FALSE)),"",(VLOOKUP(A182,Cache!$A$1:$C$472,3,FALSE))))</f>
        <v>Poste</v>
      </c>
    </row>
    <row r="183" spans="1:3">
      <c r="A183">
        <f>'liste-formation'!A184</f>
        <v>0</v>
      </c>
      <c r="B183" s="114">
        <f>(IF(ISERROR(VLOOKUP(A183,Cache!$A$1:$C$472,2,FALSE)),"",(VLOOKUP(A183,Cache!$A$1:$C$472,2,FALSE))))</f>
        <v>0</v>
      </c>
      <c r="C183" s="3" t="str">
        <f>(IF(ISERROR(VLOOKUP(A183,Cache!$A$1:$C$472,3,FALSE)),"",(VLOOKUP(A183,Cache!$A$1:$C$472,3,FALSE))))</f>
        <v>Poste</v>
      </c>
    </row>
    <row r="184" spans="1:3">
      <c r="A184">
        <f>'liste-formation'!A185</f>
        <v>0</v>
      </c>
      <c r="B184" s="114">
        <f>(IF(ISERROR(VLOOKUP(A184,Cache!$A$1:$C$472,2,FALSE)),"",(VLOOKUP(A184,Cache!$A$1:$C$472,2,FALSE))))</f>
        <v>0</v>
      </c>
      <c r="C184" s="3" t="str">
        <f>(IF(ISERROR(VLOOKUP(A184,Cache!$A$1:$C$472,3,FALSE)),"",(VLOOKUP(A184,Cache!$A$1:$C$472,3,FALSE))))</f>
        <v>Poste</v>
      </c>
    </row>
    <row r="185" spans="1:3">
      <c r="A185">
        <f>'liste-formation'!A186</f>
        <v>0</v>
      </c>
      <c r="B185" s="114">
        <f>(IF(ISERROR(VLOOKUP(A185,Cache!$A$1:$C$472,2,FALSE)),"",(VLOOKUP(A185,Cache!$A$1:$C$472,2,FALSE))))</f>
        <v>0</v>
      </c>
      <c r="C185" s="3" t="str">
        <f>(IF(ISERROR(VLOOKUP(A185,Cache!$A$1:$C$472,3,FALSE)),"",(VLOOKUP(A185,Cache!$A$1:$C$472,3,FALSE))))</f>
        <v>Poste</v>
      </c>
    </row>
    <row r="186" spans="1:3">
      <c r="A186">
        <f>'liste-formation'!A187</f>
        <v>0</v>
      </c>
      <c r="B186" s="114">
        <f>(IF(ISERROR(VLOOKUP(A186,Cache!$A$1:$C$472,2,FALSE)),"",(VLOOKUP(A186,Cache!$A$1:$C$472,2,FALSE))))</f>
        <v>0</v>
      </c>
      <c r="C186" s="3" t="str">
        <f>(IF(ISERROR(VLOOKUP(A186,Cache!$A$1:$C$472,3,FALSE)),"",(VLOOKUP(A186,Cache!$A$1:$C$472,3,FALSE))))</f>
        <v>Poste</v>
      </c>
    </row>
    <row r="187" spans="1:3">
      <c r="A187">
        <f>'liste-formation'!A188</f>
        <v>0</v>
      </c>
      <c r="B187" s="114">
        <f>(IF(ISERROR(VLOOKUP(A187,Cache!$A$1:$C$472,2,FALSE)),"",(VLOOKUP(A187,Cache!$A$1:$C$472,2,FALSE))))</f>
        <v>0</v>
      </c>
      <c r="C187" s="3" t="str">
        <f>(IF(ISERROR(VLOOKUP(A187,Cache!$A$1:$C$472,3,FALSE)),"",(VLOOKUP(A187,Cache!$A$1:$C$472,3,FALSE))))</f>
        <v>Poste</v>
      </c>
    </row>
    <row r="188" spans="1:3">
      <c r="A188">
        <f>'liste-formation'!A189</f>
        <v>0</v>
      </c>
      <c r="B188" s="114">
        <f>(IF(ISERROR(VLOOKUP(A188,Cache!$A$1:$C$472,2,FALSE)),"",(VLOOKUP(A188,Cache!$A$1:$C$472,2,FALSE))))</f>
        <v>0</v>
      </c>
      <c r="C188" s="3" t="str">
        <f>(IF(ISERROR(VLOOKUP(A188,Cache!$A$1:$C$472,3,FALSE)),"",(VLOOKUP(A188,Cache!$A$1:$C$472,3,FALSE))))</f>
        <v>Poste</v>
      </c>
    </row>
    <row r="189" spans="1:3">
      <c r="A189">
        <f>'liste-formation'!A190</f>
        <v>0</v>
      </c>
      <c r="B189" s="114">
        <f>(IF(ISERROR(VLOOKUP(A189,Cache!$A$1:$C$472,2,FALSE)),"",(VLOOKUP(A189,Cache!$A$1:$C$472,2,FALSE))))</f>
        <v>0</v>
      </c>
      <c r="C189" s="3" t="str">
        <f>(IF(ISERROR(VLOOKUP(A189,Cache!$A$1:$C$472,3,FALSE)),"",(VLOOKUP(A189,Cache!$A$1:$C$472,3,FALSE))))</f>
        <v>Poste</v>
      </c>
    </row>
    <row r="190" spans="1:3">
      <c r="A190">
        <f>'liste-formation'!A191</f>
        <v>0</v>
      </c>
      <c r="B190" s="114">
        <f>(IF(ISERROR(VLOOKUP(A190,Cache!$A$1:$C$472,2,FALSE)),"",(VLOOKUP(A190,Cache!$A$1:$C$472,2,FALSE))))</f>
        <v>0</v>
      </c>
      <c r="C190" s="3" t="str">
        <f>(IF(ISERROR(VLOOKUP(A190,Cache!$A$1:$C$472,3,FALSE)),"",(VLOOKUP(A190,Cache!$A$1:$C$472,3,FALSE))))</f>
        <v>Poste</v>
      </c>
    </row>
    <row r="191" spans="1:3">
      <c r="A191">
        <f>'liste-formation'!A192</f>
        <v>0</v>
      </c>
      <c r="B191" s="114">
        <f>(IF(ISERROR(VLOOKUP(A191,Cache!$A$1:$C$472,2,FALSE)),"",(VLOOKUP(A191,Cache!$A$1:$C$472,2,FALSE))))</f>
        <v>0</v>
      </c>
      <c r="C191" s="3" t="str">
        <f>(IF(ISERROR(VLOOKUP(A191,Cache!$A$1:$C$472,3,FALSE)),"",(VLOOKUP(A191,Cache!$A$1:$C$472,3,FALSE))))</f>
        <v>Poste</v>
      </c>
    </row>
    <row r="192" spans="1:3">
      <c r="A192">
        <f>'liste-formation'!A193</f>
        <v>0</v>
      </c>
      <c r="B192" s="114">
        <f>(IF(ISERROR(VLOOKUP(A192,Cache!$A$1:$C$472,2,FALSE)),"",(VLOOKUP(A192,Cache!$A$1:$C$472,2,FALSE))))</f>
        <v>0</v>
      </c>
      <c r="C192" s="3" t="str">
        <f>(IF(ISERROR(VLOOKUP(A192,Cache!$A$1:$C$472,3,FALSE)),"",(VLOOKUP(A192,Cache!$A$1:$C$472,3,FALSE))))</f>
        <v>Poste</v>
      </c>
    </row>
    <row r="193" spans="1:3">
      <c r="A193">
        <f>'liste-formation'!A194</f>
        <v>0</v>
      </c>
      <c r="B193" s="114">
        <f>(IF(ISERROR(VLOOKUP(A193,Cache!$A$1:$C$472,2,FALSE)),"",(VLOOKUP(A193,Cache!$A$1:$C$472,2,FALSE))))</f>
        <v>0</v>
      </c>
      <c r="C193" s="3" t="str">
        <f>(IF(ISERROR(VLOOKUP(A193,Cache!$A$1:$C$472,3,FALSE)),"",(VLOOKUP(A193,Cache!$A$1:$C$472,3,FALSE))))</f>
        <v>Poste</v>
      </c>
    </row>
    <row r="194" spans="1:3">
      <c r="A194">
        <f>'liste-formation'!A195</f>
        <v>0</v>
      </c>
      <c r="B194" s="114">
        <f>(IF(ISERROR(VLOOKUP(A194,Cache!$A$1:$C$472,2,FALSE)),"",(VLOOKUP(A194,Cache!$A$1:$C$472,2,FALSE))))</f>
        <v>0</v>
      </c>
      <c r="C194" s="3" t="str">
        <f>(IF(ISERROR(VLOOKUP(A194,Cache!$A$1:$C$472,3,FALSE)),"",(VLOOKUP(A194,Cache!$A$1:$C$472,3,FALSE))))</f>
        <v>Poste</v>
      </c>
    </row>
    <row r="195" spans="1:3">
      <c r="A195">
        <f>'liste-formation'!A196</f>
        <v>0</v>
      </c>
      <c r="B195" s="114">
        <f>(IF(ISERROR(VLOOKUP(A195,Cache!$A$1:$C$472,2,FALSE)),"",(VLOOKUP(A195,Cache!$A$1:$C$472,2,FALSE))))</f>
        <v>0</v>
      </c>
      <c r="C195" s="3" t="str">
        <f>(IF(ISERROR(VLOOKUP(A195,Cache!$A$1:$C$472,3,FALSE)),"",(VLOOKUP(A195,Cache!$A$1:$C$472,3,FALSE))))</f>
        <v>Poste</v>
      </c>
    </row>
    <row r="196" spans="1:3">
      <c r="A196">
        <f>'liste-formation'!A197</f>
        <v>0</v>
      </c>
      <c r="B196" s="114">
        <f>(IF(ISERROR(VLOOKUP(A196,Cache!$A$1:$C$472,2,FALSE)),"",(VLOOKUP(A196,Cache!$A$1:$C$472,2,FALSE))))</f>
        <v>0</v>
      </c>
      <c r="C196" s="3" t="str">
        <f>(IF(ISERROR(VLOOKUP(A196,Cache!$A$1:$C$472,3,FALSE)),"",(VLOOKUP(A196,Cache!$A$1:$C$472,3,FALSE))))</f>
        <v>Poste</v>
      </c>
    </row>
    <row r="197" spans="1:3">
      <c r="A197">
        <f>'liste-formation'!A198</f>
        <v>0</v>
      </c>
      <c r="B197" s="114">
        <f>(IF(ISERROR(VLOOKUP(A197,Cache!$A$1:$C$472,2,FALSE)),"",(VLOOKUP(A197,Cache!$A$1:$C$472,2,FALSE))))</f>
        <v>0</v>
      </c>
      <c r="C197" s="3" t="str">
        <f>(IF(ISERROR(VLOOKUP(A197,Cache!$A$1:$C$472,3,FALSE)),"",(VLOOKUP(A197,Cache!$A$1:$C$472,3,FALSE))))</f>
        <v>Poste</v>
      </c>
    </row>
    <row r="198" spans="1:3">
      <c r="A198">
        <f>'liste-formation'!A199</f>
        <v>0</v>
      </c>
      <c r="B198" s="114">
        <f>(IF(ISERROR(VLOOKUP(A198,Cache!$A$1:$C$472,2,FALSE)),"",(VLOOKUP(A198,Cache!$A$1:$C$472,2,FALSE))))</f>
        <v>0</v>
      </c>
      <c r="C198" s="3" t="str">
        <f>(IF(ISERROR(VLOOKUP(A198,Cache!$A$1:$C$472,3,FALSE)),"",(VLOOKUP(A198,Cache!$A$1:$C$472,3,FALSE))))</f>
        <v>Poste</v>
      </c>
    </row>
    <row r="199" spans="1:3">
      <c r="A199">
        <f>'liste-formation'!A200</f>
        <v>0</v>
      </c>
      <c r="B199" s="114">
        <f>(IF(ISERROR(VLOOKUP(A199,Cache!$A$1:$C$472,2,FALSE)),"",(VLOOKUP(A199,Cache!$A$1:$C$472,2,FALSE))))</f>
        <v>0</v>
      </c>
      <c r="C199" s="3" t="str">
        <f>(IF(ISERROR(VLOOKUP(A199,Cache!$A$1:$C$472,3,FALSE)),"",(VLOOKUP(A199,Cache!$A$1:$C$472,3,FALSE))))</f>
        <v>Poste</v>
      </c>
    </row>
    <row r="200" spans="1:3">
      <c r="A200">
        <f>'liste-formation'!A201</f>
        <v>0</v>
      </c>
      <c r="B200" s="114">
        <f>(IF(ISERROR(VLOOKUP(A200,Cache!$A$1:$C$472,2,FALSE)),"",(VLOOKUP(A200,Cache!$A$1:$C$472,2,FALSE))))</f>
        <v>0</v>
      </c>
      <c r="C200" s="3" t="str">
        <f>(IF(ISERROR(VLOOKUP(A200,Cache!$A$1:$C$472,3,FALSE)),"",(VLOOKUP(A200,Cache!$A$1:$C$472,3,FALSE))))</f>
        <v>Poste</v>
      </c>
    </row>
    <row r="201" spans="1:3">
      <c r="A201">
        <f>'liste-formation'!A202</f>
        <v>0</v>
      </c>
      <c r="B201" s="114">
        <f>(IF(ISERROR(VLOOKUP(A201,Cache!$A$1:$C$472,2,FALSE)),"",(VLOOKUP(A201,Cache!$A$1:$C$472,2,FALSE))))</f>
        <v>0</v>
      </c>
      <c r="C201" s="3" t="str">
        <f>(IF(ISERROR(VLOOKUP(A201,Cache!$A$1:$C$472,3,FALSE)),"",(VLOOKUP(A201,Cache!$A$1:$C$472,3,FALSE))))</f>
        <v>Poste</v>
      </c>
    </row>
  </sheetData>
  <conditionalFormatting sqref="I2">
    <cfRule type="expression" dxfId="58" priority="42">
      <formula>MOD(ROW(#REF!),2)</formula>
    </cfRule>
  </conditionalFormatting>
  <conditionalFormatting sqref="I3">
    <cfRule type="expression" dxfId="57" priority="41">
      <formula>MOD(ROW(#REF!),2)</formula>
    </cfRule>
  </conditionalFormatting>
  <conditionalFormatting sqref="I4">
    <cfRule type="expression" dxfId="56" priority="40">
      <formula>MOD(ROW(#REF!),2)</formula>
    </cfRule>
  </conditionalFormatting>
  <conditionalFormatting sqref="I5">
    <cfRule type="expression" dxfId="55" priority="39">
      <formula>MOD(ROW(#REF!),2)</formula>
    </cfRule>
  </conditionalFormatting>
  <conditionalFormatting sqref="I6">
    <cfRule type="expression" dxfId="54" priority="38">
      <formula>MOD(ROW(#REF!),2)</formula>
    </cfRule>
  </conditionalFormatting>
  <conditionalFormatting sqref="I7">
    <cfRule type="expression" dxfId="53" priority="37">
      <formula>MOD(ROW(#REF!),2)</formula>
    </cfRule>
  </conditionalFormatting>
  <conditionalFormatting sqref="I9">
    <cfRule type="expression" dxfId="52" priority="35">
      <formula>MOD(ROW(#REF!),2)</formula>
    </cfRule>
  </conditionalFormatting>
  <conditionalFormatting sqref="I10">
    <cfRule type="expression" dxfId="51" priority="34">
      <formula>MOD(ROW(#REF!),2)</formula>
    </cfRule>
  </conditionalFormatting>
  <conditionalFormatting sqref="I11">
    <cfRule type="expression" dxfId="50" priority="33">
      <formula>MOD(ROW(#REF!),2)</formula>
    </cfRule>
  </conditionalFormatting>
  <conditionalFormatting sqref="I12">
    <cfRule type="expression" dxfId="49" priority="32">
      <formula>MOD(ROW(#REF!),2)</formula>
    </cfRule>
  </conditionalFormatting>
  <conditionalFormatting sqref="I13">
    <cfRule type="expression" dxfId="48" priority="31">
      <formula>MOD(ROW(#REF!),2)</formula>
    </cfRule>
  </conditionalFormatting>
  <conditionalFormatting sqref="I14">
    <cfRule type="expression" dxfId="47" priority="30">
      <formula>MOD(ROW(#REF!),2)</formula>
    </cfRule>
  </conditionalFormatting>
  <conditionalFormatting sqref="I15">
    <cfRule type="expression" dxfId="46" priority="29">
      <formula>MOD(ROW(#REF!),2)</formula>
    </cfRule>
  </conditionalFormatting>
  <conditionalFormatting sqref="I16">
    <cfRule type="expression" dxfId="45" priority="24">
      <formula>MOD(ROW(#REF!),2)</formula>
    </cfRule>
  </conditionalFormatting>
  <conditionalFormatting sqref="I17">
    <cfRule type="expression" dxfId="44" priority="23">
      <formula>MOD(ROW(#REF!),2)</formula>
    </cfRule>
  </conditionalFormatting>
  <conditionalFormatting sqref="I18">
    <cfRule type="expression" dxfId="43" priority="22">
      <formula>MOD(ROW(#REF!),2)</formula>
    </cfRule>
  </conditionalFormatting>
  <conditionalFormatting sqref="I19">
    <cfRule type="expression" dxfId="42" priority="21">
      <formula>MOD(ROW(#REF!),2)</formula>
    </cfRule>
  </conditionalFormatting>
  <conditionalFormatting sqref="I20">
    <cfRule type="expression" dxfId="41" priority="20">
      <formula>MOD(ROW(#REF!),2)</formula>
    </cfRule>
  </conditionalFormatting>
  <conditionalFormatting sqref="I21">
    <cfRule type="expression" dxfId="40" priority="19">
      <formula>MOD(ROW(#REF!),2)</formula>
    </cfRule>
  </conditionalFormatting>
  <conditionalFormatting sqref="I22">
    <cfRule type="expression" dxfId="39" priority="18">
      <formula>MOD(ROW(#REF!),2)</formula>
    </cfRule>
  </conditionalFormatting>
  <conditionalFormatting sqref="I9">
    <cfRule type="expression" dxfId="38" priority="17">
      <formula>MOD(ROW(#REF!),2)</formula>
    </cfRule>
  </conditionalFormatting>
  <conditionalFormatting sqref="I10">
    <cfRule type="expression" dxfId="37" priority="16">
      <formula>MOD(ROW(#REF!),2)</formula>
    </cfRule>
  </conditionalFormatting>
  <conditionalFormatting sqref="I11">
    <cfRule type="expression" dxfId="36" priority="15">
      <formula>MOD(ROW(#REF!),2)</formula>
    </cfRule>
  </conditionalFormatting>
  <conditionalFormatting sqref="I12">
    <cfRule type="expression" dxfId="35" priority="14">
      <formula>MOD(ROW(#REF!),2)</formula>
    </cfRule>
  </conditionalFormatting>
  <conditionalFormatting sqref="I13">
    <cfRule type="expression" dxfId="34" priority="13">
      <formula>MOD(ROW(#REF!),2)</formula>
    </cfRule>
  </conditionalFormatting>
  <conditionalFormatting sqref="I14">
    <cfRule type="expression" dxfId="33" priority="12">
      <formula>MOD(ROW(#REF!),2)</formula>
    </cfRule>
  </conditionalFormatting>
  <conditionalFormatting sqref="I15">
    <cfRule type="expression" dxfId="32" priority="11">
      <formula>MOD(ROW(#REF!),2)</formula>
    </cfRule>
  </conditionalFormatting>
  <conditionalFormatting sqref="I16">
    <cfRule type="expression" dxfId="31" priority="10">
      <formula>MOD(ROW(#REF!),2)</formula>
    </cfRule>
  </conditionalFormatting>
  <conditionalFormatting sqref="I17">
    <cfRule type="expression" dxfId="30" priority="9">
      <formula>MOD(ROW(#REF!),2)</formula>
    </cfRule>
  </conditionalFormatting>
  <conditionalFormatting sqref="I18">
    <cfRule type="expression" dxfId="29" priority="8">
      <formula>MOD(ROW(#REF!),2)</formula>
    </cfRule>
  </conditionalFormatting>
  <conditionalFormatting sqref="I19">
    <cfRule type="expression" dxfId="28" priority="7">
      <formula>MOD(ROW(#REF!),2)</formula>
    </cfRule>
  </conditionalFormatting>
  <conditionalFormatting sqref="I20">
    <cfRule type="expression" dxfId="27" priority="6">
      <formula>MOD(ROW(#REF!),2)</formula>
    </cfRule>
  </conditionalFormatting>
  <conditionalFormatting sqref="I21">
    <cfRule type="expression" dxfId="26" priority="5">
      <formula>MOD(ROW(#REF!),2)</formula>
    </cfRule>
  </conditionalFormatting>
  <conditionalFormatting sqref="I22">
    <cfRule type="expression" dxfId="25" priority="4">
      <formula>MOD(ROW(#REF!),2)</formula>
    </cfRule>
  </conditionalFormatting>
  <conditionalFormatting sqref="I23">
    <cfRule type="expression" dxfId="24" priority="3">
      <formula>MOD(ROW(#REF!),2)</formula>
    </cfRule>
  </conditionalFormatting>
  <conditionalFormatting sqref="I8">
    <cfRule type="expression" dxfId="23" priority="2">
      <formula>MOD(ROW(#REF!),2)</formula>
    </cfRule>
  </conditionalFormatting>
  <conditionalFormatting sqref="L2:L7">
    <cfRule type="expression" dxfId="22" priority="1">
      <formula>MOD(ROW(#REF!),2)</formula>
    </cfRule>
  </conditionalFormatting>
  <pageMargins left="0.70866141732283472" right="0.70866141732283472" top="0.74803149606299213" bottom="0.74803149606299213" header="0.31496062992125984" footer="0.31496062992125984"/>
  <pageSetup paperSize="9" scale="96" fitToHeight="0" orientation="portrait" horizontalDpi="200" verticalDpi="200" r:id="rId1"/>
  <headerFooter>
    <oddHeader>&amp;L&amp;"-,Gras"&amp;14&amp;D&amp;C&amp;"-,Gras"&amp;16PRISE DE POSTE OT2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Option Button 3">
              <controlPr defaultSize="0" autoFill="0" autoLine="0" autoPict="0" macro="[0]!HistoLundi">
                <anchor moveWithCells="1">
                  <from>
                    <xdr:col>5</xdr:col>
                    <xdr:colOff>238125</xdr:colOff>
                    <xdr:row>2</xdr:row>
                    <xdr:rowOff>104775</xdr:rowOff>
                  </from>
                  <to>
                    <xdr:col>7</xdr:col>
                    <xdr:colOff>238125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Option Button 4">
              <controlPr defaultSize="0" autoFill="0" autoLine="0" autoPict="0" macro="[0]!HistoMardi">
                <anchor moveWithCells="1">
                  <from>
                    <xdr:col>5</xdr:col>
                    <xdr:colOff>238125</xdr:colOff>
                    <xdr:row>4</xdr:row>
                    <xdr:rowOff>66675</xdr:rowOff>
                  </from>
                  <to>
                    <xdr:col>7</xdr:col>
                    <xdr:colOff>238125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Option Button 5">
              <controlPr defaultSize="0" autoFill="0" autoLine="0" autoPict="0" macro="[0]!Histomercredi">
                <anchor moveWithCells="1">
                  <from>
                    <xdr:col>5</xdr:col>
                    <xdr:colOff>238125</xdr:colOff>
                    <xdr:row>6</xdr:row>
                    <xdr:rowOff>28575</xdr:rowOff>
                  </from>
                  <to>
                    <xdr:col>7</xdr:col>
                    <xdr:colOff>238125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 macro="[0]!HistoJeudi">
                <anchor moveWithCells="1">
                  <from>
                    <xdr:col>5</xdr:col>
                    <xdr:colOff>238125</xdr:colOff>
                    <xdr:row>8</xdr:row>
                    <xdr:rowOff>0</xdr:rowOff>
                  </from>
                  <to>
                    <xdr:col>7</xdr:col>
                    <xdr:colOff>238125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Option Button 7">
              <controlPr defaultSize="0" autoFill="0" autoLine="0" autoPict="0" macro="[0]!HistoVendredi">
                <anchor moveWithCells="1">
                  <from>
                    <xdr:col>5</xdr:col>
                    <xdr:colOff>238125</xdr:colOff>
                    <xdr:row>9</xdr:row>
                    <xdr:rowOff>161925</xdr:rowOff>
                  </from>
                  <to>
                    <xdr:col>7</xdr:col>
                    <xdr:colOff>238125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250"/>
  <sheetViews>
    <sheetView zoomScale="85" zoomScaleNormal="85" workbookViewId="0">
      <selection activeCell="E3" sqref="E3:F401"/>
    </sheetView>
  </sheetViews>
  <sheetFormatPr baseColWidth="10" defaultRowHeight="15"/>
  <cols>
    <col min="1" max="1" width="17.42578125" customWidth="1"/>
    <col min="2" max="2" width="16" customWidth="1"/>
    <col min="3" max="3" width="14.7109375" customWidth="1"/>
    <col min="4" max="4" width="4.140625" style="83" customWidth="1"/>
    <col min="5" max="5" width="19.28515625" customWidth="1"/>
    <col min="6" max="7" width="15" customWidth="1"/>
    <col min="8" max="8" width="4.7109375" style="83" customWidth="1"/>
    <col min="9" max="9" width="19.5703125" customWidth="1"/>
    <col min="10" max="10" width="13.85546875" customWidth="1"/>
    <col min="11" max="11" width="13.7109375" customWidth="1"/>
    <col min="12" max="12" width="5.140625" style="84" customWidth="1"/>
    <col min="13" max="13" width="20.85546875" customWidth="1"/>
    <col min="14" max="14" width="14.28515625" customWidth="1"/>
    <col min="15" max="15" width="12.7109375" customWidth="1"/>
    <col min="16" max="16" width="5.140625" style="83" customWidth="1"/>
    <col min="17" max="17" width="18" customWidth="1"/>
    <col min="18" max="18" width="13.42578125" customWidth="1"/>
    <col min="19" max="19" width="14" customWidth="1"/>
    <col min="20" max="20" width="5.5703125" style="84" customWidth="1"/>
  </cols>
  <sheetData>
    <row r="1" spans="1:20" s="79" customFormat="1" ht="29.25" customHeight="1">
      <c r="A1" s="162" t="s">
        <v>454</v>
      </c>
      <c r="B1" s="162"/>
      <c r="C1" s="162"/>
      <c r="D1" s="163"/>
      <c r="E1" s="162" t="s">
        <v>455</v>
      </c>
      <c r="F1" s="162"/>
      <c r="G1" s="162"/>
      <c r="H1" s="163"/>
      <c r="I1" s="166" t="s">
        <v>456</v>
      </c>
      <c r="J1" s="167"/>
      <c r="K1" s="168"/>
      <c r="L1" s="163"/>
      <c r="M1" s="162" t="s">
        <v>457</v>
      </c>
      <c r="N1" s="162"/>
      <c r="O1" s="162"/>
      <c r="P1" s="163"/>
      <c r="Q1" s="162" t="s">
        <v>458</v>
      </c>
      <c r="R1" s="162"/>
      <c r="S1" s="162"/>
      <c r="T1" s="165"/>
    </row>
    <row r="2" spans="1:20" s="81" customFormat="1" ht="14.1" customHeight="1">
      <c r="A2" s="80" t="s">
        <v>459</v>
      </c>
      <c r="B2" s="80" t="s">
        <v>460</v>
      </c>
      <c r="C2" s="80" t="s">
        <v>461</v>
      </c>
      <c r="D2" s="164"/>
      <c r="E2" s="80" t="s">
        <v>459</v>
      </c>
      <c r="F2" s="80" t="s">
        <v>460</v>
      </c>
      <c r="G2" s="80" t="s">
        <v>461</v>
      </c>
      <c r="H2" s="164"/>
      <c r="I2" s="80" t="s">
        <v>459</v>
      </c>
      <c r="J2" s="80" t="s">
        <v>460</v>
      </c>
      <c r="K2" s="80" t="s">
        <v>461</v>
      </c>
      <c r="L2" s="164"/>
      <c r="M2" s="80" t="s">
        <v>459</v>
      </c>
      <c r="N2" s="80" t="s">
        <v>460</v>
      </c>
      <c r="O2" s="80" t="s">
        <v>461</v>
      </c>
      <c r="P2" s="164"/>
      <c r="Q2" s="80" t="s">
        <v>459</v>
      </c>
      <c r="R2" s="80" t="s">
        <v>460</v>
      </c>
      <c r="S2" s="80" t="s">
        <v>461</v>
      </c>
      <c r="T2" s="165"/>
    </row>
    <row r="3" spans="1:20" ht="14.1" customHeight="1">
      <c r="A3" s="70" t="s">
        <v>0</v>
      </c>
      <c r="B3" s="70" t="s">
        <v>476</v>
      </c>
      <c r="C3" s="70"/>
      <c r="D3" s="82" t="str">
        <f>IF(B3="","",IF(B3=C3,"1",""))</f>
        <v/>
      </c>
      <c r="E3" s="77" t="s">
        <v>0</v>
      </c>
      <c r="F3" s="71" t="s">
        <v>157</v>
      </c>
      <c r="G3" s="72"/>
      <c r="H3" s="82" t="str">
        <f>IF(F3="","",IF(F3=G3,"1",""))</f>
        <v/>
      </c>
      <c r="I3" s="73"/>
      <c r="J3" s="70"/>
      <c r="K3" s="70"/>
      <c r="L3" s="82" t="str">
        <f>IF(J3="","",IF(J3=K3,"1",""))</f>
        <v/>
      </c>
      <c r="M3" s="70"/>
      <c r="N3" s="70"/>
      <c r="O3" s="70"/>
      <c r="P3" s="82" t="str">
        <f>IF(N3="","",IF(N3=O3,"1",""))</f>
        <v/>
      </c>
      <c r="Q3" s="70"/>
      <c r="R3" s="70"/>
      <c r="S3" s="70"/>
      <c r="T3" s="82" t="str">
        <f>IF(R3="","",IF(R3=S3,"1",""))</f>
        <v/>
      </c>
    </row>
    <row r="4" spans="1:20" ht="14.1" customHeight="1">
      <c r="A4" s="70" t="s">
        <v>1</v>
      </c>
      <c r="B4" s="70" t="s">
        <v>486</v>
      </c>
      <c r="C4" s="70"/>
      <c r="D4" s="82" t="str">
        <f t="shared" ref="D4:D67" si="0">IF(B4="","",IF(B4=C4,"1",""))</f>
        <v/>
      </c>
      <c r="E4" s="77" t="s">
        <v>1</v>
      </c>
      <c r="F4" s="71" t="s">
        <v>486</v>
      </c>
      <c r="G4" s="72"/>
      <c r="H4" s="82" t="str">
        <f t="shared" ref="H4:H67" si="1">IF(F4="","",IF(F4=G4,"1",""))</f>
        <v/>
      </c>
      <c r="I4" s="73"/>
      <c r="J4" s="70"/>
      <c r="K4" s="70"/>
      <c r="L4" s="82" t="str">
        <f t="shared" ref="L4:L67" si="2">IF(J4="","",IF(J4=K4,"1",""))</f>
        <v/>
      </c>
      <c r="M4" s="70"/>
      <c r="N4" s="70"/>
      <c r="O4" s="70"/>
      <c r="P4" s="82" t="str">
        <f t="shared" ref="P4:P67" si="3">IF(N4="","",IF(N4=O4,"1",""))</f>
        <v/>
      </c>
      <c r="Q4" s="70"/>
      <c r="R4" s="70"/>
      <c r="S4" s="70"/>
      <c r="T4" s="82" t="str">
        <f t="shared" ref="T4:T67" si="4">IF(R4="","",IF(R4=S4,"1",""))</f>
        <v/>
      </c>
    </row>
    <row r="5" spans="1:20" ht="14.1" customHeight="1">
      <c r="A5" s="70" t="s">
        <v>3</v>
      </c>
      <c r="B5" s="70" t="s">
        <v>481</v>
      </c>
      <c r="C5" s="70"/>
      <c r="D5" s="82" t="str">
        <f t="shared" si="0"/>
        <v/>
      </c>
      <c r="E5" s="77" t="s">
        <v>3</v>
      </c>
      <c r="F5" s="71" t="s">
        <v>481</v>
      </c>
      <c r="G5" s="72"/>
      <c r="H5" s="82" t="str">
        <f t="shared" si="1"/>
        <v/>
      </c>
      <c r="I5" s="73"/>
      <c r="J5" s="70"/>
      <c r="K5" s="70"/>
      <c r="L5" s="82" t="str">
        <f t="shared" si="2"/>
        <v/>
      </c>
      <c r="M5" s="70"/>
      <c r="N5" s="70"/>
      <c r="O5" s="70"/>
      <c r="P5" s="82" t="str">
        <f t="shared" si="3"/>
        <v/>
      </c>
      <c r="Q5" s="70"/>
      <c r="R5" s="70"/>
      <c r="S5" s="70"/>
      <c r="T5" s="82" t="str">
        <f t="shared" si="4"/>
        <v/>
      </c>
    </row>
    <row r="6" spans="1:20" ht="14.1" customHeight="1">
      <c r="A6" s="70" t="s">
        <v>287</v>
      </c>
      <c r="B6" s="70" t="s">
        <v>462</v>
      </c>
      <c r="C6" s="70"/>
      <c r="D6" s="82" t="str">
        <f t="shared" si="0"/>
        <v/>
      </c>
      <c r="E6" s="77" t="s">
        <v>287</v>
      </c>
      <c r="F6" s="71" t="s">
        <v>462</v>
      </c>
      <c r="G6" s="72"/>
      <c r="H6" s="82" t="str">
        <f t="shared" si="1"/>
        <v/>
      </c>
      <c r="I6" s="73"/>
      <c r="J6" s="70"/>
      <c r="K6" s="70"/>
      <c r="L6" s="82" t="str">
        <f t="shared" si="2"/>
        <v/>
      </c>
      <c r="M6" s="70"/>
      <c r="N6" s="70"/>
      <c r="O6" s="70"/>
      <c r="P6" s="82" t="str">
        <f t="shared" si="3"/>
        <v/>
      </c>
      <c r="Q6" s="70"/>
      <c r="R6" s="70"/>
      <c r="S6" s="70"/>
      <c r="T6" s="82" t="str">
        <f t="shared" si="4"/>
        <v/>
      </c>
    </row>
    <row r="7" spans="1:20" ht="14.1" customHeight="1">
      <c r="A7" s="70" t="s">
        <v>4</v>
      </c>
      <c r="B7" s="70" t="s">
        <v>462</v>
      </c>
      <c r="C7" s="70"/>
      <c r="D7" s="82" t="str">
        <f t="shared" si="0"/>
        <v/>
      </c>
      <c r="E7" s="77" t="s">
        <v>4</v>
      </c>
      <c r="F7" s="71" t="s">
        <v>462</v>
      </c>
      <c r="G7" s="72"/>
      <c r="H7" s="82" t="str">
        <f t="shared" si="1"/>
        <v/>
      </c>
      <c r="I7" s="73"/>
      <c r="J7" s="70"/>
      <c r="K7" s="70"/>
      <c r="L7" s="82" t="str">
        <f t="shared" si="2"/>
        <v/>
      </c>
      <c r="M7" s="70"/>
      <c r="N7" s="70"/>
      <c r="O7" s="70"/>
      <c r="P7" s="82" t="str">
        <f t="shared" si="3"/>
        <v/>
      </c>
      <c r="Q7" s="70"/>
      <c r="R7" s="70"/>
      <c r="S7" s="70"/>
      <c r="T7" s="82" t="str">
        <f t="shared" si="4"/>
        <v/>
      </c>
    </row>
    <row r="8" spans="1:20" ht="14.1" customHeight="1">
      <c r="A8" s="70" t="s">
        <v>5</v>
      </c>
      <c r="B8" s="70" t="s">
        <v>463</v>
      </c>
      <c r="C8" s="70"/>
      <c r="D8" s="82" t="str">
        <f t="shared" si="0"/>
        <v/>
      </c>
      <c r="E8" s="77" t="s">
        <v>5</v>
      </c>
      <c r="F8" s="71" t="s">
        <v>498</v>
      </c>
      <c r="G8" s="72"/>
      <c r="H8" s="82" t="str">
        <f t="shared" si="1"/>
        <v/>
      </c>
      <c r="I8" s="73"/>
      <c r="J8" s="70"/>
      <c r="K8" s="70"/>
      <c r="L8" s="82" t="str">
        <f t="shared" si="2"/>
        <v/>
      </c>
      <c r="M8" s="70"/>
      <c r="N8" s="70"/>
      <c r="O8" s="70"/>
      <c r="P8" s="82" t="str">
        <f t="shared" si="3"/>
        <v/>
      </c>
      <c r="Q8" s="70"/>
      <c r="R8" s="70"/>
      <c r="S8" s="70"/>
      <c r="T8" s="82" t="str">
        <f t="shared" si="4"/>
        <v/>
      </c>
    </row>
    <row r="9" spans="1:20" ht="14.1" customHeight="1">
      <c r="A9" s="70" t="s">
        <v>6</v>
      </c>
      <c r="B9" s="70" t="s">
        <v>486</v>
      </c>
      <c r="C9" s="70"/>
      <c r="D9" s="82" t="str">
        <f t="shared" si="0"/>
        <v/>
      </c>
      <c r="E9" s="77" t="s">
        <v>6</v>
      </c>
      <c r="F9" s="71" t="s">
        <v>486</v>
      </c>
      <c r="G9" s="72"/>
      <c r="H9" s="82" t="str">
        <f t="shared" si="1"/>
        <v/>
      </c>
      <c r="I9" s="73"/>
      <c r="J9" s="70"/>
      <c r="K9" s="70"/>
      <c r="L9" s="82" t="str">
        <f t="shared" si="2"/>
        <v/>
      </c>
      <c r="M9" s="70"/>
      <c r="N9" s="70"/>
      <c r="O9" s="70"/>
      <c r="P9" s="82" t="str">
        <f t="shared" si="3"/>
        <v/>
      </c>
      <c r="Q9" s="70"/>
      <c r="R9" s="70"/>
      <c r="S9" s="70"/>
      <c r="T9" s="82" t="str">
        <f t="shared" si="4"/>
        <v/>
      </c>
    </row>
    <row r="10" spans="1:20" ht="14.1" customHeight="1">
      <c r="A10" s="70" t="s">
        <v>7</v>
      </c>
      <c r="B10" s="70" t="s">
        <v>486</v>
      </c>
      <c r="C10" s="70"/>
      <c r="D10" s="82" t="str">
        <f t="shared" si="0"/>
        <v/>
      </c>
      <c r="E10" s="77" t="s">
        <v>7</v>
      </c>
      <c r="F10" s="71" t="s">
        <v>486</v>
      </c>
      <c r="G10" s="72"/>
      <c r="H10" s="82" t="str">
        <f t="shared" si="1"/>
        <v/>
      </c>
      <c r="I10" s="73"/>
      <c r="J10" s="70"/>
      <c r="K10" s="70"/>
      <c r="L10" s="82" t="str">
        <f t="shared" si="2"/>
        <v/>
      </c>
      <c r="M10" s="70"/>
      <c r="N10" s="70"/>
      <c r="O10" s="70"/>
      <c r="P10" s="82" t="str">
        <f t="shared" si="3"/>
        <v/>
      </c>
      <c r="Q10" s="70"/>
      <c r="R10" s="70"/>
      <c r="S10" s="70"/>
      <c r="T10" s="82" t="str">
        <f t="shared" si="4"/>
        <v/>
      </c>
    </row>
    <row r="11" spans="1:20" ht="14.1" customHeight="1">
      <c r="A11" s="70" t="s">
        <v>289</v>
      </c>
      <c r="B11" s="70" t="s">
        <v>480</v>
      </c>
      <c r="C11" s="70"/>
      <c r="D11" s="82" t="str">
        <f t="shared" si="0"/>
        <v/>
      </c>
      <c r="E11" s="77" t="s">
        <v>289</v>
      </c>
      <c r="F11" s="71" t="s">
        <v>480</v>
      </c>
      <c r="G11" s="72"/>
      <c r="H11" s="82" t="str">
        <f t="shared" si="1"/>
        <v/>
      </c>
      <c r="I11" s="73"/>
      <c r="J11" s="70"/>
      <c r="K11" s="70"/>
      <c r="L11" s="82" t="str">
        <f t="shared" si="2"/>
        <v/>
      </c>
      <c r="M11" s="70"/>
      <c r="N11" s="70"/>
      <c r="O11" s="70"/>
      <c r="P11" s="82" t="str">
        <f t="shared" si="3"/>
        <v/>
      </c>
      <c r="Q11" s="70"/>
      <c r="R11" s="70"/>
      <c r="S11" s="70"/>
      <c r="T11" s="82" t="str">
        <f t="shared" si="4"/>
        <v/>
      </c>
    </row>
    <row r="12" spans="1:20" ht="14.1" customHeight="1">
      <c r="A12" s="70" t="s">
        <v>8</v>
      </c>
      <c r="B12" s="70" t="s">
        <v>498</v>
      </c>
      <c r="C12" s="70"/>
      <c r="D12" s="82" t="str">
        <f t="shared" si="0"/>
        <v/>
      </c>
      <c r="E12" s="77" t="s">
        <v>8</v>
      </c>
      <c r="F12" s="71" t="s">
        <v>555</v>
      </c>
      <c r="G12" s="72"/>
      <c r="H12" s="82" t="str">
        <f t="shared" si="1"/>
        <v/>
      </c>
      <c r="I12" s="73"/>
      <c r="J12" s="70"/>
      <c r="K12" s="70"/>
      <c r="L12" s="82" t="str">
        <f t="shared" si="2"/>
        <v/>
      </c>
      <c r="M12" s="70"/>
      <c r="N12" s="70"/>
      <c r="O12" s="70"/>
      <c r="P12" s="82" t="str">
        <f t="shared" si="3"/>
        <v/>
      </c>
      <c r="Q12" s="70"/>
      <c r="R12" s="70"/>
      <c r="S12" s="70"/>
      <c r="T12" s="82" t="str">
        <f t="shared" si="4"/>
        <v/>
      </c>
    </row>
    <row r="13" spans="1:20" ht="14.1" customHeight="1">
      <c r="A13" s="70" t="s">
        <v>9</v>
      </c>
      <c r="B13" s="70" t="s">
        <v>462</v>
      </c>
      <c r="C13" s="70"/>
      <c r="D13" s="82" t="str">
        <f t="shared" si="0"/>
        <v/>
      </c>
      <c r="E13" s="77" t="s">
        <v>9</v>
      </c>
      <c r="F13" s="71" t="s">
        <v>498</v>
      </c>
      <c r="G13" s="72"/>
      <c r="H13" s="82" t="str">
        <f t="shared" si="1"/>
        <v/>
      </c>
      <c r="I13" s="73"/>
      <c r="J13" s="70"/>
      <c r="K13" s="70"/>
      <c r="L13" s="82" t="str">
        <f t="shared" si="2"/>
        <v/>
      </c>
      <c r="M13" s="70"/>
      <c r="N13" s="70"/>
      <c r="O13" s="70"/>
      <c r="P13" s="82" t="str">
        <f t="shared" si="3"/>
        <v/>
      </c>
      <c r="Q13" s="70"/>
      <c r="R13" s="70"/>
      <c r="S13" s="70"/>
      <c r="T13" s="82" t="str">
        <f t="shared" si="4"/>
        <v/>
      </c>
    </row>
    <row r="14" spans="1:20" ht="14.1" customHeight="1">
      <c r="A14" s="70" t="s">
        <v>10</v>
      </c>
      <c r="B14" s="70" t="s">
        <v>153</v>
      </c>
      <c r="C14" s="70"/>
      <c r="D14" s="82" t="str">
        <f t="shared" si="0"/>
        <v/>
      </c>
      <c r="E14" s="77" t="s">
        <v>10</v>
      </c>
      <c r="F14" s="71" t="s">
        <v>153</v>
      </c>
      <c r="G14" s="72"/>
      <c r="H14" s="82" t="str">
        <f t="shared" si="1"/>
        <v/>
      </c>
      <c r="I14" s="73"/>
      <c r="J14" s="70"/>
      <c r="K14" s="70"/>
      <c r="L14" s="82" t="str">
        <f t="shared" si="2"/>
        <v/>
      </c>
      <c r="M14" s="70"/>
      <c r="N14" s="70"/>
      <c r="O14" s="70"/>
      <c r="P14" s="82" t="str">
        <f t="shared" si="3"/>
        <v/>
      </c>
      <c r="Q14" s="70"/>
      <c r="R14" s="70"/>
      <c r="S14" s="70"/>
      <c r="T14" s="82" t="str">
        <f t="shared" si="4"/>
        <v/>
      </c>
    </row>
    <row r="15" spans="1:20" ht="14.1" customHeight="1">
      <c r="A15" s="70" t="s">
        <v>11</v>
      </c>
      <c r="B15" s="70" t="s">
        <v>498</v>
      </c>
      <c r="C15" s="70"/>
      <c r="D15" s="82" t="str">
        <f t="shared" si="0"/>
        <v/>
      </c>
      <c r="E15" s="77" t="s">
        <v>11</v>
      </c>
      <c r="F15" s="71" t="s">
        <v>498</v>
      </c>
      <c r="G15" s="72"/>
      <c r="H15" s="82" t="str">
        <f t="shared" si="1"/>
        <v/>
      </c>
      <c r="I15" s="73"/>
      <c r="J15" s="70"/>
      <c r="K15" s="70"/>
      <c r="L15" s="82" t="str">
        <f t="shared" si="2"/>
        <v/>
      </c>
      <c r="M15" s="70"/>
      <c r="N15" s="70"/>
      <c r="O15" s="70"/>
      <c r="P15" s="82" t="str">
        <f t="shared" si="3"/>
        <v/>
      </c>
      <c r="Q15" s="70"/>
      <c r="R15" s="70"/>
      <c r="S15" s="70"/>
      <c r="T15" s="82" t="str">
        <f t="shared" si="4"/>
        <v/>
      </c>
    </row>
    <row r="16" spans="1:20" ht="14.1" customHeight="1">
      <c r="A16" s="70" t="s">
        <v>12</v>
      </c>
      <c r="B16" s="70" t="s">
        <v>498</v>
      </c>
      <c r="C16" s="70"/>
      <c r="D16" s="82" t="str">
        <f t="shared" si="0"/>
        <v/>
      </c>
      <c r="E16" s="77" t="s">
        <v>12</v>
      </c>
      <c r="F16" s="71" t="s">
        <v>498</v>
      </c>
      <c r="G16" s="72"/>
      <c r="H16" s="82" t="str">
        <f t="shared" si="1"/>
        <v/>
      </c>
      <c r="I16" s="73"/>
      <c r="J16" s="70"/>
      <c r="K16" s="70"/>
      <c r="L16" s="82" t="str">
        <f t="shared" si="2"/>
        <v/>
      </c>
      <c r="M16" s="70"/>
      <c r="N16" s="70"/>
      <c r="O16" s="70"/>
      <c r="P16" s="82" t="str">
        <f t="shared" si="3"/>
        <v/>
      </c>
      <c r="Q16" s="70"/>
      <c r="R16" s="70"/>
      <c r="S16" s="70"/>
      <c r="T16" s="82" t="str">
        <f t="shared" si="4"/>
        <v/>
      </c>
    </row>
    <row r="17" spans="1:20" ht="14.1" customHeight="1">
      <c r="A17" s="70" t="s">
        <v>13</v>
      </c>
      <c r="B17" s="70" t="s">
        <v>464</v>
      </c>
      <c r="C17" s="70"/>
      <c r="D17" s="82" t="str">
        <f t="shared" si="0"/>
        <v/>
      </c>
      <c r="E17" s="77" t="s">
        <v>13</v>
      </c>
      <c r="F17" s="71" t="s">
        <v>498</v>
      </c>
      <c r="G17" s="71"/>
      <c r="H17" s="82" t="str">
        <f t="shared" si="1"/>
        <v/>
      </c>
      <c r="I17" s="73"/>
      <c r="J17" s="70"/>
      <c r="K17" s="70"/>
      <c r="L17" s="82" t="str">
        <f t="shared" si="2"/>
        <v/>
      </c>
      <c r="M17" s="70"/>
      <c r="N17" s="70"/>
      <c r="O17" s="70"/>
      <c r="P17" s="82" t="str">
        <f t="shared" si="3"/>
        <v/>
      </c>
      <c r="Q17" s="70"/>
      <c r="R17" s="70"/>
      <c r="S17" s="70"/>
      <c r="T17" s="82" t="str">
        <f t="shared" si="4"/>
        <v/>
      </c>
    </row>
    <row r="18" spans="1:20" ht="14.1" customHeight="1">
      <c r="A18" s="70" t="s">
        <v>14</v>
      </c>
      <c r="B18" s="70" t="s">
        <v>498</v>
      </c>
      <c r="C18" s="70"/>
      <c r="D18" s="82" t="str">
        <f t="shared" si="0"/>
        <v/>
      </c>
      <c r="E18" s="77" t="s">
        <v>14</v>
      </c>
      <c r="F18" s="71" t="s">
        <v>498</v>
      </c>
      <c r="G18" s="72"/>
      <c r="H18" s="82" t="str">
        <f t="shared" si="1"/>
        <v/>
      </c>
      <c r="I18" s="73"/>
      <c r="J18" s="70"/>
      <c r="K18" s="70"/>
      <c r="L18" s="82" t="str">
        <f t="shared" si="2"/>
        <v/>
      </c>
      <c r="M18" s="70"/>
      <c r="N18" s="70"/>
      <c r="O18" s="70"/>
      <c r="P18" s="82" t="str">
        <f t="shared" si="3"/>
        <v/>
      </c>
      <c r="Q18" s="70"/>
      <c r="R18" s="70"/>
      <c r="S18" s="70"/>
      <c r="T18" s="82" t="str">
        <f t="shared" si="4"/>
        <v/>
      </c>
    </row>
    <row r="19" spans="1:20" ht="14.1" customHeight="1">
      <c r="A19" s="70" t="s">
        <v>15</v>
      </c>
      <c r="B19" s="70" t="s">
        <v>144</v>
      </c>
      <c r="C19" s="70"/>
      <c r="D19" s="82" t="str">
        <f t="shared" si="0"/>
        <v/>
      </c>
      <c r="E19" s="77" t="s">
        <v>15</v>
      </c>
      <c r="F19" s="71" t="s">
        <v>462</v>
      </c>
      <c r="G19" s="72"/>
      <c r="H19" s="82" t="str">
        <f t="shared" si="1"/>
        <v/>
      </c>
      <c r="I19" s="73"/>
      <c r="J19" s="70"/>
      <c r="K19" s="70"/>
      <c r="L19" s="82" t="str">
        <f t="shared" si="2"/>
        <v/>
      </c>
      <c r="M19" s="70"/>
      <c r="N19" s="70"/>
      <c r="O19" s="70"/>
      <c r="P19" s="82" t="str">
        <f t="shared" si="3"/>
        <v/>
      </c>
      <c r="Q19" s="70"/>
      <c r="R19" s="70"/>
      <c r="S19" s="70"/>
      <c r="T19" s="82" t="str">
        <f t="shared" si="4"/>
        <v/>
      </c>
    </row>
    <row r="20" spans="1:20" ht="14.1" customHeight="1">
      <c r="A20" s="70" t="s">
        <v>16</v>
      </c>
      <c r="B20" s="70" t="s">
        <v>498</v>
      </c>
      <c r="C20" s="70"/>
      <c r="D20" s="82" t="str">
        <f t="shared" si="0"/>
        <v/>
      </c>
      <c r="E20" s="77" t="s">
        <v>16</v>
      </c>
      <c r="F20" s="71" t="s">
        <v>498</v>
      </c>
      <c r="G20" s="72"/>
      <c r="H20" s="82" t="str">
        <f t="shared" si="1"/>
        <v/>
      </c>
      <c r="I20" s="73"/>
      <c r="J20" s="70"/>
      <c r="K20" s="70"/>
      <c r="L20" s="82" t="str">
        <f t="shared" si="2"/>
        <v/>
      </c>
      <c r="M20" s="70"/>
      <c r="N20" s="70"/>
      <c r="O20" s="70"/>
      <c r="P20" s="82" t="str">
        <f t="shared" si="3"/>
        <v/>
      </c>
      <c r="Q20" s="70"/>
      <c r="R20" s="70"/>
      <c r="S20" s="70"/>
      <c r="T20" s="82" t="str">
        <f t="shared" si="4"/>
        <v/>
      </c>
    </row>
    <row r="21" spans="1:20" ht="14.1" customHeight="1">
      <c r="A21" s="70" t="s">
        <v>373</v>
      </c>
      <c r="B21" s="70" t="s">
        <v>498</v>
      </c>
      <c r="C21" s="70"/>
      <c r="D21" s="82" t="str">
        <f t="shared" si="0"/>
        <v/>
      </c>
      <c r="E21" s="77" t="s">
        <v>373</v>
      </c>
      <c r="F21" s="71" t="s">
        <v>498</v>
      </c>
      <c r="G21" s="72"/>
      <c r="H21" s="82" t="str">
        <f t="shared" si="1"/>
        <v/>
      </c>
      <c r="I21" s="73"/>
      <c r="J21" s="70"/>
      <c r="K21" s="70"/>
      <c r="L21" s="82" t="str">
        <f t="shared" si="2"/>
        <v/>
      </c>
      <c r="M21" s="70"/>
      <c r="N21" s="70"/>
      <c r="O21" s="70"/>
      <c r="P21" s="82" t="str">
        <f t="shared" si="3"/>
        <v/>
      </c>
      <c r="Q21" s="70"/>
      <c r="R21" s="70"/>
      <c r="S21" s="70"/>
      <c r="T21" s="82" t="str">
        <f t="shared" si="4"/>
        <v/>
      </c>
    </row>
    <row r="22" spans="1:20" ht="14.1" customHeight="1">
      <c r="A22" s="70" t="s">
        <v>17</v>
      </c>
      <c r="B22" s="70" t="s">
        <v>498</v>
      </c>
      <c r="C22" s="70"/>
      <c r="D22" s="82" t="str">
        <f t="shared" si="0"/>
        <v/>
      </c>
      <c r="E22" s="77" t="s">
        <v>17</v>
      </c>
      <c r="F22" s="71" t="s">
        <v>498</v>
      </c>
      <c r="G22" s="72"/>
      <c r="H22" s="82" t="str">
        <f t="shared" si="1"/>
        <v/>
      </c>
      <c r="I22" s="73"/>
      <c r="J22" s="70"/>
      <c r="K22" s="70"/>
      <c r="L22" s="82" t="str">
        <f t="shared" si="2"/>
        <v/>
      </c>
      <c r="M22" s="70"/>
      <c r="N22" s="70"/>
      <c r="O22" s="70"/>
      <c r="P22" s="82" t="str">
        <f t="shared" si="3"/>
        <v/>
      </c>
      <c r="Q22" s="70"/>
      <c r="R22" s="70"/>
      <c r="S22" s="70"/>
      <c r="T22" s="82" t="str">
        <f t="shared" si="4"/>
        <v/>
      </c>
    </row>
    <row r="23" spans="1:20" ht="14.1" customHeight="1">
      <c r="A23" s="70" t="s">
        <v>18</v>
      </c>
      <c r="B23" s="70" t="s">
        <v>498</v>
      </c>
      <c r="C23" s="70"/>
      <c r="D23" s="82" t="str">
        <f t="shared" si="0"/>
        <v/>
      </c>
      <c r="E23" s="77" t="s">
        <v>18</v>
      </c>
      <c r="F23" s="71" t="s">
        <v>150</v>
      </c>
      <c r="G23" s="72"/>
      <c r="H23" s="82" t="str">
        <f t="shared" si="1"/>
        <v/>
      </c>
      <c r="I23" s="73"/>
      <c r="J23" s="70"/>
      <c r="K23" s="70"/>
      <c r="L23" s="82" t="str">
        <f t="shared" si="2"/>
        <v/>
      </c>
      <c r="M23" s="70"/>
      <c r="N23" s="70"/>
      <c r="O23" s="70"/>
      <c r="P23" s="82" t="str">
        <f t="shared" si="3"/>
        <v/>
      </c>
      <c r="Q23" s="70"/>
      <c r="R23" s="70"/>
      <c r="S23" s="70"/>
      <c r="T23" s="82" t="str">
        <f t="shared" si="4"/>
        <v/>
      </c>
    </row>
    <row r="24" spans="1:20" ht="14.1" customHeight="1">
      <c r="A24" s="70" t="s">
        <v>20</v>
      </c>
      <c r="B24" s="70" t="s">
        <v>498</v>
      </c>
      <c r="C24" s="70"/>
      <c r="D24" s="82" t="str">
        <f t="shared" si="0"/>
        <v/>
      </c>
      <c r="E24" s="77" t="s">
        <v>20</v>
      </c>
      <c r="F24" s="71" t="s">
        <v>498</v>
      </c>
      <c r="G24" s="72"/>
      <c r="H24" s="82" t="str">
        <f t="shared" si="1"/>
        <v/>
      </c>
      <c r="I24" s="73"/>
      <c r="J24" s="70"/>
      <c r="K24" s="70"/>
      <c r="L24" s="82" t="str">
        <f t="shared" si="2"/>
        <v/>
      </c>
      <c r="M24" s="70"/>
      <c r="N24" s="70"/>
      <c r="O24" s="70"/>
      <c r="P24" s="82" t="str">
        <f t="shared" si="3"/>
        <v/>
      </c>
      <c r="Q24" s="70"/>
      <c r="R24" s="70"/>
      <c r="S24" s="70"/>
      <c r="T24" s="82" t="str">
        <f t="shared" si="4"/>
        <v/>
      </c>
    </row>
    <row r="25" spans="1:20" ht="14.1" customHeight="1">
      <c r="A25" s="70" t="s">
        <v>21</v>
      </c>
      <c r="B25" s="70" t="s">
        <v>498</v>
      </c>
      <c r="C25" s="70"/>
      <c r="D25" s="82" t="str">
        <f t="shared" si="0"/>
        <v/>
      </c>
      <c r="E25" s="77" t="s">
        <v>21</v>
      </c>
      <c r="F25" s="71" t="s">
        <v>498</v>
      </c>
      <c r="G25" s="72"/>
      <c r="H25" s="82" t="str">
        <f t="shared" si="1"/>
        <v/>
      </c>
      <c r="I25" s="73"/>
      <c r="J25" s="70"/>
      <c r="K25" s="70"/>
      <c r="L25" s="82" t="str">
        <f t="shared" si="2"/>
        <v/>
      </c>
      <c r="M25" s="70"/>
      <c r="N25" s="70"/>
      <c r="O25" s="70"/>
      <c r="P25" s="82" t="str">
        <f t="shared" si="3"/>
        <v/>
      </c>
      <c r="Q25" s="70"/>
      <c r="R25" s="70"/>
      <c r="S25" s="70"/>
      <c r="T25" s="82" t="str">
        <f t="shared" si="4"/>
        <v/>
      </c>
    </row>
    <row r="26" spans="1:20" ht="14.1" customHeight="1">
      <c r="A26" s="70" t="s">
        <v>22</v>
      </c>
      <c r="B26" s="70" t="s">
        <v>498</v>
      </c>
      <c r="C26" s="70"/>
      <c r="D26" s="82" t="str">
        <f t="shared" si="0"/>
        <v/>
      </c>
      <c r="E26" s="77" t="s">
        <v>22</v>
      </c>
      <c r="F26" s="71" t="s">
        <v>498</v>
      </c>
      <c r="G26" s="72"/>
      <c r="H26" s="82" t="str">
        <f>IF(F26="","",IF(F26=G26,"1",""))</f>
        <v/>
      </c>
      <c r="I26" s="73"/>
      <c r="J26" s="70"/>
      <c r="K26" s="70"/>
      <c r="L26" s="82" t="str">
        <f t="shared" si="2"/>
        <v/>
      </c>
      <c r="M26" s="70"/>
      <c r="N26" s="70"/>
      <c r="O26" s="70"/>
      <c r="P26" s="82" t="str">
        <f t="shared" si="3"/>
        <v/>
      </c>
      <c r="Q26" s="70"/>
      <c r="R26" s="70"/>
      <c r="S26" s="70"/>
      <c r="T26" s="82" t="str">
        <f t="shared" si="4"/>
        <v/>
      </c>
    </row>
    <row r="27" spans="1:20" ht="14.1" customHeight="1">
      <c r="A27" s="70" t="s">
        <v>23</v>
      </c>
      <c r="B27" s="70" t="s">
        <v>498</v>
      </c>
      <c r="C27" s="70"/>
      <c r="D27" s="82" t="str">
        <f t="shared" si="0"/>
        <v/>
      </c>
      <c r="E27" s="77" t="s">
        <v>23</v>
      </c>
      <c r="F27" s="71" t="s">
        <v>498</v>
      </c>
      <c r="G27" s="72"/>
      <c r="H27" s="82" t="str">
        <f t="shared" si="1"/>
        <v/>
      </c>
      <c r="I27" s="73"/>
      <c r="J27" s="70"/>
      <c r="K27" s="70"/>
      <c r="L27" s="82" t="str">
        <f t="shared" si="2"/>
        <v/>
      </c>
      <c r="M27" s="70"/>
      <c r="N27" s="70"/>
      <c r="O27" s="70"/>
      <c r="P27" s="82" t="str">
        <f t="shared" si="3"/>
        <v/>
      </c>
      <c r="Q27" s="70"/>
      <c r="R27" s="70"/>
      <c r="S27" s="70"/>
      <c r="T27" s="82" t="str">
        <f t="shared" si="4"/>
        <v/>
      </c>
    </row>
    <row r="28" spans="1:20" ht="14.1" customHeight="1">
      <c r="A28" s="70" t="s">
        <v>24</v>
      </c>
      <c r="B28" s="70" t="s">
        <v>498</v>
      </c>
      <c r="C28" s="70"/>
      <c r="D28" s="82" t="str">
        <f t="shared" si="0"/>
        <v/>
      </c>
      <c r="E28" s="77" t="s">
        <v>24</v>
      </c>
      <c r="F28" s="71" t="s">
        <v>153</v>
      </c>
      <c r="G28" s="72"/>
      <c r="H28" s="82" t="str">
        <f t="shared" si="1"/>
        <v/>
      </c>
      <c r="I28" s="73"/>
      <c r="J28" s="70"/>
      <c r="K28" s="70"/>
      <c r="L28" s="82" t="str">
        <f t="shared" si="2"/>
        <v/>
      </c>
      <c r="M28" s="70"/>
      <c r="N28" s="70"/>
      <c r="O28" s="70"/>
      <c r="P28" s="82" t="str">
        <f t="shared" si="3"/>
        <v/>
      </c>
      <c r="Q28" s="70"/>
      <c r="R28" s="70"/>
      <c r="S28" s="70"/>
      <c r="T28" s="82" t="str">
        <f t="shared" si="4"/>
        <v/>
      </c>
    </row>
    <row r="29" spans="1:20" ht="14.1" customHeight="1">
      <c r="A29" s="70" t="s">
        <v>291</v>
      </c>
      <c r="B29" s="70" t="s">
        <v>498</v>
      </c>
      <c r="C29" s="70"/>
      <c r="D29" s="82" t="str">
        <f t="shared" si="0"/>
        <v/>
      </c>
      <c r="E29" s="77" t="s">
        <v>291</v>
      </c>
      <c r="F29" s="71" t="s">
        <v>498</v>
      </c>
      <c r="G29" s="72"/>
      <c r="H29" s="82" t="str">
        <f t="shared" si="1"/>
        <v/>
      </c>
      <c r="I29" s="73"/>
      <c r="J29" s="70"/>
      <c r="K29" s="70"/>
      <c r="L29" s="82" t="str">
        <f t="shared" si="2"/>
        <v/>
      </c>
      <c r="M29" s="70"/>
      <c r="N29" s="70"/>
      <c r="O29" s="70"/>
      <c r="P29" s="82" t="str">
        <f t="shared" si="3"/>
        <v/>
      </c>
      <c r="Q29" s="70"/>
      <c r="R29" s="70"/>
      <c r="S29" s="70"/>
      <c r="T29" s="82" t="str">
        <f t="shared" si="4"/>
        <v/>
      </c>
    </row>
    <row r="30" spans="1:20" ht="14.1" customHeight="1">
      <c r="A30" s="70" t="s">
        <v>25</v>
      </c>
      <c r="B30" s="70" t="s">
        <v>498</v>
      </c>
      <c r="C30" s="70"/>
      <c r="D30" s="82" t="str">
        <f t="shared" si="0"/>
        <v/>
      </c>
      <c r="E30" s="77" t="s">
        <v>25</v>
      </c>
      <c r="F30" s="71" t="s">
        <v>498</v>
      </c>
      <c r="G30" s="72"/>
      <c r="H30" s="82" t="str">
        <f t="shared" si="1"/>
        <v/>
      </c>
      <c r="I30" s="73"/>
      <c r="J30" s="70"/>
      <c r="K30" s="70"/>
      <c r="L30" s="82" t="str">
        <f t="shared" si="2"/>
        <v/>
      </c>
      <c r="M30" s="70"/>
      <c r="N30" s="70"/>
      <c r="O30" s="70"/>
      <c r="P30" s="82" t="str">
        <f t="shared" si="3"/>
        <v/>
      </c>
      <c r="Q30" s="70"/>
      <c r="R30" s="70"/>
      <c r="S30" s="70"/>
      <c r="T30" s="82" t="str">
        <f t="shared" si="4"/>
        <v/>
      </c>
    </row>
    <row r="31" spans="1:20" ht="14.1" customHeight="1">
      <c r="A31" s="70" t="s">
        <v>26</v>
      </c>
      <c r="B31" s="70" t="s">
        <v>498</v>
      </c>
      <c r="C31" s="70"/>
      <c r="D31" s="82" t="str">
        <f t="shared" si="0"/>
        <v/>
      </c>
      <c r="E31" s="77" t="s">
        <v>26</v>
      </c>
      <c r="F31" s="71" t="s">
        <v>498</v>
      </c>
      <c r="G31" s="72"/>
      <c r="H31" s="82" t="str">
        <f t="shared" si="1"/>
        <v/>
      </c>
      <c r="I31" s="73"/>
      <c r="J31" s="70"/>
      <c r="K31" s="70"/>
      <c r="L31" s="82" t="str">
        <f t="shared" si="2"/>
        <v/>
      </c>
      <c r="M31" s="70"/>
      <c r="N31" s="70"/>
      <c r="O31" s="70"/>
      <c r="P31" s="82" t="str">
        <f t="shared" si="3"/>
        <v/>
      </c>
      <c r="Q31" s="70"/>
      <c r="R31" s="70"/>
      <c r="S31" s="70"/>
      <c r="T31" s="82" t="str">
        <f t="shared" si="4"/>
        <v/>
      </c>
    </row>
    <row r="32" spans="1:20" ht="14.1" customHeight="1">
      <c r="A32" s="70" t="s">
        <v>296</v>
      </c>
      <c r="B32" s="70" t="s">
        <v>498</v>
      </c>
      <c r="C32" s="70"/>
      <c r="D32" s="82" t="str">
        <f t="shared" si="0"/>
        <v/>
      </c>
      <c r="E32" s="77" t="s">
        <v>296</v>
      </c>
      <c r="F32" s="71" t="s">
        <v>498</v>
      </c>
      <c r="G32" s="72"/>
      <c r="H32" s="82" t="str">
        <f t="shared" si="1"/>
        <v/>
      </c>
      <c r="I32" s="73"/>
      <c r="J32" s="70"/>
      <c r="K32" s="70"/>
      <c r="L32" s="82" t="str">
        <f t="shared" si="2"/>
        <v/>
      </c>
      <c r="M32" s="70"/>
      <c r="N32" s="70"/>
      <c r="O32" s="70"/>
      <c r="P32" s="82" t="str">
        <f t="shared" si="3"/>
        <v/>
      </c>
      <c r="Q32" s="70"/>
      <c r="R32" s="70"/>
      <c r="S32" s="70"/>
      <c r="T32" s="82" t="str">
        <f t="shared" si="4"/>
        <v/>
      </c>
    </row>
    <row r="33" spans="1:20" ht="14.1" customHeight="1">
      <c r="A33" s="70" t="s">
        <v>27</v>
      </c>
      <c r="B33" s="70" t="s">
        <v>498</v>
      </c>
      <c r="C33" s="70"/>
      <c r="D33" s="82" t="str">
        <f t="shared" si="0"/>
        <v/>
      </c>
      <c r="E33" s="77" t="s">
        <v>27</v>
      </c>
      <c r="F33" s="71" t="s">
        <v>498</v>
      </c>
      <c r="G33" s="72"/>
      <c r="H33" s="82" t="str">
        <f t="shared" si="1"/>
        <v/>
      </c>
      <c r="I33" s="73"/>
      <c r="J33" s="70"/>
      <c r="K33" s="70"/>
      <c r="L33" s="82" t="str">
        <f t="shared" si="2"/>
        <v/>
      </c>
      <c r="M33" s="70"/>
      <c r="N33" s="70"/>
      <c r="O33" s="70"/>
      <c r="P33" s="82" t="str">
        <f t="shared" si="3"/>
        <v/>
      </c>
      <c r="Q33" s="70"/>
      <c r="R33" s="70"/>
      <c r="S33" s="70"/>
      <c r="T33" s="82" t="str">
        <f t="shared" si="4"/>
        <v/>
      </c>
    </row>
    <row r="34" spans="1:20" ht="14.1" customHeight="1">
      <c r="A34" s="70" t="s">
        <v>28</v>
      </c>
      <c r="B34" s="70" t="s">
        <v>498</v>
      </c>
      <c r="C34" s="70"/>
      <c r="D34" s="82" t="str">
        <f t="shared" si="0"/>
        <v/>
      </c>
      <c r="E34" s="77" t="s">
        <v>28</v>
      </c>
      <c r="F34" s="71" t="s">
        <v>498</v>
      </c>
      <c r="G34" s="72"/>
      <c r="H34" s="82" t="str">
        <f t="shared" si="1"/>
        <v/>
      </c>
      <c r="I34" s="73"/>
      <c r="J34" s="70"/>
      <c r="K34" s="70"/>
      <c r="L34" s="82" t="str">
        <f t="shared" si="2"/>
        <v/>
      </c>
      <c r="M34" s="70"/>
      <c r="N34" s="70"/>
      <c r="O34" s="70"/>
      <c r="P34" s="82" t="str">
        <f t="shared" si="3"/>
        <v/>
      </c>
      <c r="Q34" s="70"/>
      <c r="R34" s="70"/>
      <c r="S34" s="70"/>
      <c r="T34" s="82" t="str">
        <f t="shared" si="4"/>
        <v/>
      </c>
    </row>
    <row r="35" spans="1:20" ht="14.1" customHeight="1">
      <c r="A35" s="70" t="s">
        <v>297</v>
      </c>
      <c r="B35" s="70" t="s">
        <v>498</v>
      </c>
      <c r="C35" s="70"/>
      <c r="D35" s="82" t="str">
        <f t="shared" si="0"/>
        <v/>
      </c>
      <c r="E35" s="77" t="s">
        <v>297</v>
      </c>
      <c r="F35" s="71" t="s">
        <v>498</v>
      </c>
      <c r="G35" s="72"/>
      <c r="H35" s="82" t="str">
        <f t="shared" si="1"/>
        <v/>
      </c>
      <c r="I35" s="73"/>
      <c r="J35" s="70"/>
      <c r="K35" s="70"/>
      <c r="L35" s="82" t="str">
        <f t="shared" si="2"/>
        <v/>
      </c>
      <c r="M35" s="70"/>
      <c r="N35" s="70"/>
      <c r="O35" s="70"/>
      <c r="P35" s="82" t="str">
        <f t="shared" si="3"/>
        <v/>
      </c>
      <c r="Q35" s="70"/>
      <c r="R35" s="70"/>
      <c r="S35" s="70"/>
      <c r="T35" s="82" t="str">
        <f t="shared" si="4"/>
        <v/>
      </c>
    </row>
    <row r="36" spans="1:20" ht="14.1" customHeight="1">
      <c r="A36" s="70" t="s">
        <v>298</v>
      </c>
      <c r="B36" s="70" t="s">
        <v>477</v>
      </c>
      <c r="C36" s="70"/>
      <c r="D36" s="82" t="str">
        <f t="shared" si="0"/>
        <v/>
      </c>
      <c r="E36" s="77" t="s">
        <v>298</v>
      </c>
      <c r="F36" s="71" t="s">
        <v>477</v>
      </c>
      <c r="G36" s="72"/>
      <c r="H36" s="82" t="str">
        <f t="shared" si="1"/>
        <v/>
      </c>
      <c r="I36" s="73"/>
      <c r="J36" s="70"/>
      <c r="K36" s="70"/>
      <c r="L36" s="82" t="str">
        <f t="shared" si="2"/>
        <v/>
      </c>
      <c r="M36" s="70"/>
      <c r="N36" s="70"/>
      <c r="O36" s="70"/>
      <c r="P36" s="82" t="str">
        <f t="shared" si="3"/>
        <v/>
      </c>
      <c r="Q36" s="70"/>
      <c r="R36" s="70"/>
      <c r="S36" s="70"/>
      <c r="T36" s="82" t="str">
        <f t="shared" si="4"/>
        <v/>
      </c>
    </row>
    <row r="37" spans="1:20" ht="14.1" customHeight="1">
      <c r="A37" s="70" t="s">
        <v>29</v>
      </c>
      <c r="B37" s="70" t="s">
        <v>498</v>
      </c>
      <c r="C37" s="70"/>
      <c r="D37" s="82" t="str">
        <f t="shared" si="0"/>
        <v/>
      </c>
      <c r="E37" s="77" t="s">
        <v>29</v>
      </c>
      <c r="F37" s="71" t="s">
        <v>498</v>
      </c>
      <c r="G37" s="72"/>
      <c r="H37" s="82" t="str">
        <f t="shared" si="1"/>
        <v/>
      </c>
      <c r="I37" s="73"/>
      <c r="J37" s="70"/>
      <c r="K37" s="70"/>
      <c r="L37" s="82" t="str">
        <f t="shared" si="2"/>
        <v/>
      </c>
      <c r="M37" s="70"/>
      <c r="N37" s="70"/>
      <c r="O37" s="70"/>
      <c r="P37" s="82" t="str">
        <f t="shared" si="3"/>
        <v/>
      </c>
      <c r="Q37" s="70"/>
      <c r="R37" s="70"/>
      <c r="S37" s="70"/>
      <c r="T37" s="82" t="str">
        <f t="shared" si="4"/>
        <v/>
      </c>
    </row>
    <row r="38" spans="1:20" ht="14.1" customHeight="1">
      <c r="A38" s="70" t="s">
        <v>302</v>
      </c>
      <c r="B38" s="70" t="s">
        <v>498</v>
      </c>
      <c r="C38" s="70"/>
      <c r="D38" s="82" t="str">
        <f t="shared" si="0"/>
        <v/>
      </c>
      <c r="E38" s="77" t="s">
        <v>302</v>
      </c>
      <c r="F38" s="71" t="s">
        <v>498</v>
      </c>
      <c r="G38" s="72"/>
      <c r="H38" s="82" t="str">
        <f t="shared" si="1"/>
        <v/>
      </c>
      <c r="I38" s="73"/>
      <c r="J38" s="70"/>
      <c r="K38" s="70"/>
      <c r="L38" s="82" t="str">
        <f t="shared" si="2"/>
        <v/>
      </c>
      <c r="M38" s="70"/>
      <c r="N38" s="70"/>
      <c r="O38" s="70"/>
      <c r="P38" s="82" t="str">
        <f t="shared" si="3"/>
        <v/>
      </c>
      <c r="Q38" s="70"/>
      <c r="R38" s="70"/>
      <c r="S38" s="70"/>
      <c r="T38" s="82" t="str">
        <f t="shared" si="4"/>
        <v/>
      </c>
    </row>
    <row r="39" spans="1:20" ht="14.1" customHeight="1">
      <c r="A39" s="70" t="s">
        <v>30</v>
      </c>
      <c r="B39" s="70" t="s">
        <v>498</v>
      </c>
      <c r="C39" s="70"/>
      <c r="D39" s="82" t="str">
        <f t="shared" si="0"/>
        <v/>
      </c>
      <c r="E39" s="77" t="s">
        <v>30</v>
      </c>
      <c r="F39" s="71" t="s">
        <v>498</v>
      </c>
      <c r="G39" s="72"/>
      <c r="H39" s="82" t="str">
        <f t="shared" si="1"/>
        <v/>
      </c>
      <c r="I39" s="73"/>
      <c r="J39" s="70"/>
      <c r="K39" s="70"/>
      <c r="L39" s="82" t="str">
        <f t="shared" si="2"/>
        <v/>
      </c>
      <c r="M39" s="70"/>
      <c r="N39" s="70"/>
      <c r="O39" s="70"/>
      <c r="P39" s="82" t="str">
        <f t="shared" si="3"/>
        <v/>
      </c>
      <c r="Q39" s="70"/>
      <c r="R39" s="70"/>
      <c r="S39" s="70"/>
      <c r="T39" s="82" t="str">
        <f t="shared" si="4"/>
        <v/>
      </c>
    </row>
    <row r="40" spans="1:20" ht="14.1" customHeight="1">
      <c r="A40" s="70" t="s">
        <v>31</v>
      </c>
      <c r="B40" s="70" t="s">
        <v>498</v>
      </c>
      <c r="C40" s="70"/>
      <c r="D40" s="82" t="str">
        <f t="shared" si="0"/>
        <v/>
      </c>
      <c r="E40" s="77" t="s">
        <v>31</v>
      </c>
      <c r="F40" s="71" t="s">
        <v>498</v>
      </c>
      <c r="G40" s="72"/>
      <c r="H40" s="82" t="str">
        <f t="shared" si="1"/>
        <v/>
      </c>
      <c r="I40" s="73"/>
      <c r="J40" s="70"/>
      <c r="K40" s="70"/>
      <c r="L40" s="82" t="str">
        <f t="shared" si="2"/>
        <v/>
      </c>
      <c r="M40" s="70"/>
      <c r="N40" s="70"/>
      <c r="O40" s="70"/>
      <c r="P40" s="82" t="str">
        <f t="shared" si="3"/>
        <v/>
      </c>
      <c r="Q40" s="70"/>
      <c r="R40" s="70"/>
      <c r="S40" s="70"/>
      <c r="T40" s="82" t="str">
        <f t="shared" si="4"/>
        <v/>
      </c>
    </row>
    <row r="41" spans="1:20" ht="14.1" customHeight="1">
      <c r="A41" s="70" t="s">
        <v>32</v>
      </c>
      <c r="B41" s="70" t="s">
        <v>498</v>
      </c>
      <c r="C41" s="70"/>
      <c r="D41" s="82" t="str">
        <f t="shared" si="0"/>
        <v/>
      </c>
      <c r="E41" s="77" t="s">
        <v>32</v>
      </c>
      <c r="F41" s="71" t="s">
        <v>498</v>
      </c>
      <c r="G41" s="72"/>
      <c r="H41" s="82" t="str">
        <f t="shared" si="1"/>
        <v/>
      </c>
      <c r="I41" s="73"/>
      <c r="J41" s="70"/>
      <c r="K41" s="70"/>
      <c r="L41" s="82" t="str">
        <f t="shared" si="2"/>
        <v/>
      </c>
      <c r="M41" s="70"/>
      <c r="N41" s="70"/>
      <c r="O41" s="70"/>
      <c r="P41" s="82" t="str">
        <f t="shared" si="3"/>
        <v/>
      </c>
      <c r="Q41" s="70"/>
      <c r="R41" s="70"/>
      <c r="S41" s="70"/>
      <c r="T41" s="82" t="str">
        <f t="shared" si="4"/>
        <v/>
      </c>
    </row>
    <row r="42" spans="1:20" ht="14.1" customHeight="1">
      <c r="A42" s="70" t="s">
        <v>33</v>
      </c>
      <c r="B42" s="70" t="s">
        <v>153</v>
      </c>
      <c r="C42" s="70"/>
      <c r="D42" s="82" t="str">
        <f t="shared" si="0"/>
        <v/>
      </c>
      <c r="E42" s="77" t="s">
        <v>33</v>
      </c>
      <c r="F42" s="71" t="s">
        <v>153</v>
      </c>
      <c r="G42" s="72"/>
      <c r="H42" s="82" t="str">
        <f t="shared" si="1"/>
        <v/>
      </c>
      <c r="I42" s="73"/>
      <c r="J42" s="70"/>
      <c r="K42" s="70"/>
      <c r="L42" s="82" t="str">
        <f t="shared" si="2"/>
        <v/>
      </c>
      <c r="M42" s="70"/>
      <c r="N42" s="70"/>
      <c r="O42" s="70"/>
      <c r="P42" s="82" t="str">
        <f t="shared" si="3"/>
        <v/>
      </c>
      <c r="Q42" s="70"/>
      <c r="R42" s="70"/>
      <c r="S42" s="70"/>
      <c r="T42" s="82" t="str">
        <f t="shared" si="4"/>
        <v/>
      </c>
    </row>
    <row r="43" spans="1:20" ht="14.1" customHeight="1">
      <c r="A43" s="70" t="s">
        <v>34</v>
      </c>
      <c r="B43" s="70" t="s">
        <v>498</v>
      </c>
      <c r="C43" s="70"/>
      <c r="D43" s="82" t="str">
        <f t="shared" si="0"/>
        <v/>
      </c>
      <c r="E43" s="77" t="s">
        <v>34</v>
      </c>
      <c r="F43" s="71" t="s">
        <v>498</v>
      </c>
      <c r="G43" s="72"/>
      <c r="H43" s="82" t="str">
        <f t="shared" si="1"/>
        <v/>
      </c>
      <c r="I43" s="73"/>
      <c r="J43" s="70"/>
      <c r="K43" s="70"/>
      <c r="L43" s="82" t="str">
        <f t="shared" si="2"/>
        <v/>
      </c>
      <c r="M43" s="70"/>
      <c r="N43" s="70"/>
      <c r="O43" s="70"/>
      <c r="P43" s="82" t="str">
        <f t="shared" si="3"/>
        <v/>
      </c>
      <c r="Q43" s="70"/>
      <c r="R43" s="70"/>
      <c r="S43" s="70"/>
      <c r="T43" s="82" t="str">
        <f t="shared" si="4"/>
        <v/>
      </c>
    </row>
    <row r="44" spans="1:20" ht="14.1" customHeight="1">
      <c r="A44" s="70" t="s">
        <v>35</v>
      </c>
      <c r="B44" s="70" t="s">
        <v>498</v>
      </c>
      <c r="C44" s="70"/>
      <c r="D44" s="82" t="str">
        <f t="shared" si="0"/>
        <v/>
      </c>
      <c r="E44" s="77" t="s">
        <v>35</v>
      </c>
      <c r="F44" s="71" t="s">
        <v>498</v>
      </c>
      <c r="G44" s="72"/>
      <c r="H44" s="82" t="str">
        <f t="shared" si="1"/>
        <v/>
      </c>
      <c r="I44" s="73"/>
      <c r="J44" s="70"/>
      <c r="K44" s="70"/>
      <c r="L44" s="82" t="str">
        <f t="shared" si="2"/>
        <v/>
      </c>
      <c r="M44" s="70"/>
      <c r="N44" s="70"/>
      <c r="O44" s="70"/>
      <c r="P44" s="82" t="str">
        <f t="shared" si="3"/>
        <v/>
      </c>
      <c r="Q44" s="70"/>
      <c r="R44" s="70"/>
      <c r="S44" s="70"/>
      <c r="T44" s="82" t="str">
        <f t="shared" si="4"/>
        <v/>
      </c>
    </row>
    <row r="45" spans="1:20" ht="14.1" customHeight="1">
      <c r="A45" s="70" t="s">
        <v>36</v>
      </c>
      <c r="B45" s="70" t="s">
        <v>498</v>
      </c>
      <c r="C45" s="70"/>
      <c r="D45" s="82" t="str">
        <f t="shared" si="0"/>
        <v/>
      </c>
      <c r="E45" s="77" t="s">
        <v>36</v>
      </c>
      <c r="F45" s="71" t="s">
        <v>498</v>
      </c>
      <c r="G45" s="72"/>
      <c r="H45" s="82" t="str">
        <f t="shared" si="1"/>
        <v/>
      </c>
      <c r="I45" s="73"/>
      <c r="J45" s="70"/>
      <c r="K45" s="70"/>
      <c r="L45" s="82" t="str">
        <f t="shared" si="2"/>
        <v/>
      </c>
      <c r="M45" s="70"/>
      <c r="N45" s="70"/>
      <c r="O45" s="70"/>
      <c r="P45" s="82" t="str">
        <f t="shared" si="3"/>
        <v/>
      </c>
      <c r="Q45" s="70"/>
      <c r="R45" s="70"/>
      <c r="S45" s="70"/>
      <c r="T45" s="82" t="str">
        <f t="shared" si="4"/>
        <v/>
      </c>
    </row>
    <row r="46" spans="1:20" ht="14.1" customHeight="1">
      <c r="A46" s="70" t="s">
        <v>37</v>
      </c>
      <c r="B46" s="70" t="s">
        <v>498</v>
      </c>
      <c r="C46" s="70"/>
      <c r="D46" s="82" t="str">
        <f t="shared" si="0"/>
        <v/>
      </c>
      <c r="E46" s="77" t="s">
        <v>37</v>
      </c>
      <c r="F46" s="71" t="s">
        <v>498</v>
      </c>
      <c r="G46" s="72"/>
      <c r="H46" s="82" t="str">
        <f t="shared" si="1"/>
        <v/>
      </c>
      <c r="I46" s="73"/>
      <c r="J46" s="70"/>
      <c r="K46" s="70"/>
      <c r="L46" s="82" t="str">
        <f t="shared" si="2"/>
        <v/>
      </c>
      <c r="M46" s="70"/>
      <c r="N46" s="70"/>
      <c r="O46" s="70"/>
      <c r="P46" s="82" t="str">
        <f t="shared" si="3"/>
        <v/>
      </c>
      <c r="Q46" s="70"/>
      <c r="R46" s="70"/>
      <c r="S46" s="70"/>
      <c r="T46" s="82" t="str">
        <f t="shared" si="4"/>
        <v/>
      </c>
    </row>
    <row r="47" spans="1:20" ht="14.1" customHeight="1">
      <c r="A47" s="70" t="s">
        <v>38</v>
      </c>
      <c r="B47" s="70" t="s">
        <v>498</v>
      </c>
      <c r="C47" s="70"/>
      <c r="D47" s="82" t="str">
        <f t="shared" si="0"/>
        <v/>
      </c>
      <c r="E47" s="77" t="s">
        <v>38</v>
      </c>
      <c r="F47" s="71" t="s">
        <v>451</v>
      </c>
      <c r="G47" s="72"/>
      <c r="H47" s="82" t="str">
        <f t="shared" si="1"/>
        <v/>
      </c>
      <c r="I47" s="73"/>
      <c r="J47" s="70"/>
      <c r="K47" s="70"/>
      <c r="L47" s="82" t="str">
        <f t="shared" si="2"/>
        <v/>
      </c>
      <c r="M47" s="70"/>
      <c r="N47" s="70"/>
      <c r="O47" s="70"/>
      <c r="P47" s="82" t="str">
        <f t="shared" si="3"/>
        <v/>
      </c>
      <c r="Q47" s="70"/>
      <c r="R47" s="70"/>
      <c r="S47" s="70"/>
      <c r="T47" s="82" t="str">
        <f t="shared" si="4"/>
        <v/>
      </c>
    </row>
    <row r="48" spans="1:20" ht="14.1" customHeight="1">
      <c r="A48" s="70" t="s">
        <v>39</v>
      </c>
      <c r="B48" s="70" t="s">
        <v>498</v>
      </c>
      <c r="C48" s="70"/>
      <c r="D48" s="82" t="str">
        <f t="shared" si="0"/>
        <v/>
      </c>
      <c r="E48" s="77" t="s">
        <v>39</v>
      </c>
      <c r="F48" s="71" t="s">
        <v>159</v>
      </c>
      <c r="G48" s="72"/>
      <c r="H48" s="82" t="str">
        <f t="shared" si="1"/>
        <v/>
      </c>
      <c r="I48" s="73"/>
      <c r="J48" s="70"/>
      <c r="K48" s="70"/>
      <c r="L48" s="82" t="str">
        <f t="shared" si="2"/>
        <v/>
      </c>
      <c r="M48" s="70"/>
      <c r="N48" s="70"/>
      <c r="O48" s="70"/>
      <c r="P48" s="82" t="str">
        <f t="shared" si="3"/>
        <v/>
      </c>
      <c r="Q48" s="70"/>
      <c r="R48" s="70"/>
      <c r="S48" s="70"/>
      <c r="T48" s="82" t="str">
        <f t="shared" si="4"/>
        <v/>
      </c>
    </row>
    <row r="49" spans="1:20" ht="14.1" customHeight="1">
      <c r="A49" s="70" t="s">
        <v>40</v>
      </c>
      <c r="B49" s="70" t="s">
        <v>498</v>
      </c>
      <c r="C49" s="70"/>
      <c r="D49" s="82" t="str">
        <f t="shared" si="0"/>
        <v/>
      </c>
      <c r="E49" s="77" t="s">
        <v>40</v>
      </c>
      <c r="F49" s="71" t="s">
        <v>498</v>
      </c>
      <c r="G49" s="72"/>
      <c r="H49" s="82" t="str">
        <f t="shared" si="1"/>
        <v/>
      </c>
      <c r="I49" s="73"/>
      <c r="J49" s="70"/>
      <c r="K49" s="70"/>
      <c r="L49" s="82" t="str">
        <f t="shared" si="2"/>
        <v/>
      </c>
      <c r="M49" s="70"/>
      <c r="N49" s="70"/>
      <c r="O49" s="70"/>
      <c r="P49" s="82" t="str">
        <f t="shared" si="3"/>
        <v/>
      </c>
      <c r="Q49" s="70"/>
      <c r="R49" s="70"/>
      <c r="S49" s="70"/>
      <c r="T49" s="82" t="str">
        <f t="shared" si="4"/>
        <v/>
      </c>
    </row>
    <row r="50" spans="1:20" ht="14.1" customHeight="1">
      <c r="A50" s="70" t="s">
        <v>304</v>
      </c>
      <c r="B50" s="70" t="s">
        <v>498</v>
      </c>
      <c r="C50" s="70"/>
      <c r="D50" s="82" t="str">
        <f t="shared" si="0"/>
        <v/>
      </c>
      <c r="E50" s="77" t="s">
        <v>304</v>
      </c>
      <c r="F50" s="71" t="s">
        <v>449</v>
      </c>
      <c r="G50" s="72"/>
      <c r="H50" s="82" t="str">
        <f t="shared" si="1"/>
        <v/>
      </c>
      <c r="I50" s="73"/>
      <c r="J50" s="70"/>
      <c r="K50" s="70"/>
      <c r="L50" s="82" t="str">
        <f t="shared" si="2"/>
        <v/>
      </c>
      <c r="M50" s="70"/>
      <c r="N50" s="70"/>
      <c r="O50" s="70"/>
      <c r="P50" s="82" t="str">
        <f t="shared" si="3"/>
        <v/>
      </c>
      <c r="Q50" s="70"/>
      <c r="R50" s="70"/>
      <c r="S50" s="70"/>
      <c r="T50" s="82" t="str">
        <f t="shared" si="4"/>
        <v/>
      </c>
    </row>
    <row r="51" spans="1:20" ht="14.1" customHeight="1">
      <c r="A51" s="70" t="s">
        <v>41</v>
      </c>
      <c r="B51" s="70" t="s">
        <v>498</v>
      </c>
      <c r="C51" s="70"/>
      <c r="D51" s="82" t="str">
        <f t="shared" si="0"/>
        <v/>
      </c>
      <c r="E51" s="77" t="s">
        <v>41</v>
      </c>
      <c r="F51" s="71" t="s">
        <v>157</v>
      </c>
      <c r="G51" s="72"/>
      <c r="H51" s="82" t="str">
        <f t="shared" si="1"/>
        <v/>
      </c>
      <c r="I51" s="73"/>
      <c r="J51" s="70"/>
      <c r="K51" s="70"/>
      <c r="L51" s="82" t="str">
        <f t="shared" si="2"/>
        <v/>
      </c>
      <c r="M51" s="70"/>
      <c r="N51" s="70"/>
      <c r="O51" s="70"/>
      <c r="P51" s="82" t="str">
        <f t="shared" si="3"/>
        <v/>
      </c>
      <c r="Q51" s="70"/>
      <c r="R51" s="70"/>
      <c r="S51" s="70"/>
      <c r="T51" s="82" t="str">
        <f t="shared" si="4"/>
        <v/>
      </c>
    </row>
    <row r="52" spans="1:20" ht="14.1" customHeight="1">
      <c r="A52" s="70" t="s">
        <v>42</v>
      </c>
      <c r="B52" s="70" t="s">
        <v>498</v>
      </c>
      <c r="C52" s="70"/>
      <c r="D52" s="82" t="str">
        <f t="shared" si="0"/>
        <v/>
      </c>
      <c r="E52" s="77" t="s">
        <v>42</v>
      </c>
      <c r="F52" s="71" t="s">
        <v>498</v>
      </c>
      <c r="G52" s="72"/>
      <c r="H52" s="82" t="str">
        <f t="shared" si="1"/>
        <v/>
      </c>
      <c r="I52" s="73"/>
      <c r="J52" s="70"/>
      <c r="K52" s="70"/>
      <c r="L52" s="82" t="str">
        <f t="shared" si="2"/>
        <v/>
      </c>
      <c r="M52" s="70"/>
      <c r="N52" s="70"/>
      <c r="O52" s="70"/>
      <c r="P52" s="82" t="str">
        <f t="shared" si="3"/>
        <v/>
      </c>
      <c r="Q52" s="70"/>
      <c r="R52" s="70"/>
      <c r="S52" s="70"/>
      <c r="T52" s="82" t="str">
        <f t="shared" si="4"/>
        <v/>
      </c>
    </row>
    <row r="53" spans="1:20" ht="14.1" customHeight="1">
      <c r="A53" s="70" t="s">
        <v>43</v>
      </c>
      <c r="B53" s="70" t="s">
        <v>498</v>
      </c>
      <c r="C53" s="70"/>
      <c r="D53" s="82" t="str">
        <f t="shared" si="0"/>
        <v/>
      </c>
      <c r="E53" s="77" t="s">
        <v>43</v>
      </c>
      <c r="F53" s="71" t="s">
        <v>498</v>
      </c>
      <c r="G53" s="72"/>
      <c r="H53" s="82" t="str">
        <f t="shared" si="1"/>
        <v/>
      </c>
      <c r="I53" s="73"/>
      <c r="J53" s="70"/>
      <c r="K53" s="70"/>
      <c r="L53" s="82" t="str">
        <f t="shared" si="2"/>
        <v/>
      </c>
      <c r="M53" s="70"/>
      <c r="N53" s="70"/>
      <c r="O53" s="70"/>
      <c r="P53" s="82" t="str">
        <f t="shared" si="3"/>
        <v/>
      </c>
      <c r="Q53" s="70"/>
      <c r="R53" s="70"/>
      <c r="S53" s="70"/>
      <c r="T53" s="82" t="str">
        <f t="shared" si="4"/>
        <v/>
      </c>
    </row>
    <row r="54" spans="1:20" ht="14.1" customHeight="1">
      <c r="A54" s="70" t="s">
        <v>44</v>
      </c>
      <c r="B54" s="70" t="s">
        <v>498</v>
      </c>
      <c r="C54" s="70"/>
      <c r="D54" s="82" t="str">
        <f t="shared" si="0"/>
        <v/>
      </c>
      <c r="E54" s="77" t="s">
        <v>44</v>
      </c>
      <c r="F54" s="71" t="s">
        <v>498</v>
      </c>
      <c r="G54" s="71"/>
      <c r="H54" s="82" t="str">
        <f t="shared" si="1"/>
        <v/>
      </c>
      <c r="I54" s="73"/>
      <c r="J54" s="70"/>
      <c r="K54" s="70"/>
      <c r="L54" s="82" t="str">
        <f t="shared" si="2"/>
        <v/>
      </c>
      <c r="M54" s="70"/>
      <c r="N54" s="70"/>
      <c r="O54" s="70"/>
      <c r="P54" s="82" t="str">
        <f t="shared" si="3"/>
        <v/>
      </c>
      <c r="Q54" s="70"/>
      <c r="R54" s="70"/>
      <c r="S54" s="70"/>
      <c r="T54" s="82" t="str">
        <f t="shared" si="4"/>
        <v/>
      </c>
    </row>
    <row r="55" spans="1:20" ht="14.1" customHeight="1">
      <c r="A55" s="70" t="s">
        <v>306</v>
      </c>
      <c r="B55" s="70" t="s">
        <v>498</v>
      </c>
      <c r="C55" s="70"/>
      <c r="D55" s="82" t="str">
        <f t="shared" si="0"/>
        <v/>
      </c>
      <c r="E55" s="77" t="s">
        <v>306</v>
      </c>
      <c r="F55" s="71" t="s">
        <v>498</v>
      </c>
      <c r="G55" s="72"/>
      <c r="H55" s="82" t="str">
        <f t="shared" si="1"/>
        <v/>
      </c>
      <c r="I55" s="73"/>
      <c r="J55" s="70"/>
      <c r="K55" s="70"/>
      <c r="L55" s="82" t="str">
        <f t="shared" si="2"/>
        <v/>
      </c>
      <c r="M55" s="70"/>
      <c r="N55" s="70"/>
      <c r="O55" s="70"/>
      <c r="P55" s="82" t="str">
        <f t="shared" si="3"/>
        <v/>
      </c>
      <c r="Q55" s="70"/>
      <c r="R55" s="70"/>
      <c r="S55" s="70"/>
      <c r="T55" s="82" t="str">
        <f t="shared" si="4"/>
        <v/>
      </c>
    </row>
    <row r="56" spans="1:20" ht="14.1" customHeight="1">
      <c r="A56" s="70" t="s">
        <v>45</v>
      </c>
      <c r="B56" s="70" t="s">
        <v>498</v>
      </c>
      <c r="C56" s="70"/>
      <c r="D56" s="82" t="str">
        <f t="shared" si="0"/>
        <v/>
      </c>
      <c r="E56" s="77" t="s">
        <v>45</v>
      </c>
      <c r="F56" s="71" t="s">
        <v>498</v>
      </c>
      <c r="G56" s="72"/>
      <c r="H56" s="82" t="str">
        <f t="shared" si="1"/>
        <v/>
      </c>
      <c r="I56" s="73"/>
      <c r="J56" s="70"/>
      <c r="K56" s="70"/>
      <c r="L56" s="82" t="str">
        <f t="shared" si="2"/>
        <v/>
      </c>
      <c r="M56" s="70"/>
      <c r="N56" s="70"/>
      <c r="O56" s="70"/>
      <c r="P56" s="82" t="str">
        <f t="shared" si="3"/>
        <v/>
      </c>
      <c r="Q56" s="70"/>
      <c r="R56" s="70"/>
      <c r="S56" s="70"/>
      <c r="T56" s="82" t="str">
        <f t="shared" si="4"/>
        <v/>
      </c>
    </row>
    <row r="57" spans="1:20" ht="14.1" customHeight="1">
      <c r="A57" s="70" t="s">
        <v>309</v>
      </c>
      <c r="B57" s="70" t="s">
        <v>498</v>
      </c>
      <c r="C57" s="70"/>
      <c r="D57" s="82" t="str">
        <f t="shared" si="0"/>
        <v/>
      </c>
      <c r="E57" s="77" t="s">
        <v>309</v>
      </c>
      <c r="F57" s="71" t="s">
        <v>498</v>
      </c>
      <c r="G57" s="72"/>
      <c r="H57" s="82" t="str">
        <f t="shared" si="1"/>
        <v/>
      </c>
      <c r="I57" s="73"/>
      <c r="J57" s="70"/>
      <c r="K57" s="70"/>
      <c r="L57" s="82" t="str">
        <f t="shared" si="2"/>
        <v/>
      </c>
      <c r="M57" s="70"/>
      <c r="N57" s="70"/>
      <c r="O57" s="70"/>
      <c r="P57" s="82" t="str">
        <f t="shared" si="3"/>
        <v/>
      </c>
      <c r="Q57" s="70"/>
      <c r="R57" s="70"/>
      <c r="S57" s="70"/>
      <c r="T57" s="82" t="str">
        <f t="shared" si="4"/>
        <v/>
      </c>
    </row>
    <row r="58" spans="1:20" ht="14.1" customHeight="1">
      <c r="A58" s="70" t="s">
        <v>46</v>
      </c>
      <c r="B58" s="70" t="s">
        <v>498</v>
      </c>
      <c r="C58" s="70"/>
      <c r="D58" s="82" t="str">
        <f t="shared" si="0"/>
        <v/>
      </c>
      <c r="E58" s="77" t="s">
        <v>46</v>
      </c>
      <c r="F58" s="71" t="s">
        <v>498</v>
      </c>
      <c r="G58" s="72"/>
      <c r="H58" s="82" t="str">
        <f t="shared" si="1"/>
        <v/>
      </c>
      <c r="I58" s="73"/>
      <c r="J58" s="70"/>
      <c r="K58" s="70"/>
      <c r="L58" s="82" t="str">
        <f t="shared" si="2"/>
        <v/>
      </c>
      <c r="M58" s="70"/>
      <c r="N58" s="70"/>
      <c r="O58" s="70"/>
      <c r="P58" s="82" t="str">
        <f t="shared" si="3"/>
        <v/>
      </c>
      <c r="Q58" s="70"/>
      <c r="R58" s="70"/>
      <c r="S58" s="70"/>
      <c r="T58" s="82" t="str">
        <f t="shared" si="4"/>
        <v/>
      </c>
    </row>
    <row r="59" spans="1:20" ht="14.1" customHeight="1">
      <c r="A59" s="70" t="s">
        <v>47</v>
      </c>
      <c r="B59" s="70" t="s">
        <v>476</v>
      </c>
      <c r="C59" s="70"/>
      <c r="D59" s="82" t="str">
        <f t="shared" si="0"/>
        <v/>
      </c>
      <c r="E59" s="77" t="s">
        <v>47</v>
      </c>
      <c r="F59" s="71" t="s">
        <v>476</v>
      </c>
      <c r="G59" s="72"/>
      <c r="H59" s="82" t="str">
        <f t="shared" si="1"/>
        <v/>
      </c>
      <c r="I59" s="73"/>
      <c r="J59" s="70"/>
      <c r="K59" s="70"/>
      <c r="L59" s="82" t="str">
        <f t="shared" si="2"/>
        <v/>
      </c>
      <c r="M59" s="70"/>
      <c r="N59" s="70"/>
      <c r="O59" s="70"/>
      <c r="P59" s="82" t="str">
        <f t="shared" si="3"/>
        <v/>
      </c>
      <c r="Q59" s="70"/>
      <c r="R59" s="70"/>
      <c r="S59" s="70"/>
      <c r="T59" s="82" t="str">
        <f t="shared" si="4"/>
        <v/>
      </c>
    </row>
    <row r="60" spans="1:20" ht="14.1" customHeight="1">
      <c r="A60" s="70" t="s">
        <v>48</v>
      </c>
      <c r="B60" s="70" t="s">
        <v>498</v>
      </c>
      <c r="C60" s="70"/>
      <c r="D60" s="82" t="str">
        <f t="shared" si="0"/>
        <v/>
      </c>
      <c r="E60" s="77" t="s">
        <v>48</v>
      </c>
      <c r="F60" s="71" t="s">
        <v>498</v>
      </c>
      <c r="G60" s="72"/>
      <c r="H60" s="82" t="str">
        <f t="shared" si="1"/>
        <v/>
      </c>
      <c r="I60" s="73"/>
      <c r="J60" s="70"/>
      <c r="K60" s="70"/>
      <c r="L60" s="82" t="str">
        <f t="shared" si="2"/>
        <v/>
      </c>
      <c r="M60" s="70"/>
      <c r="N60" s="70"/>
      <c r="O60" s="70"/>
      <c r="P60" s="82" t="str">
        <f t="shared" si="3"/>
        <v/>
      </c>
      <c r="Q60" s="70"/>
      <c r="R60" s="70"/>
      <c r="S60" s="70"/>
      <c r="T60" s="82" t="str">
        <f t="shared" si="4"/>
        <v/>
      </c>
    </row>
    <row r="61" spans="1:20" ht="14.1" customHeight="1">
      <c r="A61" s="70" t="s">
        <v>49</v>
      </c>
      <c r="B61" s="70" t="s">
        <v>498</v>
      </c>
      <c r="C61" s="70"/>
      <c r="D61" s="82" t="str">
        <f t="shared" si="0"/>
        <v/>
      </c>
      <c r="E61" s="77" t="s">
        <v>49</v>
      </c>
      <c r="F61" s="71" t="s">
        <v>448</v>
      </c>
      <c r="G61" s="72"/>
      <c r="H61" s="82" t="str">
        <f t="shared" si="1"/>
        <v/>
      </c>
      <c r="I61" s="73"/>
      <c r="J61" s="70"/>
      <c r="K61" s="70"/>
      <c r="L61" s="82" t="str">
        <f t="shared" si="2"/>
        <v/>
      </c>
      <c r="M61" s="70"/>
      <c r="N61" s="70"/>
      <c r="O61" s="70"/>
      <c r="P61" s="82" t="str">
        <f t="shared" si="3"/>
        <v/>
      </c>
      <c r="Q61" s="70"/>
      <c r="R61" s="70"/>
      <c r="S61" s="70"/>
      <c r="T61" s="82" t="str">
        <f t="shared" si="4"/>
        <v/>
      </c>
    </row>
    <row r="62" spans="1:20" ht="14.1" customHeight="1">
      <c r="A62" s="70" t="s">
        <v>51</v>
      </c>
      <c r="B62" s="70" t="s">
        <v>498</v>
      </c>
      <c r="C62" s="70"/>
      <c r="D62" s="82" t="str">
        <f t="shared" si="0"/>
        <v/>
      </c>
      <c r="E62" s="77" t="s">
        <v>51</v>
      </c>
      <c r="F62" s="71" t="s">
        <v>498</v>
      </c>
      <c r="G62" s="71"/>
      <c r="H62" s="82" t="str">
        <f t="shared" si="1"/>
        <v/>
      </c>
      <c r="I62" s="73"/>
      <c r="J62" s="70"/>
      <c r="K62" s="70"/>
      <c r="L62" s="82" t="str">
        <f t="shared" si="2"/>
        <v/>
      </c>
      <c r="M62" s="70"/>
      <c r="N62" s="70"/>
      <c r="O62" s="70"/>
      <c r="P62" s="82" t="str">
        <f t="shared" si="3"/>
        <v/>
      </c>
      <c r="Q62" s="70"/>
      <c r="R62" s="70"/>
      <c r="S62" s="70"/>
      <c r="T62" s="82" t="str">
        <f t="shared" si="4"/>
        <v/>
      </c>
    </row>
    <row r="63" spans="1:20" ht="14.1" customHeight="1">
      <c r="A63" s="70" t="s">
        <v>52</v>
      </c>
      <c r="B63" s="70" t="s">
        <v>498</v>
      </c>
      <c r="C63" s="70"/>
      <c r="D63" s="82" t="str">
        <f t="shared" si="0"/>
        <v/>
      </c>
      <c r="E63" s="77" t="s">
        <v>52</v>
      </c>
      <c r="F63" s="71" t="s">
        <v>498</v>
      </c>
      <c r="G63" s="72"/>
      <c r="H63" s="82" t="str">
        <f t="shared" si="1"/>
        <v/>
      </c>
      <c r="I63" s="73"/>
      <c r="J63" s="70"/>
      <c r="K63" s="70"/>
      <c r="L63" s="82" t="str">
        <f t="shared" si="2"/>
        <v/>
      </c>
      <c r="M63" s="70"/>
      <c r="N63" s="70"/>
      <c r="O63" s="70"/>
      <c r="P63" s="82" t="str">
        <f t="shared" si="3"/>
        <v/>
      </c>
      <c r="Q63" s="70"/>
      <c r="R63" s="70"/>
      <c r="S63" s="70"/>
      <c r="T63" s="82" t="str">
        <f t="shared" si="4"/>
        <v/>
      </c>
    </row>
    <row r="64" spans="1:20" ht="14.1" customHeight="1">
      <c r="A64" s="70" t="s">
        <v>53</v>
      </c>
      <c r="B64" s="70" t="s">
        <v>498</v>
      </c>
      <c r="C64" s="70"/>
      <c r="D64" s="82" t="str">
        <f t="shared" si="0"/>
        <v/>
      </c>
      <c r="E64" s="77" t="s">
        <v>53</v>
      </c>
      <c r="F64" s="71" t="s">
        <v>498</v>
      </c>
      <c r="G64" s="72"/>
      <c r="H64" s="82" t="str">
        <f t="shared" si="1"/>
        <v/>
      </c>
      <c r="I64" s="73"/>
      <c r="J64" s="70"/>
      <c r="K64" s="70"/>
      <c r="L64" s="82" t="str">
        <f t="shared" si="2"/>
        <v/>
      </c>
      <c r="M64" s="70"/>
      <c r="N64" s="70"/>
      <c r="O64" s="70"/>
      <c r="P64" s="82" t="str">
        <f t="shared" si="3"/>
        <v/>
      </c>
      <c r="Q64" s="70"/>
      <c r="R64" s="70"/>
      <c r="S64" s="70"/>
      <c r="T64" s="82" t="str">
        <f t="shared" si="4"/>
        <v/>
      </c>
    </row>
    <row r="65" spans="1:20" ht="14.1" customHeight="1">
      <c r="A65" s="70" t="s">
        <v>54</v>
      </c>
      <c r="B65" s="70" t="s">
        <v>498</v>
      </c>
      <c r="C65" s="70"/>
      <c r="D65" s="82" t="str">
        <f t="shared" si="0"/>
        <v/>
      </c>
      <c r="E65" s="77" t="s">
        <v>54</v>
      </c>
      <c r="F65" s="71" t="s">
        <v>498</v>
      </c>
      <c r="G65" s="72"/>
      <c r="H65" s="82" t="str">
        <f t="shared" si="1"/>
        <v/>
      </c>
      <c r="I65" s="73"/>
      <c r="J65" s="70"/>
      <c r="K65" s="70"/>
      <c r="L65" s="82" t="str">
        <f t="shared" si="2"/>
        <v/>
      </c>
      <c r="M65" s="70"/>
      <c r="N65" s="70"/>
      <c r="O65" s="70"/>
      <c r="P65" s="82" t="str">
        <f t="shared" si="3"/>
        <v/>
      </c>
      <c r="Q65" s="70"/>
      <c r="R65" s="70"/>
      <c r="S65" s="70"/>
      <c r="T65" s="82" t="str">
        <f t="shared" si="4"/>
        <v/>
      </c>
    </row>
    <row r="66" spans="1:20" ht="14.1" customHeight="1">
      <c r="A66" s="70" t="s">
        <v>55</v>
      </c>
      <c r="B66" s="70" t="s">
        <v>498</v>
      </c>
      <c r="C66" s="70"/>
      <c r="D66" s="82" t="str">
        <f t="shared" si="0"/>
        <v/>
      </c>
      <c r="E66" s="77" t="s">
        <v>55</v>
      </c>
      <c r="F66" s="71" t="s">
        <v>498</v>
      </c>
      <c r="G66" s="72"/>
      <c r="H66" s="82" t="str">
        <f t="shared" si="1"/>
        <v/>
      </c>
      <c r="I66" s="73"/>
      <c r="J66" s="70"/>
      <c r="K66" s="70"/>
      <c r="L66" s="82" t="str">
        <f t="shared" si="2"/>
        <v/>
      </c>
      <c r="M66" s="70"/>
      <c r="N66" s="70"/>
      <c r="O66" s="70"/>
      <c r="P66" s="82" t="str">
        <f t="shared" si="3"/>
        <v/>
      </c>
      <c r="Q66" s="70"/>
      <c r="R66" s="70"/>
      <c r="S66" s="70"/>
      <c r="T66" s="82" t="str">
        <f t="shared" si="4"/>
        <v/>
      </c>
    </row>
    <row r="67" spans="1:20" ht="14.1" customHeight="1">
      <c r="A67" s="70" t="s">
        <v>56</v>
      </c>
      <c r="B67" s="70" t="s">
        <v>498</v>
      </c>
      <c r="C67" s="70"/>
      <c r="D67" s="82" t="str">
        <f t="shared" si="0"/>
        <v/>
      </c>
      <c r="E67" s="77" t="s">
        <v>56</v>
      </c>
      <c r="F67" s="71" t="s">
        <v>498</v>
      </c>
      <c r="G67" s="72"/>
      <c r="H67" s="82" t="str">
        <f t="shared" si="1"/>
        <v/>
      </c>
      <c r="I67" s="73"/>
      <c r="J67" s="70"/>
      <c r="K67" s="70"/>
      <c r="L67" s="82" t="str">
        <f t="shared" si="2"/>
        <v/>
      </c>
      <c r="M67" s="70"/>
      <c r="N67" s="70"/>
      <c r="O67" s="70"/>
      <c r="P67" s="82" t="str">
        <f t="shared" si="3"/>
        <v/>
      </c>
      <c r="Q67" s="70"/>
      <c r="R67" s="70"/>
      <c r="S67" s="70"/>
      <c r="T67" s="82" t="str">
        <f t="shared" si="4"/>
        <v/>
      </c>
    </row>
    <row r="68" spans="1:20" ht="14.1" customHeight="1">
      <c r="A68" s="70" t="s">
        <v>57</v>
      </c>
      <c r="B68" s="70" t="s">
        <v>498</v>
      </c>
      <c r="C68" s="70"/>
      <c r="D68" s="82" t="str">
        <f t="shared" ref="D68:D131" si="5">IF(B68="","",IF(B68=C68,"1",""))</f>
        <v/>
      </c>
      <c r="E68" s="77" t="s">
        <v>57</v>
      </c>
      <c r="F68" s="71" t="s">
        <v>498</v>
      </c>
      <c r="G68" s="72"/>
      <c r="H68" s="82" t="str">
        <f t="shared" ref="H68:H131" si="6">IF(F68="","",IF(F68=G68,"1",""))</f>
        <v/>
      </c>
      <c r="I68" s="73"/>
      <c r="J68" s="70"/>
      <c r="K68" s="70"/>
      <c r="L68" s="82" t="str">
        <f t="shared" ref="L68:L131" si="7">IF(J68="","",IF(J68=K68,"1",""))</f>
        <v/>
      </c>
      <c r="M68" s="70"/>
      <c r="N68" s="70"/>
      <c r="O68" s="70"/>
      <c r="P68" s="82" t="str">
        <f t="shared" ref="P68:P131" si="8">IF(N68="","",IF(N68=O68,"1",""))</f>
        <v/>
      </c>
      <c r="Q68" s="70"/>
      <c r="R68" s="70"/>
      <c r="S68" s="70"/>
      <c r="T68" s="82" t="str">
        <f t="shared" ref="T68:T131" si="9">IF(R68="","",IF(R68=S68,"1",""))</f>
        <v/>
      </c>
    </row>
    <row r="69" spans="1:20" ht="14.1" customHeight="1">
      <c r="A69" s="70" t="s">
        <v>58</v>
      </c>
      <c r="B69" s="70" t="s">
        <v>498</v>
      </c>
      <c r="C69" s="70"/>
      <c r="D69" s="82" t="str">
        <f t="shared" si="5"/>
        <v/>
      </c>
      <c r="E69" s="77" t="s">
        <v>58</v>
      </c>
      <c r="F69" s="71" t="s">
        <v>498</v>
      </c>
      <c r="G69" s="72"/>
      <c r="H69" s="82" t="str">
        <f t="shared" si="6"/>
        <v/>
      </c>
      <c r="I69" s="73"/>
      <c r="J69" s="70"/>
      <c r="K69" s="70"/>
      <c r="L69" s="82" t="str">
        <f t="shared" si="7"/>
        <v/>
      </c>
      <c r="M69" s="70"/>
      <c r="N69" s="70"/>
      <c r="O69" s="70"/>
      <c r="P69" s="82" t="str">
        <f t="shared" si="8"/>
        <v/>
      </c>
      <c r="Q69" s="70"/>
      <c r="R69" s="70"/>
      <c r="S69" s="70"/>
      <c r="T69" s="82" t="str">
        <f t="shared" si="9"/>
        <v/>
      </c>
    </row>
    <row r="70" spans="1:20" ht="14.1" customHeight="1">
      <c r="A70" s="70" t="s">
        <v>59</v>
      </c>
      <c r="B70" s="70" t="s">
        <v>480</v>
      </c>
      <c r="C70" s="70"/>
      <c r="D70" s="82" t="str">
        <f t="shared" si="5"/>
        <v/>
      </c>
      <c r="E70" s="77" t="s">
        <v>59</v>
      </c>
      <c r="F70" s="71" t="s">
        <v>480</v>
      </c>
      <c r="G70" s="72"/>
      <c r="H70" s="82" t="str">
        <f t="shared" si="6"/>
        <v/>
      </c>
      <c r="I70" s="73"/>
      <c r="J70" s="70"/>
      <c r="K70" s="70"/>
      <c r="L70" s="82" t="str">
        <f t="shared" si="7"/>
        <v/>
      </c>
      <c r="M70" s="70"/>
      <c r="N70" s="70"/>
      <c r="O70" s="70"/>
      <c r="P70" s="82" t="str">
        <f t="shared" si="8"/>
        <v/>
      </c>
      <c r="Q70" s="70"/>
      <c r="R70" s="70"/>
      <c r="S70" s="70"/>
      <c r="T70" s="82" t="str">
        <f t="shared" si="9"/>
        <v/>
      </c>
    </row>
    <row r="71" spans="1:20" ht="14.1" customHeight="1">
      <c r="A71" s="70" t="s">
        <v>61</v>
      </c>
      <c r="B71" s="70" t="s">
        <v>498</v>
      </c>
      <c r="C71" s="70"/>
      <c r="D71" s="82" t="str">
        <f t="shared" si="5"/>
        <v/>
      </c>
      <c r="E71" s="77" t="s">
        <v>61</v>
      </c>
      <c r="F71" s="71" t="s">
        <v>555</v>
      </c>
      <c r="G71" s="72"/>
      <c r="H71" s="82" t="str">
        <f t="shared" si="6"/>
        <v/>
      </c>
      <c r="I71" s="73"/>
      <c r="J71" s="70"/>
      <c r="K71" s="70"/>
      <c r="L71" s="82" t="str">
        <f t="shared" si="7"/>
        <v/>
      </c>
      <c r="M71" s="70"/>
      <c r="N71" s="70"/>
      <c r="O71" s="70"/>
      <c r="P71" s="82" t="str">
        <f t="shared" si="8"/>
        <v/>
      </c>
      <c r="Q71" s="70"/>
      <c r="R71" s="70"/>
      <c r="S71" s="70"/>
      <c r="T71" s="82" t="str">
        <f t="shared" si="9"/>
        <v/>
      </c>
    </row>
    <row r="72" spans="1:20" ht="14.1" customHeight="1">
      <c r="A72" s="70" t="s">
        <v>62</v>
      </c>
      <c r="B72" s="70" t="s">
        <v>498</v>
      </c>
      <c r="C72" s="70"/>
      <c r="D72" s="82" t="str">
        <f t="shared" si="5"/>
        <v/>
      </c>
      <c r="E72" s="77" t="s">
        <v>62</v>
      </c>
      <c r="F72" s="71" t="s">
        <v>498</v>
      </c>
      <c r="G72" s="72"/>
      <c r="H72" s="82" t="str">
        <f t="shared" si="6"/>
        <v/>
      </c>
      <c r="I72" s="73"/>
      <c r="J72" s="70"/>
      <c r="K72" s="70"/>
      <c r="L72" s="82" t="str">
        <f t="shared" si="7"/>
        <v/>
      </c>
      <c r="M72" s="70"/>
      <c r="N72" s="70"/>
      <c r="O72" s="70"/>
      <c r="P72" s="82" t="str">
        <f t="shared" si="8"/>
        <v/>
      </c>
      <c r="Q72" s="70"/>
      <c r="R72" s="70"/>
      <c r="S72" s="70"/>
      <c r="T72" s="82" t="str">
        <f t="shared" si="9"/>
        <v/>
      </c>
    </row>
    <row r="73" spans="1:20" ht="14.1" customHeight="1">
      <c r="A73" s="70" t="s">
        <v>63</v>
      </c>
      <c r="B73" s="70" t="s">
        <v>498</v>
      </c>
      <c r="C73" s="70"/>
      <c r="D73" s="82" t="str">
        <f t="shared" si="5"/>
        <v/>
      </c>
      <c r="E73" s="77" t="s">
        <v>63</v>
      </c>
      <c r="F73" s="71" t="s">
        <v>498</v>
      </c>
      <c r="G73" s="72"/>
      <c r="H73" s="82" t="str">
        <f t="shared" si="6"/>
        <v/>
      </c>
      <c r="I73" s="73"/>
      <c r="J73" s="70"/>
      <c r="K73" s="70"/>
      <c r="L73" s="82" t="str">
        <f t="shared" si="7"/>
        <v/>
      </c>
      <c r="M73" s="70"/>
      <c r="N73" s="70"/>
      <c r="O73" s="70"/>
      <c r="P73" s="82" t="str">
        <f t="shared" si="8"/>
        <v/>
      </c>
      <c r="Q73" s="70"/>
      <c r="R73" s="70"/>
      <c r="S73" s="70"/>
      <c r="T73" s="82" t="str">
        <f t="shared" si="9"/>
        <v/>
      </c>
    </row>
    <row r="74" spans="1:20" ht="14.1" customHeight="1">
      <c r="A74" s="70" t="s">
        <v>64</v>
      </c>
      <c r="B74" s="70" t="s">
        <v>498</v>
      </c>
      <c r="C74" s="70"/>
      <c r="D74" s="82" t="str">
        <f t="shared" si="5"/>
        <v/>
      </c>
      <c r="E74" s="77" t="s">
        <v>64</v>
      </c>
      <c r="F74" s="71" t="s">
        <v>498</v>
      </c>
      <c r="G74" s="72"/>
      <c r="H74" s="82" t="str">
        <f t="shared" si="6"/>
        <v/>
      </c>
      <c r="I74" s="73"/>
      <c r="J74" s="70"/>
      <c r="K74" s="70"/>
      <c r="L74" s="82" t="str">
        <f t="shared" si="7"/>
        <v/>
      </c>
      <c r="M74" s="70"/>
      <c r="N74" s="70"/>
      <c r="O74" s="70"/>
      <c r="P74" s="82" t="str">
        <f t="shared" si="8"/>
        <v/>
      </c>
      <c r="Q74" s="70"/>
      <c r="R74" s="70"/>
      <c r="S74" s="70"/>
      <c r="T74" s="82" t="str">
        <f t="shared" si="9"/>
        <v/>
      </c>
    </row>
    <row r="75" spans="1:20" ht="14.1" customHeight="1">
      <c r="A75" s="70" t="s">
        <v>65</v>
      </c>
      <c r="B75" s="70" t="s">
        <v>498</v>
      </c>
      <c r="C75" s="70"/>
      <c r="D75" s="82" t="str">
        <f t="shared" si="5"/>
        <v/>
      </c>
      <c r="E75" s="77" t="s">
        <v>65</v>
      </c>
      <c r="F75" s="71" t="s">
        <v>498</v>
      </c>
      <c r="G75" s="72"/>
      <c r="H75" s="82" t="str">
        <f t="shared" si="6"/>
        <v/>
      </c>
      <c r="I75" s="73"/>
      <c r="J75" s="70"/>
      <c r="K75" s="70"/>
      <c r="L75" s="82" t="str">
        <f t="shared" si="7"/>
        <v/>
      </c>
      <c r="M75" s="70"/>
      <c r="N75" s="70"/>
      <c r="O75" s="70"/>
      <c r="P75" s="82" t="str">
        <f t="shared" si="8"/>
        <v/>
      </c>
      <c r="Q75" s="70"/>
      <c r="R75" s="70"/>
      <c r="S75" s="70"/>
      <c r="T75" s="82" t="str">
        <f t="shared" si="9"/>
        <v/>
      </c>
    </row>
    <row r="76" spans="1:20" ht="14.1" customHeight="1">
      <c r="A76" s="70" t="s">
        <v>66</v>
      </c>
      <c r="B76" s="70" t="s">
        <v>498</v>
      </c>
      <c r="C76" s="70"/>
      <c r="D76" s="82" t="str">
        <f t="shared" si="5"/>
        <v/>
      </c>
      <c r="E76" s="77" t="s">
        <v>66</v>
      </c>
      <c r="F76" s="71" t="s">
        <v>498</v>
      </c>
      <c r="G76" s="72"/>
      <c r="H76" s="82" t="str">
        <f t="shared" si="6"/>
        <v/>
      </c>
      <c r="I76" s="73"/>
      <c r="J76" s="70"/>
      <c r="K76" s="70"/>
      <c r="L76" s="82" t="str">
        <f t="shared" si="7"/>
        <v/>
      </c>
      <c r="M76" s="70"/>
      <c r="N76" s="70"/>
      <c r="O76" s="70"/>
      <c r="P76" s="82" t="str">
        <f t="shared" si="8"/>
        <v/>
      </c>
      <c r="Q76" s="70"/>
      <c r="R76" s="70"/>
      <c r="S76" s="70"/>
      <c r="T76" s="82" t="str">
        <f t="shared" si="9"/>
        <v/>
      </c>
    </row>
    <row r="77" spans="1:20" ht="14.1" customHeight="1">
      <c r="A77" s="70" t="s">
        <v>310</v>
      </c>
      <c r="B77" s="70" t="s">
        <v>498</v>
      </c>
      <c r="C77" s="70"/>
      <c r="D77" s="82" t="str">
        <f t="shared" si="5"/>
        <v/>
      </c>
      <c r="E77" s="77" t="s">
        <v>310</v>
      </c>
      <c r="F77" s="71" t="s">
        <v>498</v>
      </c>
      <c r="G77" s="72"/>
      <c r="H77" s="82" t="str">
        <f t="shared" si="6"/>
        <v/>
      </c>
      <c r="I77" s="73"/>
      <c r="J77" s="70"/>
      <c r="K77" s="70"/>
      <c r="L77" s="82" t="str">
        <f t="shared" si="7"/>
        <v/>
      </c>
      <c r="M77" s="70"/>
      <c r="N77" s="70"/>
      <c r="O77" s="70"/>
      <c r="P77" s="82" t="str">
        <f t="shared" si="8"/>
        <v/>
      </c>
      <c r="Q77" s="70"/>
      <c r="R77" s="70"/>
      <c r="S77" s="70"/>
      <c r="T77" s="82" t="str">
        <f t="shared" si="9"/>
        <v/>
      </c>
    </row>
    <row r="78" spans="1:20" ht="14.1" customHeight="1">
      <c r="A78" s="70" t="s">
        <v>67</v>
      </c>
      <c r="B78" s="70" t="s">
        <v>498</v>
      </c>
      <c r="C78" s="70"/>
      <c r="D78" s="82" t="str">
        <f t="shared" si="5"/>
        <v/>
      </c>
      <c r="E78" s="77" t="s">
        <v>67</v>
      </c>
      <c r="F78" s="71" t="s">
        <v>498</v>
      </c>
      <c r="G78" s="72"/>
      <c r="H78" s="82" t="str">
        <f t="shared" si="6"/>
        <v/>
      </c>
      <c r="I78" s="73"/>
      <c r="J78" s="70"/>
      <c r="K78" s="70"/>
      <c r="L78" s="82" t="str">
        <f t="shared" si="7"/>
        <v/>
      </c>
      <c r="M78" s="70"/>
      <c r="N78" s="70"/>
      <c r="O78" s="70"/>
      <c r="P78" s="82" t="str">
        <f t="shared" si="8"/>
        <v/>
      </c>
      <c r="Q78" s="70"/>
      <c r="R78" s="70"/>
      <c r="S78" s="70"/>
      <c r="T78" s="82" t="str">
        <f t="shared" si="9"/>
        <v/>
      </c>
    </row>
    <row r="79" spans="1:20" ht="14.1" customHeight="1">
      <c r="A79" s="70" t="s">
        <v>68</v>
      </c>
      <c r="B79" s="70" t="s">
        <v>147</v>
      </c>
      <c r="C79" s="70"/>
      <c r="D79" s="82" t="str">
        <f t="shared" si="5"/>
        <v/>
      </c>
      <c r="E79" s="77" t="s">
        <v>68</v>
      </c>
      <c r="F79" s="71" t="s">
        <v>470</v>
      </c>
      <c r="G79" s="72"/>
      <c r="H79" s="82" t="str">
        <f t="shared" si="6"/>
        <v/>
      </c>
      <c r="I79" s="73"/>
      <c r="J79" s="70"/>
      <c r="K79" s="70"/>
      <c r="L79" s="82" t="str">
        <f t="shared" si="7"/>
        <v/>
      </c>
      <c r="M79" s="70"/>
      <c r="N79" s="70"/>
      <c r="O79" s="70"/>
      <c r="P79" s="82" t="str">
        <f t="shared" si="8"/>
        <v/>
      </c>
      <c r="Q79" s="70"/>
      <c r="R79" s="70"/>
      <c r="S79" s="70"/>
      <c r="T79" s="82" t="str">
        <f t="shared" si="9"/>
        <v/>
      </c>
    </row>
    <row r="80" spans="1:20" ht="14.1" customHeight="1">
      <c r="A80" s="70" t="s">
        <v>69</v>
      </c>
      <c r="B80" s="70" t="s">
        <v>498</v>
      </c>
      <c r="C80" s="70"/>
      <c r="D80" s="82" t="str">
        <f t="shared" si="5"/>
        <v/>
      </c>
      <c r="E80" s="77" t="s">
        <v>69</v>
      </c>
      <c r="F80" s="71" t="s">
        <v>498</v>
      </c>
      <c r="G80" s="72"/>
      <c r="H80" s="82" t="str">
        <f t="shared" si="6"/>
        <v/>
      </c>
      <c r="I80" s="73"/>
      <c r="J80" s="70"/>
      <c r="K80" s="70"/>
      <c r="L80" s="82" t="str">
        <f t="shared" si="7"/>
        <v/>
      </c>
      <c r="M80" s="70"/>
      <c r="N80" s="70"/>
      <c r="O80" s="70"/>
      <c r="P80" s="82" t="str">
        <f t="shared" si="8"/>
        <v/>
      </c>
      <c r="Q80" s="70"/>
      <c r="R80" s="70"/>
      <c r="S80" s="70"/>
      <c r="T80" s="82" t="str">
        <f t="shared" si="9"/>
        <v/>
      </c>
    </row>
    <row r="81" spans="1:20" ht="14.1" customHeight="1">
      <c r="A81" s="70" t="s">
        <v>70</v>
      </c>
      <c r="B81" s="70" t="s">
        <v>498</v>
      </c>
      <c r="C81" s="70"/>
      <c r="D81" s="82" t="str">
        <f t="shared" si="5"/>
        <v/>
      </c>
      <c r="E81" s="77" t="s">
        <v>70</v>
      </c>
      <c r="F81" s="71" t="s">
        <v>498</v>
      </c>
      <c r="G81" s="72"/>
      <c r="H81" s="82" t="str">
        <f t="shared" si="6"/>
        <v/>
      </c>
      <c r="I81" s="73"/>
      <c r="J81" s="70"/>
      <c r="K81" s="70"/>
      <c r="L81" s="82" t="str">
        <f t="shared" si="7"/>
        <v/>
      </c>
      <c r="M81" s="70"/>
      <c r="N81" s="70"/>
      <c r="O81" s="70"/>
      <c r="P81" s="82" t="str">
        <f t="shared" si="8"/>
        <v/>
      </c>
      <c r="Q81" s="70"/>
      <c r="R81" s="70"/>
      <c r="S81" s="70"/>
      <c r="T81" s="82" t="str">
        <f t="shared" si="9"/>
        <v/>
      </c>
    </row>
    <row r="82" spans="1:20" ht="14.1" customHeight="1">
      <c r="A82" s="70" t="s">
        <v>71</v>
      </c>
      <c r="B82" s="70" t="s">
        <v>498</v>
      </c>
      <c r="C82" s="70"/>
      <c r="D82" s="82" t="str">
        <f t="shared" si="5"/>
        <v/>
      </c>
      <c r="E82" s="77" t="s">
        <v>71</v>
      </c>
      <c r="F82" s="71" t="s">
        <v>498</v>
      </c>
      <c r="G82" s="72"/>
      <c r="H82" s="82" t="str">
        <f t="shared" si="6"/>
        <v/>
      </c>
      <c r="I82" s="73"/>
      <c r="J82" s="70"/>
      <c r="K82" s="70"/>
      <c r="L82" s="82" t="str">
        <f t="shared" si="7"/>
        <v/>
      </c>
      <c r="M82" s="70"/>
      <c r="N82" s="70"/>
      <c r="O82" s="70"/>
      <c r="P82" s="82" t="str">
        <f t="shared" si="8"/>
        <v/>
      </c>
      <c r="Q82" s="70"/>
      <c r="R82" s="70"/>
      <c r="S82" s="70"/>
      <c r="T82" s="82" t="str">
        <f t="shared" si="9"/>
        <v/>
      </c>
    </row>
    <row r="83" spans="1:20" ht="14.1" customHeight="1">
      <c r="A83" s="70" t="s">
        <v>72</v>
      </c>
      <c r="B83" s="70" t="s">
        <v>498</v>
      </c>
      <c r="C83" s="70"/>
      <c r="D83" s="82" t="str">
        <f t="shared" si="5"/>
        <v/>
      </c>
      <c r="E83" s="77" t="s">
        <v>72</v>
      </c>
      <c r="F83" s="71" t="s">
        <v>498</v>
      </c>
      <c r="G83" s="72"/>
      <c r="H83" s="82" t="str">
        <f t="shared" si="6"/>
        <v/>
      </c>
      <c r="I83" s="73"/>
      <c r="J83" s="70"/>
      <c r="K83" s="70"/>
      <c r="L83" s="82" t="str">
        <f t="shared" si="7"/>
        <v/>
      </c>
      <c r="M83" s="70"/>
      <c r="N83" s="70"/>
      <c r="O83" s="70"/>
      <c r="P83" s="82" t="str">
        <f t="shared" si="8"/>
        <v/>
      </c>
      <c r="Q83" s="70"/>
      <c r="R83" s="70"/>
      <c r="S83" s="70"/>
      <c r="T83" s="82" t="str">
        <f t="shared" si="9"/>
        <v/>
      </c>
    </row>
    <row r="84" spans="1:20" ht="14.1" customHeight="1">
      <c r="A84" s="70" t="s">
        <v>73</v>
      </c>
      <c r="B84" s="70" t="s">
        <v>498</v>
      </c>
      <c r="C84" s="70"/>
      <c r="D84" s="82" t="str">
        <f t="shared" si="5"/>
        <v/>
      </c>
      <c r="E84" s="78" t="s">
        <v>73</v>
      </c>
      <c r="F84" s="71" t="s">
        <v>498</v>
      </c>
      <c r="G84" s="72"/>
      <c r="H84" s="82" t="str">
        <f t="shared" si="6"/>
        <v/>
      </c>
      <c r="I84" s="73"/>
      <c r="J84" s="70"/>
      <c r="K84" s="70"/>
      <c r="L84" s="82" t="str">
        <f t="shared" si="7"/>
        <v/>
      </c>
      <c r="M84" s="70"/>
      <c r="N84" s="70"/>
      <c r="O84" s="70"/>
      <c r="P84" s="82" t="str">
        <f t="shared" si="8"/>
        <v/>
      </c>
      <c r="Q84" s="70"/>
      <c r="R84" s="70"/>
      <c r="S84" s="70"/>
      <c r="T84" s="82" t="str">
        <f t="shared" si="9"/>
        <v/>
      </c>
    </row>
    <row r="85" spans="1:20" ht="14.1" customHeight="1">
      <c r="A85" s="70" t="s">
        <v>74</v>
      </c>
      <c r="B85" s="70" t="s">
        <v>498</v>
      </c>
      <c r="C85" s="70"/>
      <c r="D85" s="82" t="str">
        <f t="shared" si="5"/>
        <v/>
      </c>
      <c r="E85" s="78" t="s">
        <v>74</v>
      </c>
      <c r="F85" s="71" t="s">
        <v>498</v>
      </c>
      <c r="G85" s="72"/>
      <c r="H85" s="82" t="str">
        <f t="shared" si="6"/>
        <v/>
      </c>
      <c r="I85" s="73"/>
      <c r="J85" s="70"/>
      <c r="K85" s="70"/>
      <c r="L85" s="82" t="str">
        <f t="shared" si="7"/>
        <v/>
      </c>
      <c r="M85" s="70"/>
      <c r="N85" s="70"/>
      <c r="O85" s="70"/>
      <c r="P85" s="82" t="str">
        <f t="shared" si="8"/>
        <v/>
      </c>
      <c r="Q85" s="70"/>
      <c r="R85" s="70"/>
      <c r="S85" s="70"/>
      <c r="T85" s="82" t="str">
        <f t="shared" si="9"/>
        <v/>
      </c>
    </row>
    <row r="86" spans="1:20" ht="14.1" customHeight="1">
      <c r="A86" s="70" t="s">
        <v>75</v>
      </c>
      <c r="B86" s="70" t="s">
        <v>498</v>
      </c>
      <c r="C86" s="70"/>
      <c r="D86" s="82" t="str">
        <f t="shared" si="5"/>
        <v/>
      </c>
      <c r="E86" s="78" t="s">
        <v>75</v>
      </c>
      <c r="F86" s="71" t="s">
        <v>498</v>
      </c>
      <c r="G86" s="72"/>
      <c r="H86" s="82" t="str">
        <f t="shared" si="6"/>
        <v/>
      </c>
      <c r="I86" s="73"/>
      <c r="J86" s="70"/>
      <c r="K86" s="70"/>
      <c r="L86" s="82" t="str">
        <f t="shared" si="7"/>
        <v/>
      </c>
      <c r="M86" s="70"/>
      <c r="N86" s="70"/>
      <c r="O86" s="70"/>
      <c r="P86" s="82" t="str">
        <f t="shared" si="8"/>
        <v/>
      </c>
      <c r="Q86" s="70"/>
      <c r="R86" s="70"/>
      <c r="S86" s="70"/>
      <c r="T86" s="82" t="str">
        <f t="shared" si="9"/>
        <v/>
      </c>
    </row>
    <row r="87" spans="1:20" ht="14.1" customHeight="1">
      <c r="A87" s="70" t="s">
        <v>76</v>
      </c>
      <c r="B87" s="70" t="s">
        <v>498</v>
      </c>
      <c r="C87" s="70"/>
      <c r="D87" s="82" t="str">
        <f t="shared" si="5"/>
        <v/>
      </c>
      <c r="E87" s="78" t="s">
        <v>76</v>
      </c>
      <c r="F87" s="74" t="s">
        <v>498</v>
      </c>
      <c r="G87" s="72"/>
      <c r="H87" s="82" t="str">
        <f t="shared" si="6"/>
        <v/>
      </c>
      <c r="I87" s="73"/>
      <c r="J87" s="70"/>
      <c r="K87" s="70"/>
      <c r="L87" s="82" t="str">
        <f t="shared" si="7"/>
        <v/>
      </c>
      <c r="M87" s="70"/>
      <c r="N87" s="70"/>
      <c r="O87" s="70"/>
      <c r="P87" s="82" t="str">
        <f t="shared" si="8"/>
        <v/>
      </c>
      <c r="Q87" s="70"/>
      <c r="R87" s="70"/>
      <c r="S87" s="70"/>
      <c r="T87" s="82" t="str">
        <f t="shared" si="9"/>
        <v/>
      </c>
    </row>
    <row r="88" spans="1:20" ht="14.1" customHeight="1">
      <c r="A88" s="70" t="s">
        <v>77</v>
      </c>
      <c r="B88" s="70" t="s">
        <v>498</v>
      </c>
      <c r="C88" s="70"/>
      <c r="D88" s="82" t="str">
        <f t="shared" si="5"/>
        <v/>
      </c>
      <c r="E88" s="75" t="s">
        <v>77</v>
      </c>
      <c r="F88" s="75" t="s">
        <v>147</v>
      </c>
      <c r="G88" s="72"/>
      <c r="H88" s="82" t="str">
        <f t="shared" si="6"/>
        <v/>
      </c>
      <c r="I88" s="73"/>
      <c r="J88" s="70"/>
      <c r="K88" s="70"/>
      <c r="L88" s="82" t="str">
        <f t="shared" si="7"/>
        <v/>
      </c>
      <c r="M88" s="70"/>
      <c r="N88" s="70"/>
      <c r="O88" s="70"/>
      <c r="P88" s="82" t="str">
        <f t="shared" si="8"/>
        <v/>
      </c>
      <c r="Q88" s="70"/>
      <c r="R88" s="70"/>
      <c r="S88" s="70"/>
      <c r="T88" s="82" t="str">
        <f t="shared" si="9"/>
        <v/>
      </c>
    </row>
    <row r="89" spans="1:20" ht="14.1" customHeight="1">
      <c r="A89" s="70" t="s">
        <v>78</v>
      </c>
      <c r="B89" s="70" t="s">
        <v>498</v>
      </c>
      <c r="C89" s="70"/>
      <c r="D89" s="82" t="str">
        <f t="shared" si="5"/>
        <v/>
      </c>
      <c r="E89" s="70" t="s">
        <v>78</v>
      </c>
      <c r="F89" s="70" t="s">
        <v>498</v>
      </c>
      <c r="G89" s="72"/>
      <c r="H89" s="82" t="str">
        <f t="shared" si="6"/>
        <v/>
      </c>
      <c r="I89" s="73"/>
      <c r="J89" s="70"/>
      <c r="K89" s="70"/>
      <c r="L89" s="82" t="str">
        <f t="shared" si="7"/>
        <v/>
      </c>
      <c r="M89" s="70"/>
      <c r="N89" s="70"/>
      <c r="O89" s="70"/>
      <c r="P89" s="82" t="str">
        <f t="shared" si="8"/>
        <v/>
      </c>
      <c r="Q89" s="70"/>
      <c r="R89" s="70"/>
      <c r="S89" s="70"/>
      <c r="T89" s="82" t="str">
        <f t="shared" si="9"/>
        <v/>
      </c>
    </row>
    <row r="90" spans="1:20" ht="14.1" customHeight="1">
      <c r="A90" s="70" t="s">
        <v>79</v>
      </c>
      <c r="B90" s="70" t="s">
        <v>498</v>
      </c>
      <c r="C90" s="70"/>
      <c r="D90" s="82" t="str">
        <f t="shared" si="5"/>
        <v/>
      </c>
      <c r="E90" s="70" t="s">
        <v>79</v>
      </c>
      <c r="F90" s="70" t="s">
        <v>153</v>
      </c>
      <c r="G90" s="72"/>
      <c r="H90" s="82" t="str">
        <f t="shared" si="6"/>
        <v/>
      </c>
      <c r="I90" s="73"/>
      <c r="J90" s="70"/>
      <c r="K90" s="70"/>
      <c r="L90" s="82" t="str">
        <f t="shared" si="7"/>
        <v/>
      </c>
      <c r="M90" s="70"/>
      <c r="N90" s="70"/>
      <c r="O90" s="70"/>
      <c r="P90" s="82" t="str">
        <f t="shared" si="8"/>
        <v/>
      </c>
      <c r="Q90" s="70"/>
      <c r="R90" s="70"/>
      <c r="S90" s="70"/>
      <c r="T90" s="82" t="str">
        <f t="shared" si="9"/>
        <v/>
      </c>
    </row>
    <row r="91" spans="1:20" ht="14.1" customHeight="1">
      <c r="A91" s="70" t="s">
        <v>247</v>
      </c>
      <c r="B91" s="70" t="s">
        <v>498</v>
      </c>
      <c r="C91" s="70"/>
      <c r="D91" s="82" t="str">
        <f t="shared" si="5"/>
        <v/>
      </c>
      <c r="E91" s="70" t="s">
        <v>247</v>
      </c>
      <c r="F91" s="70" t="s">
        <v>498</v>
      </c>
      <c r="G91" s="72"/>
      <c r="H91" s="82" t="str">
        <f t="shared" si="6"/>
        <v/>
      </c>
      <c r="I91" s="73"/>
      <c r="J91" s="70"/>
      <c r="K91" s="70"/>
      <c r="L91" s="82" t="str">
        <f t="shared" si="7"/>
        <v/>
      </c>
      <c r="M91" s="70"/>
      <c r="N91" s="70"/>
      <c r="O91" s="70"/>
      <c r="P91" s="82" t="str">
        <f t="shared" si="8"/>
        <v/>
      </c>
      <c r="Q91" s="70"/>
      <c r="R91" s="70"/>
      <c r="S91" s="70"/>
      <c r="T91" s="82" t="str">
        <f t="shared" si="9"/>
        <v/>
      </c>
    </row>
    <row r="92" spans="1:20" ht="14.1" customHeight="1">
      <c r="A92" s="70" t="s">
        <v>80</v>
      </c>
      <c r="B92" s="70" t="s">
        <v>498</v>
      </c>
      <c r="C92" s="70"/>
      <c r="D92" s="82" t="str">
        <f t="shared" si="5"/>
        <v/>
      </c>
      <c r="E92" s="70" t="s">
        <v>80</v>
      </c>
      <c r="F92" s="70" t="s">
        <v>498</v>
      </c>
      <c r="G92" s="72"/>
      <c r="H92" s="82" t="str">
        <f t="shared" si="6"/>
        <v/>
      </c>
      <c r="I92" s="73"/>
      <c r="J92" s="70"/>
      <c r="K92" s="70"/>
      <c r="L92" s="82" t="str">
        <f t="shared" si="7"/>
        <v/>
      </c>
      <c r="M92" s="70"/>
      <c r="N92" s="70"/>
      <c r="O92" s="70"/>
      <c r="P92" s="82" t="str">
        <f t="shared" si="8"/>
        <v/>
      </c>
      <c r="Q92" s="70"/>
      <c r="R92" s="70"/>
      <c r="S92" s="70"/>
      <c r="T92" s="82" t="str">
        <f t="shared" si="9"/>
        <v/>
      </c>
    </row>
    <row r="93" spans="1:20" ht="14.1" customHeight="1">
      <c r="A93" s="70" t="s">
        <v>81</v>
      </c>
      <c r="B93" s="70" t="s">
        <v>498</v>
      </c>
      <c r="C93" s="70"/>
      <c r="D93" s="82" t="str">
        <f t="shared" si="5"/>
        <v/>
      </c>
      <c r="E93" s="70" t="s">
        <v>81</v>
      </c>
      <c r="F93" s="70" t="s">
        <v>498</v>
      </c>
      <c r="G93" s="72"/>
      <c r="H93" s="82" t="str">
        <f t="shared" si="6"/>
        <v/>
      </c>
      <c r="I93" s="73"/>
      <c r="J93" s="70"/>
      <c r="K93" s="70"/>
      <c r="L93" s="82" t="str">
        <f t="shared" si="7"/>
        <v/>
      </c>
      <c r="M93" s="70"/>
      <c r="N93" s="70"/>
      <c r="O93" s="70"/>
      <c r="P93" s="82" t="str">
        <f t="shared" si="8"/>
        <v/>
      </c>
      <c r="Q93" s="70"/>
      <c r="R93" s="70"/>
      <c r="S93" s="70"/>
      <c r="T93" s="82" t="str">
        <f t="shared" si="9"/>
        <v/>
      </c>
    </row>
    <row r="94" spans="1:20" ht="14.1" customHeight="1">
      <c r="A94" s="70" t="s">
        <v>312</v>
      </c>
      <c r="B94" s="70" t="s">
        <v>498</v>
      </c>
      <c r="C94" s="70"/>
      <c r="D94" s="82" t="str">
        <f t="shared" si="5"/>
        <v/>
      </c>
      <c r="E94" s="70" t="s">
        <v>312</v>
      </c>
      <c r="F94" s="70" t="s">
        <v>498</v>
      </c>
      <c r="G94" s="72"/>
      <c r="H94" s="82" t="str">
        <f t="shared" si="6"/>
        <v/>
      </c>
      <c r="I94" s="73"/>
      <c r="J94" s="70"/>
      <c r="K94" s="70"/>
      <c r="L94" s="82" t="str">
        <f t="shared" si="7"/>
        <v/>
      </c>
      <c r="M94" s="70"/>
      <c r="N94" s="70"/>
      <c r="O94" s="70"/>
      <c r="P94" s="82" t="str">
        <f t="shared" si="8"/>
        <v/>
      </c>
      <c r="Q94" s="70"/>
      <c r="R94" s="70"/>
      <c r="S94" s="70"/>
      <c r="T94" s="82" t="str">
        <f t="shared" si="9"/>
        <v/>
      </c>
    </row>
    <row r="95" spans="1:20" ht="14.1" customHeight="1">
      <c r="A95" s="70" t="s">
        <v>82</v>
      </c>
      <c r="B95" s="70" t="s">
        <v>498</v>
      </c>
      <c r="C95" s="70"/>
      <c r="D95" s="82" t="str">
        <f t="shared" si="5"/>
        <v/>
      </c>
      <c r="E95" s="70" t="s">
        <v>82</v>
      </c>
      <c r="F95" s="70" t="s">
        <v>157</v>
      </c>
      <c r="G95" s="72"/>
      <c r="H95" s="82" t="str">
        <f t="shared" si="6"/>
        <v/>
      </c>
      <c r="I95" s="73"/>
      <c r="J95" s="70"/>
      <c r="K95" s="70"/>
      <c r="L95" s="82" t="str">
        <f t="shared" si="7"/>
        <v/>
      </c>
      <c r="M95" s="70"/>
      <c r="N95" s="70"/>
      <c r="O95" s="70"/>
      <c r="P95" s="82" t="str">
        <f t="shared" si="8"/>
        <v/>
      </c>
      <c r="Q95" s="70"/>
      <c r="R95" s="70"/>
      <c r="S95" s="70"/>
      <c r="T95" s="82" t="str">
        <f t="shared" si="9"/>
        <v/>
      </c>
    </row>
    <row r="96" spans="1:20" ht="14.1" customHeight="1">
      <c r="A96" s="70" t="s">
        <v>84</v>
      </c>
      <c r="B96" s="70" t="s">
        <v>498</v>
      </c>
      <c r="C96" s="70"/>
      <c r="D96" s="82" t="str">
        <f t="shared" si="5"/>
        <v/>
      </c>
      <c r="E96" s="70" t="s">
        <v>84</v>
      </c>
      <c r="F96" s="70" t="s">
        <v>498</v>
      </c>
      <c r="G96" s="70"/>
      <c r="H96" s="82" t="str">
        <f t="shared" si="6"/>
        <v/>
      </c>
      <c r="I96" s="70"/>
      <c r="J96" s="70"/>
      <c r="K96" s="70"/>
      <c r="L96" s="82" t="str">
        <f t="shared" si="7"/>
        <v/>
      </c>
      <c r="M96" s="70"/>
      <c r="N96" s="70"/>
      <c r="O96" s="70"/>
      <c r="P96" s="82" t="str">
        <f t="shared" si="8"/>
        <v/>
      </c>
      <c r="Q96" s="70"/>
      <c r="R96" s="70"/>
      <c r="S96" s="70"/>
      <c r="T96" s="82" t="str">
        <f t="shared" si="9"/>
        <v/>
      </c>
    </row>
    <row r="97" spans="1:20" ht="14.1" customHeight="1">
      <c r="A97" s="70" t="s">
        <v>85</v>
      </c>
      <c r="B97" s="70" t="s">
        <v>498</v>
      </c>
      <c r="C97" s="70"/>
      <c r="D97" s="82" t="str">
        <f t="shared" si="5"/>
        <v/>
      </c>
      <c r="E97" s="70" t="s">
        <v>85</v>
      </c>
      <c r="F97" s="70" t="s">
        <v>498</v>
      </c>
      <c r="G97" s="70"/>
      <c r="H97" s="82" t="str">
        <f t="shared" si="6"/>
        <v/>
      </c>
      <c r="I97" s="70"/>
      <c r="J97" s="70"/>
      <c r="K97" s="70"/>
      <c r="L97" s="82" t="str">
        <f t="shared" si="7"/>
        <v/>
      </c>
      <c r="M97" s="70"/>
      <c r="N97" s="70"/>
      <c r="O97" s="70"/>
      <c r="P97" s="82" t="str">
        <f t="shared" si="8"/>
        <v/>
      </c>
      <c r="Q97" s="70"/>
      <c r="R97" s="70"/>
      <c r="S97" s="70"/>
      <c r="T97" s="82" t="str">
        <f t="shared" si="9"/>
        <v/>
      </c>
    </row>
    <row r="98" spans="1:20" ht="14.1" customHeight="1">
      <c r="A98" s="70" t="s">
        <v>86</v>
      </c>
      <c r="B98" s="70" t="s">
        <v>498</v>
      </c>
      <c r="C98" s="70"/>
      <c r="D98" s="82" t="str">
        <f t="shared" si="5"/>
        <v/>
      </c>
      <c r="E98" s="70" t="s">
        <v>86</v>
      </c>
      <c r="F98" s="70" t="s">
        <v>498</v>
      </c>
      <c r="G98" s="70"/>
      <c r="H98" s="82" t="str">
        <f t="shared" si="6"/>
        <v/>
      </c>
      <c r="I98" s="70"/>
      <c r="J98" s="70"/>
      <c r="K98" s="70"/>
      <c r="L98" s="82" t="str">
        <f t="shared" si="7"/>
        <v/>
      </c>
      <c r="M98" s="70"/>
      <c r="N98" s="70"/>
      <c r="O98" s="70"/>
      <c r="P98" s="82" t="str">
        <f t="shared" si="8"/>
        <v/>
      </c>
      <c r="Q98" s="70"/>
      <c r="R98" s="70"/>
      <c r="S98" s="70"/>
      <c r="T98" s="82" t="str">
        <f t="shared" si="9"/>
        <v/>
      </c>
    </row>
    <row r="99" spans="1:20" ht="14.1" customHeight="1">
      <c r="A99" s="70" t="s">
        <v>313</v>
      </c>
      <c r="B99" s="70" t="s">
        <v>498</v>
      </c>
      <c r="C99" s="70"/>
      <c r="D99" s="82" t="str">
        <f t="shared" si="5"/>
        <v/>
      </c>
      <c r="E99" s="70" t="s">
        <v>313</v>
      </c>
      <c r="F99" s="70" t="s">
        <v>498</v>
      </c>
      <c r="G99" s="70"/>
      <c r="H99" s="82" t="str">
        <f t="shared" si="6"/>
        <v/>
      </c>
      <c r="I99" s="70"/>
      <c r="J99" s="70"/>
      <c r="K99" s="70"/>
      <c r="L99" s="82" t="str">
        <f t="shared" si="7"/>
        <v/>
      </c>
      <c r="M99" s="70"/>
      <c r="N99" s="70"/>
      <c r="O99" s="70"/>
      <c r="P99" s="82" t="str">
        <f t="shared" si="8"/>
        <v/>
      </c>
      <c r="Q99" s="70"/>
      <c r="R99" s="70"/>
      <c r="S99" s="70"/>
      <c r="T99" s="82" t="str">
        <f t="shared" si="9"/>
        <v/>
      </c>
    </row>
    <row r="100" spans="1:20" ht="14.1" customHeight="1">
      <c r="A100" s="70" t="s">
        <v>87</v>
      </c>
      <c r="B100" s="70" t="s">
        <v>498</v>
      </c>
      <c r="C100" s="70"/>
      <c r="D100" s="82" t="str">
        <f t="shared" si="5"/>
        <v/>
      </c>
      <c r="E100" s="70" t="s">
        <v>87</v>
      </c>
      <c r="F100" s="70" t="s">
        <v>498</v>
      </c>
      <c r="G100" s="70"/>
      <c r="H100" s="82" t="str">
        <f t="shared" si="6"/>
        <v/>
      </c>
      <c r="I100" s="70"/>
      <c r="J100" s="70"/>
      <c r="K100" s="70"/>
      <c r="L100" s="82" t="str">
        <f t="shared" si="7"/>
        <v/>
      </c>
      <c r="M100" s="70"/>
      <c r="N100" s="70"/>
      <c r="O100" s="70"/>
      <c r="P100" s="82" t="str">
        <f t="shared" si="8"/>
        <v/>
      </c>
      <c r="Q100" s="70"/>
      <c r="R100" s="70"/>
      <c r="S100" s="70"/>
      <c r="T100" s="82" t="str">
        <f t="shared" si="9"/>
        <v/>
      </c>
    </row>
    <row r="101" spans="1:20" ht="14.1" customHeight="1">
      <c r="A101" s="70" t="s">
        <v>88</v>
      </c>
      <c r="B101" s="70" t="s">
        <v>498</v>
      </c>
      <c r="C101" s="70"/>
      <c r="D101" s="82" t="str">
        <f t="shared" si="5"/>
        <v/>
      </c>
      <c r="E101" s="70" t="s">
        <v>88</v>
      </c>
      <c r="F101" s="70" t="s">
        <v>498</v>
      </c>
      <c r="G101" s="70"/>
      <c r="H101" s="82" t="str">
        <f t="shared" si="6"/>
        <v/>
      </c>
      <c r="I101" s="70"/>
      <c r="J101" s="70"/>
      <c r="K101" s="70"/>
      <c r="L101" s="82" t="str">
        <f t="shared" si="7"/>
        <v/>
      </c>
      <c r="M101" s="70"/>
      <c r="N101" s="70"/>
      <c r="O101" s="70"/>
      <c r="P101" s="82" t="str">
        <f t="shared" si="8"/>
        <v/>
      </c>
      <c r="Q101" s="70"/>
      <c r="R101" s="70"/>
      <c r="S101" s="70"/>
      <c r="T101" s="82" t="str">
        <f t="shared" si="9"/>
        <v/>
      </c>
    </row>
    <row r="102" spans="1:20" ht="14.1" customHeight="1">
      <c r="A102" s="70" t="s">
        <v>314</v>
      </c>
      <c r="B102" s="70" t="s">
        <v>498</v>
      </c>
      <c r="C102" s="70"/>
      <c r="D102" s="82" t="str">
        <f t="shared" si="5"/>
        <v/>
      </c>
      <c r="E102" s="70" t="s">
        <v>314</v>
      </c>
      <c r="F102" s="70" t="s">
        <v>498</v>
      </c>
      <c r="G102" s="70"/>
      <c r="H102" s="82" t="str">
        <f t="shared" si="6"/>
        <v/>
      </c>
      <c r="I102" s="70"/>
      <c r="J102" s="70"/>
      <c r="K102" s="70"/>
      <c r="L102" s="82" t="str">
        <f t="shared" si="7"/>
        <v/>
      </c>
      <c r="M102" s="70"/>
      <c r="N102" s="70"/>
      <c r="O102" s="70"/>
      <c r="P102" s="82" t="str">
        <f t="shared" si="8"/>
        <v/>
      </c>
      <c r="Q102" s="70"/>
      <c r="R102" s="70"/>
      <c r="S102" s="70"/>
      <c r="T102" s="82" t="str">
        <f t="shared" si="9"/>
        <v/>
      </c>
    </row>
    <row r="103" spans="1:20" ht="14.1" customHeight="1">
      <c r="A103" s="70" t="s">
        <v>89</v>
      </c>
      <c r="B103" s="70" t="s">
        <v>498</v>
      </c>
      <c r="C103" s="70"/>
      <c r="D103" s="82" t="str">
        <f t="shared" si="5"/>
        <v/>
      </c>
      <c r="E103" s="70" t="s">
        <v>89</v>
      </c>
      <c r="F103" s="70" t="s">
        <v>498</v>
      </c>
      <c r="G103" s="70"/>
      <c r="H103" s="82" t="str">
        <f t="shared" si="6"/>
        <v/>
      </c>
      <c r="I103" s="70"/>
      <c r="J103" s="70"/>
      <c r="K103" s="70"/>
      <c r="L103" s="82" t="str">
        <f t="shared" si="7"/>
        <v/>
      </c>
      <c r="M103" s="70"/>
      <c r="N103" s="70"/>
      <c r="O103" s="70"/>
      <c r="P103" s="82" t="str">
        <f t="shared" si="8"/>
        <v/>
      </c>
      <c r="Q103" s="70"/>
      <c r="R103" s="70"/>
      <c r="S103" s="70"/>
      <c r="T103" s="82" t="str">
        <f t="shared" si="9"/>
        <v/>
      </c>
    </row>
    <row r="104" spans="1:20" ht="14.1" customHeight="1">
      <c r="A104" s="70" t="s">
        <v>316</v>
      </c>
      <c r="B104" s="70" t="s">
        <v>498</v>
      </c>
      <c r="C104" s="70"/>
      <c r="D104" s="82" t="str">
        <f t="shared" si="5"/>
        <v/>
      </c>
      <c r="E104" s="70" t="s">
        <v>316</v>
      </c>
      <c r="F104" s="70" t="s">
        <v>498</v>
      </c>
      <c r="G104" s="70"/>
      <c r="H104" s="82" t="str">
        <f t="shared" si="6"/>
        <v/>
      </c>
      <c r="I104" s="70"/>
      <c r="J104" s="70"/>
      <c r="K104" s="70"/>
      <c r="L104" s="82" t="str">
        <f t="shared" si="7"/>
        <v/>
      </c>
      <c r="M104" s="70"/>
      <c r="N104" s="70"/>
      <c r="O104" s="70"/>
      <c r="P104" s="82" t="str">
        <f t="shared" si="8"/>
        <v/>
      </c>
      <c r="Q104" s="70"/>
      <c r="R104" s="70"/>
      <c r="S104" s="70"/>
      <c r="T104" s="82" t="str">
        <f t="shared" si="9"/>
        <v/>
      </c>
    </row>
    <row r="105" spans="1:20" ht="14.1" customHeight="1">
      <c r="A105" s="70" t="s">
        <v>317</v>
      </c>
      <c r="B105" s="70" t="s">
        <v>498</v>
      </c>
      <c r="C105" s="70"/>
      <c r="D105" s="82" t="str">
        <f t="shared" si="5"/>
        <v/>
      </c>
      <c r="E105" s="70" t="s">
        <v>317</v>
      </c>
      <c r="F105" s="70" t="s">
        <v>498</v>
      </c>
      <c r="G105" s="70"/>
      <c r="H105" s="82" t="str">
        <f t="shared" si="6"/>
        <v/>
      </c>
      <c r="I105" s="70"/>
      <c r="J105" s="70"/>
      <c r="K105" s="70"/>
      <c r="L105" s="82" t="str">
        <f t="shared" si="7"/>
        <v/>
      </c>
      <c r="M105" s="70"/>
      <c r="N105" s="70"/>
      <c r="O105" s="70"/>
      <c r="P105" s="82" t="str">
        <f t="shared" si="8"/>
        <v/>
      </c>
      <c r="Q105" s="70"/>
      <c r="R105" s="70"/>
      <c r="S105" s="70"/>
      <c r="T105" s="82" t="str">
        <f t="shared" si="9"/>
        <v/>
      </c>
    </row>
    <row r="106" spans="1:20" ht="14.1" customHeight="1">
      <c r="A106" s="70" t="s">
        <v>90</v>
      </c>
      <c r="B106" s="70" t="s">
        <v>498</v>
      </c>
      <c r="C106" s="70"/>
      <c r="D106" s="82" t="str">
        <f t="shared" si="5"/>
        <v/>
      </c>
      <c r="E106" s="70" t="s">
        <v>90</v>
      </c>
      <c r="F106" s="70" t="s">
        <v>152</v>
      </c>
      <c r="G106" s="70"/>
      <c r="H106" s="82" t="str">
        <f t="shared" si="6"/>
        <v/>
      </c>
      <c r="I106" s="70"/>
      <c r="J106" s="70"/>
      <c r="K106" s="70"/>
      <c r="L106" s="82" t="str">
        <f t="shared" si="7"/>
        <v/>
      </c>
      <c r="M106" s="70"/>
      <c r="N106" s="70"/>
      <c r="O106" s="70"/>
      <c r="P106" s="82" t="str">
        <f t="shared" si="8"/>
        <v/>
      </c>
      <c r="Q106" s="70"/>
      <c r="R106" s="70"/>
      <c r="S106" s="70"/>
      <c r="T106" s="82" t="str">
        <f t="shared" si="9"/>
        <v/>
      </c>
    </row>
    <row r="107" spans="1:20" ht="14.1" customHeight="1">
      <c r="A107" s="70" t="s">
        <v>91</v>
      </c>
      <c r="B107" s="70" t="s">
        <v>498</v>
      </c>
      <c r="C107" s="70"/>
      <c r="D107" s="82" t="str">
        <f t="shared" si="5"/>
        <v/>
      </c>
      <c r="E107" s="70" t="s">
        <v>91</v>
      </c>
      <c r="F107" s="70" t="s">
        <v>157</v>
      </c>
      <c r="G107" s="70"/>
      <c r="H107" s="82" t="str">
        <f t="shared" si="6"/>
        <v/>
      </c>
      <c r="I107" s="70"/>
      <c r="J107" s="70"/>
      <c r="K107" s="70"/>
      <c r="L107" s="82" t="str">
        <f t="shared" si="7"/>
        <v/>
      </c>
      <c r="M107" s="70"/>
      <c r="N107" s="70"/>
      <c r="O107" s="70"/>
      <c r="P107" s="82" t="str">
        <f t="shared" si="8"/>
        <v/>
      </c>
      <c r="Q107" s="70"/>
      <c r="R107" s="70"/>
      <c r="S107" s="70"/>
      <c r="T107" s="82" t="str">
        <f t="shared" si="9"/>
        <v/>
      </c>
    </row>
    <row r="108" spans="1:20" ht="14.1" customHeight="1">
      <c r="A108" s="70" t="s">
        <v>92</v>
      </c>
      <c r="B108" s="70" t="s">
        <v>498</v>
      </c>
      <c r="C108" s="70"/>
      <c r="D108" s="82" t="str">
        <f t="shared" si="5"/>
        <v/>
      </c>
      <c r="E108" s="70" t="s">
        <v>92</v>
      </c>
      <c r="F108" s="70" t="s">
        <v>498</v>
      </c>
      <c r="G108" s="70"/>
      <c r="H108" s="82" t="str">
        <f t="shared" si="6"/>
        <v/>
      </c>
      <c r="I108" s="70"/>
      <c r="J108" s="70"/>
      <c r="K108" s="70"/>
      <c r="L108" s="82" t="str">
        <f t="shared" si="7"/>
        <v/>
      </c>
      <c r="M108" s="70"/>
      <c r="N108" s="70"/>
      <c r="O108" s="70"/>
      <c r="P108" s="82" t="str">
        <f t="shared" si="8"/>
        <v/>
      </c>
      <c r="Q108" s="70"/>
      <c r="R108" s="70"/>
      <c r="S108" s="70"/>
      <c r="T108" s="82" t="str">
        <f t="shared" si="9"/>
        <v/>
      </c>
    </row>
    <row r="109" spans="1:20" ht="14.1" customHeight="1">
      <c r="A109" s="70" t="s">
        <v>93</v>
      </c>
      <c r="B109" s="70" t="s">
        <v>498</v>
      </c>
      <c r="C109" s="70"/>
      <c r="D109" s="82" t="str">
        <f t="shared" si="5"/>
        <v/>
      </c>
      <c r="E109" s="70" t="s">
        <v>93</v>
      </c>
      <c r="F109" s="70" t="s">
        <v>498</v>
      </c>
      <c r="G109" s="70"/>
      <c r="H109" s="82" t="str">
        <f t="shared" si="6"/>
        <v/>
      </c>
      <c r="I109" s="70"/>
      <c r="J109" s="70"/>
      <c r="K109" s="70"/>
      <c r="L109" s="82" t="str">
        <f t="shared" si="7"/>
        <v/>
      </c>
      <c r="M109" s="70"/>
      <c r="N109" s="70"/>
      <c r="O109" s="70"/>
      <c r="P109" s="82" t="str">
        <f t="shared" si="8"/>
        <v/>
      </c>
      <c r="Q109" s="70"/>
      <c r="R109" s="70"/>
      <c r="S109" s="70"/>
      <c r="T109" s="82" t="str">
        <f t="shared" si="9"/>
        <v/>
      </c>
    </row>
    <row r="110" spans="1:20" ht="14.1" customHeight="1">
      <c r="A110" s="70" t="s">
        <v>94</v>
      </c>
      <c r="B110" s="70" t="s">
        <v>498</v>
      </c>
      <c r="C110" s="70"/>
      <c r="D110" s="82" t="str">
        <f t="shared" si="5"/>
        <v/>
      </c>
      <c r="E110" s="70" t="s">
        <v>94</v>
      </c>
      <c r="F110" s="70" t="s">
        <v>498</v>
      </c>
      <c r="G110" s="70"/>
      <c r="H110" s="82" t="str">
        <f t="shared" si="6"/>
        <v/>
      </c>
      <c r="I110" s="70"/>
      <c r="J110" s="70"/>
      <c r="K110" s="70"/>
      <c r="L110" s="82" t="str">
        <f t="shared" si="7"/>
        <v/>
      </c>
      <c r="M110" s="70"/>
      <c r="N110" s="70"/>
      <c r="O110" s="70"/>
      <c r="P110" s="82" t="str">
        <f t="shared" si="8"/>
        <v/>
      </c>
      <c r="Q110" s="70"/>
      <c r="R110" s="70"/>
      <c r="S110" s="70"/>
      <c r="T110" s="82" t="str">
        <f t="shared" si="9"/>
        <v/>
      </c>
    </row>
    <row r="111" spans="1:20" ht="14.1" customHeight="1">
      <c r="A111" s="70" t="s">
        <v>318</v>
      </c>
      <c r="B111" s="70" t="s">
        <v>498</v>
      </c>
      <c r="C111" s="70"/>
      <c r="D111" s="82" t="str">
        <f t="shared" si="5"/>
        <v/>
      </c>
      <c r="E111" s="70" t="s">
        <v>318</v>
      </c>
      <c r="F111" s="70" t="s">
        <v>498</v>
      </c>
      <c r="G111" s="76"/>
      <c r="H111" s="82" t="str">
        <f t="shared" si="6"/>
        <v/>
      </c>
      <c r="I111" s="70"/>
      <c r="J111" s="70"/>
      <c r="K111" s="70"/>
      <c r="L111" s="82" t="str">
        <f t="shared" si="7"/>
        <v/>
      </c>
      <c r="M111" s="70"/>
      <c r="N111" s="70"/>
      <c r="O111" s="70"/>
      <c r="P111" s="82" t="str">
        <f t="shared" si="8"/>
        <v/>
      </c>
      <c r="Q111" s="70"/>
      <c r="R111" s="70"/>
      <c r="S111" s="70"/>
      <c r="T111" s="82" t="str">
        <f t="shared" si="9"/>
        <v/>
      </c>
    </row>
    <row r="112" spans="1:20" ht="14.1" customHeight="1">
      <c r="A112" s="70" t="s">
        <v>95</v>
      </c>
      <c r="B112" s="70" t="s">
        <v>498</v>
      </c>
      <c r="C112" s="70"/>
      <c r="D112" s="82" t="str">
        <f t="shared" si="5"/>
        <v/>
      </c>
      <c r="E112" s="70" t="s">
        <v>95</v>
      </c>
      <c r="F112" s="70" t="s">
        <v>498</v>
      </c>
      <c r="G112" s="70"/>
      <c r="H112" s="82" t="str">
        <f t="shared" si="6"/>
        <v/>
      </c>
      <c r="I112" s="70"/>
      <c r="J112" s="70"/>
      <c r="K112" s="70"/>
      <c r="L112" s="82" t="str">
        <f t="shared" si="7"/>
        <v/>
      </c>
      <c r="M112" s="70"/>
      <c r="N112" s="70"/>
      <c r="O112" s="70"/>
      <c r="P112" s="82" t="str">
        <f t="shared" si="8"/>
        <v/>
      </c>
      <c r="Q112" s="70"/>
      <c r="R112" s="70"/>
      <c r="S112" s="70"/>
      <c r="T112" s="82" t="str">
        <f t="shared" si="9"/>
        <v/>
      </c>
    </row>
    <row r="113" spans="1:20" ht="14.1" customHeight="1">
      <c r="A113" s="70" t="s">
        <v>96</v>
      </c>
      <c r="B113" s="70" t="s">
        <v>153</v>
      </c>
      <c r="C113" s="70"/>
      <c r="D113" s="82" t="str">
        <f t="shared" si="5"/>
        <v/>
      </c>
      <c r="E113" s="70" t="s">
        <v>96</v>
      </c>
      <c r="F113" s="70" t="s">
        <v>153</v>
      </c>
      <c r="G113" s="70"/>
      <c r="H113" s="82" t="str">
        <f t="shared" si="6"/>
        <v/>
      </c>
      <c r="I113" s="70"/>
      <c r="J113" s="70"/>
      <c r="K113" s="70"/>
      <c r="L113" s="82" t="str">
        <f t="shared" si="7"/>
        <v/>
      </c>
      <c r="M113" s="70"/>
      <c r="N113" s="70"/>
      <c r="O113" s="70"/>
      <c r="P113" s="82" t="str">
        <f t="shared" si="8"/>
        <v/>
      </c>
      <c r="Q113" s="70"/>
      <c r="R113" s="70"/>
      <c r="S113" s="70"/>
      <c r="T113" s="82" t="str">
        <f t="shared" si="9"/>
        <v/>
      </c>
    </row>
    <row r="114" spans="1:20" ht="14.1" customHeight="1">
      <c r="A114" s="70" t="s">
        <v>97</v>
      </c>
      <c r="B114" s="70" t="s">
        <v>451</v>
      </c>
      <c r="C114" s="70"/>
      <c r="D114" s="82" t="str">
        <f t="shared" si="5"/>
        <v/>
      </c>
      <c r="E114" s="70" t="s">
        <v>97</v>
      </c>
      <c r="F114" s="70" t="s">
        <v>498</v>
      </c>
      <c r="G114" s="70"/>
      <c r="H114" s="82" t="str">
        <f t="shared" si="6"/>
        <v/>
      </c>
      <c r="I114" s="70"/>
      <c r="J114" s="70"/>
      <c r="K114" s="70"/>
      <c r="L114" s="82" t="str">
        <f t="shared" si="7"/>
        <v/>
      </c>
      <c r="M114" s="70"/>
      <c r="N114" s="70"/>
      <c r="O114" s="70"/>
      <c r="P114" s="82" t="str">
        <f t="shared" si="8"/>
        <v/>
      </c>
      <c r="Q114" s="70"/>
      <c r="R114" s="70"/>
      <c r="S114" s="70"/>
      <c r="T114" s="82" t="str">
        <f t="shared" si="9"/>
        <v/>
      </c>
    </row>
    <row r="115" spans="1:20" ht="14.1" customHeight="1">
      <c r="A115" s="70" t="s">
        <v>98</v>
      </c>
      <c r="B115" s="70" t="s">
        <v>498</v>
      </c>
      <c r="C115" s="70"/>
      <c r="D115" s="82" t="str">
        <f t="shared" si="5"/>
        <v/>
      </c>
      <c r="E115" s="70" t="s">
        <v>98</v>
      </c>
      <c r="F115" s="70" t="s">
        <v>498</v>
      </c>
      <c r="G115" s="70"/>
      <c r="H115" s="82" t="str">
        <f t="shared" si="6"/>
        <v/>
      </c>
      <c r="I115" s="70"/>
      <c r="J115" s="70"/>
      <c r="K115" s="70"/>
      <c r="L115" s="82" t="str">
        <f t="shared" si="7"/>
        <v/>
      </c>
      <c r="M115" s="70"/>
      <c r="N115" s="70"/>
      <c r="O115" s="70"/>
      <c r="P115" s="82" t="str">
        <f t="shared" si="8"/>
        <v/>
      </c>
      <c r="Q115" s="70"/>
      <c r="R115" s="70"/>
      <c r="S115" s="70"/>
      <c r="T115" s="82" t="str">
        <f t="shared" si="9"/>
        <v/>
      </c>
    </row>
    <row r="116" spans="1:20" ht="14.1" customHeight="1">
      <c r="A116" s="70" t="s">
        <v>99</v>
      </c>
      <c r="B116" s="70" t="s">
        <v>479</v>
      </c>
      <c r="C116" s="70"/>
      <c r="D116" s="82" t="str">
        <f t="shared" si="5"/>
        <v/>
      </c>
      <c r="E116" s="70" t="s">
        <v>99</v>
      </c>
      <c r="F116" s="70" t="s">
        <v>479</v>
      </c>
      <c r="G116" s="70"/>
      <c r="H116" s="82" t="str">
        <f t="shared" si="6"/>
        <v/>
      </c>
      <c r="I116" s="70"/>
      <c r="J116" s="70"/>
      <c r="K116" s="70"/>
      <c r="L116" s="82" t="str">
        <f t="shared" si="7"/>
        <v/>
      </c>
      <c r="M116" s="70"/>
      <c r="N116" s="70"/>
      <c r="O116" s="70"/>
      <c r="P116" s="82" t="str">
        <f t="shared" si="8"/>
        <v/>
      </c>
      <c r="Q116" s="70"/>
      <c r="R116" s="70"/>
      <c r="S116" s="70"/>
      <c r="T116" s="82" t="str">
        <f t="shared" si="9"/>
        <v/>
      </c>
    </row>
    <row r="117" spans="1:20" ht="14.1" customHeight="1">
      <c r="A117" s="70" t="s">
        <v>100</v>
      </c>
      <c r="B117" s="70" t="s">
        <v>498</v>
      </c>
      <c r="C117" s="70"/>
      <c r="D117" s="82" t="str">
        <f t="shared" si="5"/>
        <v/>
      </c>
      <c r="E117" s="70" t="s">
        <v>100</v>
      </c>
      <c r="F117" s="70" t="s">
        <v>498</v>
      </c>
      <c r="G117" s="70"/>
      <c r="H117" s="82" t="str">
        <f t="shared" si="6"/>
        <v/>
      </c>
      <c r="I117" s="70"/>
      <c r="J117" s="70"/>
      <c r="K117" s="70"/>
      <c r="L117" s="82" t="str">
        <f t="shared" si="7"/>
        <v/>
      </c>
      <c r="M117" s="70"/>
      <c r="N117" s="70"/>
      <c r="O117" s="70"/>
      <c r="P117" s="82" t="str">
        <f t="shared" si="8"/>
        <v/>
      </c>
      <c r="Q117" s="70"/>
      <c r="R117" s="70"/>
      <c r="S117" s="70"/>
      <c r="T117" s="82" t="str">
        <f t="shared" si="9"/>
        <v/>
      </c>
    </row>
    <row r="118" spans="1:20" ht="14.1" customHeight="1">
      <c r="A118" s="70" t="s">
        <v>101</v>
      </c>
      <c r="B118" s="70" t="s">
        <v>498</v>
      </c>
      <c r="C118" s="70"/>
      <c r="D118" s="82" t="str">
        <f t="shared" si="5"/>
        <v/>
      </c>
      <c r="E118" s="70" t="s">
        <v>101</v>
      </c>
      <c r="F118" s="70" t="s">
        <v>498</v>
      </c>
      <c r="G118" s="70"/>
      <c r="H118" s="82" t="str">
        <f t="shared" si="6"/>
        <v/>
      </c>
      <c r="I118" s="70"/>
      <c r="J118" s="70"/>
      <c r="K118" s="70"/>
      <c r="L118" s="82" t="str">
        <f t="shared" si="7"/>
        <v/>
      </c>
      <c r="M118" s="70"/>
      <c r="N118" s="70"/>
      <c r="O118" s="70"/>
      <c r="P118" s="82" t="str">
        <f t="shared" si="8"/>
        <v/>
      </c>
      <c r="Q118" s="70"/>
      <c r="R118" s="70"/>
      <c r="S118" s="70"/>
      <c r="T118" s="82" t="str">
        <f t="shared" si="9"/>
        <v/>
      </c>
    </row>
    <row r="119" spans="1:20" ht="14.1" customHeight="1">
      <c r="A119" s="70" t="s">
        <v>102</v>
      </c>
      <c r="B119" s="70" t="s">
        <v>498</v>
      </c>
      <c r="C119" s="70"/>
      <c r="D119" s="82" t="str">
        <f t="shared" si="5"/>
        <v/>
      </c>
      <c r="E119" s="70" t="s">
        <v>102</v>
      </c>
      <c r="F119" s="70" t="s">
        <v>157</v>
      </c>
      <c r="G119" s="70"/>
      <c r="H119" s="82" t="str">
        <f t="shared" si="6"/>
        <v/>
      </c>
      <c r="I119" s="70"/>
      <c r="J119" s="70"/>
      <c r="K119" s="70"/>
      <c r="L119" s="82" t="str">
        <f t="shared" si="7"/>
        <v/>
      </c>
      <c r="M119" s="70"/>
      <c r="N119" s="70"/>
      <c r="O119" s="70"/>
      <c r="P119" s="82" t="str">
        <f t="shared" si="8"/>
        <v/>
      </c>
      <c r="Q119" s="70"/>
      <c r="R119" s="70"/>
      <c r="S119" s="70"/>
      <c r="T119" s="82" t="str">
        <f t="shared" si="9"/>
        <v/>
      </c>
    </row>
    <row r="120" spans="1:20" ht="14.1" customHeight="1">
      <c r="A120" s="70" t="s">
        <v>320</v>
      </c>
      <c r="B120" s="70" t="s">
        <v>498</v>
      </c>
      <c r="C120" s="70"/>
      <c r="D120" s="82" t="str">
        <f t="shared" si="5"/>
        <v/>
      </c>
      <c r="E120" s="70" t="s">
        <v>320</v>
      </c>
      <c r="F120" s="70" t="s">
        <v>498</v>
      </c>
      <c r="G120" s="70"/>
      <c r="H120" s="82" t="str">
        <f t="shared" si="6"/>
        <v/>
      </c>
      <c r="I120" s="70"/>
      <c r="J120" s="70"/>
      <c r="K120" s="70"/>
      <c r="L120" s="82" t="str">
        <f t="shared" si="7"/>
        <v/>
      </c>
      <c r="M120" s="70"/>
      <c r="N120" s="70"/>
      <c r="O120" s="70"/>
      <c r="P120" s="82" t="str">
        <f t="shared" si="8"/>
        <v/>
      </c>
      <c r="Q120" s="70"/>
      <c r="R120" s="70"/>
      <c r="S120" s="70"/>
      <c r="T120" s="82" t="str">
        <f t="shared" si="9"/>
        <v/>
      </c>
    </row>
    <row r="121" spans="1:20" ht="14.1" customHeight="1">
      <c r="A121" s="70" t="s">
        <v>103</v>
      </c>
      <c r="B121" s="70" t="s">
        <v>498</v>
      </c>
      <c r="C121" s="70"/>
      <c r="D121" s="82" t="str">
        <f t="shared" si="5"/>
        <v/>
      </c>
      <c r="E121" s="70" t="s">
        <v>103</v>
      </c>
      <c r="F121" s="70" t="s">
        <v>159</v>
      </c>
      <c r="G121" s="70"/>
      <c r="H121" s="82" t="str">
        <f t="shared" si="6"/>
        <v/>
      </c>
      <c r="I121" s="70"/>
      <c r="J121" s="70"/>
      <c r="K121" s="70"/>
      <c r="L121" s="82" t="str">
        <f t="shared" si="7"/>
        <v/>
      </c>
      <c r="M121" s="70"/>
      <c r="N121" s="70"/>
      <c r="O121" s="70"/>
      <c r="P121" s="82" t="str">
        <f t="shared" si="8"/>
        <v/>
      </c>
      <c r="Q121" s="70"/>
      <c r="R121" s="70"/>
      <c r="S121" s="70"/>
      <c r="T121" s="82" t="str">
        <f t="shared" si="9"/>
        <v/>
      </c>
    </row>
    <row r="122" spans="1:20" ht="14.1" customHeight="1">
      <c r="A122" s="70" t="s">
        <v>104</v>
      </c>
      <c r="B122" s="70" t="s">
        <v>153</v>
      </c>
      <c r="C122" s="70"/>
      <c r="D122" s="82" t="str">
        <f t="shared" si="5"/>
        <v/>
      </c>
      <c r="E122" s="70" t="s">
        <v>104</v>
      </c>
      <c r="F122" s="70" t="s">
        <v>153</v>
      </c>
      <c r="G122" s="70"/>
      <c r="H122" s="82" t="str">
        <f t="shared" si="6"/>
        <v/>
      </c>
      <c r="I122" s="70"/>
      <c r="J122" s="70"/>
      <c r="K122" s="70"/>
      <c r="L122" s="82" t="str">
        <f t="shared" si="7"/>
        <v/>
      </c>
      <c r="M122" s="70"/>
      <c r="N122" s="70"/>
      <c r="O122" s="70"/>
      <c r="P122" s="82" t="str">
        <f t="shared" si="8"/>
        <v/>
      </c>
      <c r="Q122" s="70"/>
      <c r="R122" s="70"/>
      <c r="S122" s="70"/>
      <c r="T122" s="82" t="str">
        <f t="shared" si="9"/>
        <v/>
      </c>
    </row>
    <row r="123" spans="1:20" ht="14.1" customHeight="1">
      <c r="A123" s="70" t="s">
        <v>105</v>
      </c>
      <c r="B123" s="70" t="s">
        <v>498</v>
      </c>
      <c r="C123" s="70"/>
      <c r="D123" s="82" t="str">
        <f t="shared" si="5"/>
        <v/>
      </c>
      <c r="E123" s="70" t="s">
        <v>105</v>
      </c>
      <c r="F123" s="70" t="s">
        <v>498</v>
      </c>
      <c r="G123" s="70"/>
      <c r="H123" s="82" t="str">
        <f t="shared" si="6"/>
        <v/>
      </c>
      <c r="I123" s="70"/>
      <c r="J123" s="70"/>
      <c r="K123" s="70"/>
      <c r="L123" s="82" t="str">
        <f t="shared" si="7"/>
        <v/>
      </c>
      <c r="M123" s="70"/>
      <c r="N123" s="70"/>
      <c r="O123" s="70"/>
      <c r="P123" s="82" t="str">
        <f t="shared" si="8"/>
        <v/>
      </c>
      <c r="Q123" s="70"/>
      <c r="R123" s="70"/>
      <c r="S123" s="70"/>
      <c r="T123" s="82" t="str">
        <f t="shared" si="9"/>
        <v/>
      </c>
    </row>
    <row r="124" spans="1:20" ht="14.1" customHeight="1">
      <c r="A124" s="70" t="s">
        <v>106</v>
      </c>
      <c r="B124" s="70" t="s">
        <v>498</v>
      </c>
      <c r="C124" s="70"/>
      <c r="D124" s="82" t="str">
        <f t="shared" si="5"/>
        <v/>
      </c>
      <c r="E124" s="70" t="s">
        <v>106</v>
      </c>
      <c r="F124" s="70" t="s">
        <v>498</v>
      </c>
      <c r="G124" s="70"/>
      <c r="H124" s="82" t="str">
        <f t="shared" si="6"/>
        <v/>
      </c>
      <c r="I124" s="70"/>
      <c r="J124" s="70"/>
      <c r="K124" s="70"/>
      <c r="L124" s="82" t="str">
        <f t="shared" si="7"/>
        <v/>
      </c>
      <c r="M124" s="70"/>
      <c r="N124" s="70"/>
      <c r="O124" s="70"/>
      <c r="P124" s="82" t="str">
        <f t="shared" si="8"/>
        <v/>
      </c>
      <c r="Q124" s="70"/>
      <c r="R124" s="70"/>
      <c r="S124" s="70"/>
      <c r="T124" s="82" t="str">
        <f t="shared" si="9"/>
        <v/>
      </c>
    </row>
    <row r="125" spans="1:20" ht="14.1" customHeight="1">
      <c r="A125" s="70" t="s">
        <v>107</v>
      </c>
      <c r="B125" s="70" t="s">
        <v>498</v>
      </c>
      <c r="C125" s="70"/>
      <c r="D125" s="82" t="str">
        <f t="shared" si="5"/>
        <v/>
      </c>
      <c r="E125" s="70" t="s">
        <v>107</v>
      </c>
      <c r="F125" s="70" t="s">
        <v>498</v>
      </c>
      <c r="G125" s="70"/>
      <c r="H125" s="82" t="str">
        <f t="shared" si="6"/>
        <v/>
      </c>
      <c r="I125" s="70"/>
      <c r="J125" s="70"/>
      <c r="K125" s="70"/>
      <c r="L125" s="82" t="str">
        <f t="shared" si="7"/>
        <v/>
      </c>
      <c r="M125" s="70"/>
      <c r="N125" s="70"/>
      <c r="O125" s="70"/>
      <c r="P125" s="82" t="str">
        <f t="shared" si="8"/>
        <v/>
      </c>
      <c r="Q125" s="70"/>
      <c r="R125" s="70"/>
      <c r="S125" s="70"/>
      <c r="T125" s="82" t="str">
        <f t="shared" si="9"/>
        <v/>
      </c>
    </row>
    <row r="126" spans="1:20" ht="14.1" customHeight="1">
      <c r="A126" s="70" t="s">
        <v>108</v>
      </c>
      <c r="B126" s="70" t="s">
        <v>498</v>
      </c>
      <c r="C126" s="70"/>
      <c r="D126" s="82" t="str">
        <f t="shared" si="5"/>
        <v/>
      </c>
      <c r="E126" s="70" t="s">
        <v>108</v>
      </c>
      <c r="F126" s="70" t="s">
        <v>498</v>
      </c>
      <c r="G126" s="70"/>
      <c r="H126" s="82" t="str">
        <f t="shared" si="6"/>
        <v/>
      </c>
      <c r="I126" s="70"/>
      <c r="J126" s="70"/>
      <c r="K126" s="70"/>
      <c r="L126" s="82" t="str">
        <f t="shared" si="7"/>
        <v/>
      </c>
      <c r="M126" s="70"/>
      <c r="N126" s="70"/>
      <c r="O126" s="70"/>
      <c r="P126" s="82" t="str">
        <f t="shared" si="8"/>
        <v/>
      </c>
      <c r="Q126" s="70"/>
      <c r="R126" s="70"/>
      <c r="S126" s="70"/>
      <c r="T126" s="82" t="str">
        <f t="shared" si="9"/>
        <v/>
      </c>
    </row>
    <row r="127" spans="1:20" ht="14.1" customHeight="1">
      <c r="A127" s="70" t="s">
        <v>109</v>
      </c>
      <c r="B127" s="70" t="s">
        <v>498</v>
      </c>
      <c r="C127" s="70"/>
      <c r="D127" s="82" t="str">
        <f t="shared" si="5"/>
        <v/>
      </c>
      <c r="E127" s="70" t="s">
        <v>109</v>
      </c>
      <c r="F127" s="70" t="s">
        <v>498</v>
      </c>
      <c r="G127" s="70"/>
      <c r="H127" s="82" t="str">
        <f t="shared" si="6"/>
        <v/>
      </c>
      <c r="I127" s="70"/>
      <c r="J127" s="70"/>
      <c r="K127" s="70"/>
      <c r="L127" s="82" t="str">
        <f t="shared" si="7"/>
        <v/>
      </c>
      <c r="M127" s="70"/>
      <c r="N127" s="70"/>
      <c r="O127" s="70"/>
      <c r="P127" s="82" t="str">
        <f t="shared" si="8"/>
        <v/>
      </c>
      <c r="Q127" s="70"/>
      <c r="R127" s="70"/>
      <c r="S127" s="70"/>
      <c r="T127" s="82" t="str">
        <f t="shared" si="9"/>
        <v/>
      </c>
    </row>
    <row r="128" spans="1:20" ht="14.1" customHeight="1">
      <c r="A128" s="70" t="s">
        <v>110</v>
      </c>
      <c r="B128" s="70" t="s">
        <v>498</v>
      </c>
      <c r="C128" s="70"/>
      <c r="D128" s="82" t="str">
        <f t="shared" si="5"/>
        <v/>
      </c>
      <c r="E128" s="70" t="s">
        <v>110</v>
      </c>
      <c r="F128" s="70" t="s">
        <v>498</v>
      </c>
      <c r="G128" s="70"/>
      <c r="H128" s="82" t="str">
        <f t="shared" si="6"/>
        <v/>
      </c>
      <c r="I128" s="70"/>
      <c r="J128" s="70"/>
      <c r="K128" s="70"/>
      <c r="L128" s="82" t="str">
        <f t="shared" si="7"/>
        <v/>
      </c>
      <c r="M128" s="70"/>
      <c r="N128" s="70"/>
      <c r="O128" s="70"/>
      <c r="P128" s="82" t="str">
        <f t="shared" si="8"/>
        <v/>
      </c>
      <c r="T128" s="82" t="str">
        <f t="shared" si="9"/>
        <v/>
      </c>
    </row>
    <row r="129" spans="1:20" ht="14.1" customHeight="1">
      <c r="A129" s="70" t="s">
        <v>321</v>
      </c>
      <c r="B129" s="70" t="s">
        <v>498</v>
      </c>
      <c r="C129" s="70"/>
      <c r="D129" s="82" t="str">
        <f t="shared" si="5"/>
        <v/>
      </c>
      <c r="E129" s="70" t="s">
        <v>321</v>
      </c>
      <c r="F129" s="70" t="s">
        <v>498</v>
      </c>
      <c r="G129" s="70"/>
      <c r="H129" s="82" t="str">
        <f t="shared" si="6"/>
        <v/>
      </c>
      <c r="I129" s="70"/>
      <c r="J129" s="70"/>
      <c r="K129" s="70"/>
      <c r="L129" s="82" t="str">
        <f t="shared" si="7"/>
        <v/>
      </c>
      <c r="M129" s="70"/>
      <c r="N129" s="70"/>
      <c r="O129" s="70"/>
      <c r="P129" s="82" t="str">
        <f t="shared" si="8"/>
        <v/>
      </c>
      <c r="T129" s="82" t="str">
        <f t="shared" si="9"/>
        <v/>
      </c>
    </row>
    <row r="130" spans="1:20" ht="14.1" customHeight="1">
      <c r="A130" s="70" t="s">
        <v>111</v>
      </c>
      <c r="B130" s="70" t="s">
        <v>498</v>
      </c>
      <c r="C130" s="70"/>
      <c r="D130" s="82" t="str">
        <f t="shared" si="5"/>
        <v/>
      </c>
      <c r="E130" s="70" t="s">
        <v>111</v>
      </c>
      <c r="F130" s="70" t="s">
        <v>498</v>
      </c>
      <c r="G130" s="70"/>
      <c r="H130" s="82" t="str">
        <f t="shared" si="6"/>
        <v/>
      </c>
      <c r="I130" s="70"/>
      <c r="J130" s="70"/>
      <c r="K130" s="70"/>
      <c r="L130" s="82" t="str">
        <f t="shared" si="7"/>
        <v/>
      </c>
      <c r="M130" s="70"/>
      <c r="N130" s="70"/>
      <c r="O130" s="70"/>
      <c r="P130" s="82" t="str">
        <f t="shared" si="8"/>
        <v/>
      </c>
      <c r="T130" s="82" t="str">
        <f t="shared" si="9"/>
        <v/>
      </c>
    </row>
    <row r="131" spans="1:20" ht="14.1" customHeight="1">
      <c r="A131" s="70" t="s">
        <v>323</v>
      </c>
      <c r="B131" s="70" t="s">
        <v>498</v>
      </c>
      <c r="C131" s="70"/>
      <c r="D131" s="82" t="str">
        <f t="shared" si="5"/>
        <v/>
      </c>
      <c r="E131" s="70" t="s">
        <v>323</v>
      </c>
      <c r="F131" s="70" t="s">
        <v>498</v>
      </c>
      <c r="G131" s="70"/>
      <c r="H131" s="82" t="str">
        <f t="shared" si="6"/>
        <v/>
      </c>
      <c r="I131" s="70"/>
      <c r="J131" s="70"/>
      <c r="K131" s="70"/>
      <c r="L131" s="82" t="str">
        <f t="shared" si="7"/>
        <v/>
      </c>
      <c r="M131" s="70"/>
      <c r="N131" s="70"/>
      <c r="O131" s="70"/>
      <c r="P131" s="82" t="str">
        <f t="shared" si="8"/>
        <v/>
      </c>
      <c r="T131" s="82" t="str">
        <f t="shared" si="9"/>
        <v/>
      </c>
    </row>
    <row r="132" spans="1:20" ht="14.1" customHeight="1">
      <c r="A132" s="70" t="s">
        <v>112</v>
      </c>
      <c r="B132" s="70" t="s">
        <v>498</v>
      </c>
      <c r="C132" s="70"/>
      <c r="D132" s="82" t="str">
        <f t="shared" ref="D132:D195" si="10">IF(B132="","",IF(B132=C132,"1",""))</f>
        <v/>
      </c>
      <c r="E132" s="70" t="s">
        <v>112</v>
      </c>
      <c r="F132" s="70" t="s">
        <v>498</v>
      </c>
      <c r="G132" s="70"/>
      <c r="H132" s="82" t="str">
        <f t="shared" ref="H132:H195" si="11">IF(F132="","",IF(F132=G132,"1",""))</f>
        <v/>
      </c>
      <c r="I132" s="70"/>
      <c r="J132" s="70"/>
      <c r="K132" s="70"/>
      <c r="L132" s="82" t="str">
        <f t="shared" ref="L132:L195" si="12">IF(J132="","",IF(J132=K132,"1",""))</f>
        <v/>
      </c>
      <c r="M132" s="70"/>
      <c r="N132" s="70"/>
      <c r="O132" s="70"/>
      <c r="P132" s="82" t="str">
        <f t="shared" ref="P132:P195" si="13">IF(N132="","",IF(N132=O132,"1",""))</f>
        <v/>
      </c>
      <c r="T132" s="82" t="str">
        <f t="shared" ref="T132:T195" si="14">IF(R132="","",IF(R132=S132,"1",""))</f>
        <v/>
      </c>
    </row>
    <row r="133" spans="1:20" ht="14.1" customHeight="1">
      <c r="A133" s="70" t="s">
        <v>113</v>
      </c>
      <c r="B133" s="70" t="s">
        <v>498</v>
      </c>
      <c r="C133" s="70"/>
      <c r="D133" s="82" t="str">
        <f t="shared" si="10"/>
        <v/>
      </c>
      <c r="E133" s="70" t="s">
        <v>113</v>
      </c>
      <c r="F133" s="70" t="s">
        <v>498</v>
      </c>
      <c r="G133" s="70"/>
      <c r="H133" s="82" t="str">
        <f t="shared" si="11"/>
        <v/>
      </c>
      <c r="I133" s="70"/>
      <c r="J133" s="70"/>
      <c r="K133" s="70"/>
      <c r="L133" s="82" t="str">
        <f t="shared" si="12"/>
        <v/>
      </c>
      <c r="M133" s="70"/>
      <c r="N133" s="70"/>
      <c r="O133" s="70"/>
      <c r="P133" s="82" t="str">
        <f t="shared" si="13"/>
        <v/>
      </c>
      <c r="T133" s="82" t="str">
        <f t="shared" si="14"/>
        <v/>
      </c>
    </row>
    <row r="134" spans="1:20" ht="14.1" customHeight="1">
      <c r="A134" s="70" t="s">
        <v>114</v>
      </c>
      <c r="B134" s="70" t="s">
        <v>149</v>
      </c>
      <c r="C134" s="70"/>
      <c r="D134" s="82" t="str">
        <f t="shared" si="10"/>
        <v/>
      </c>
      <c r="E134" s="70" t="s">
        <v>114</v>
      </c>
      <c r="F134" s="70" t="s">
        <v>149</v>
      </c>
      <c r="G134" s="70"/>
      <c r="H134" s="82" t="str">
        <f t="shared" si="11"/>
        <v/>
      </c>
      <c r="I134" s="70"/>
      <c r="J134" s="70"/>
      <c r="K134" s="70"/>
      <c r="L134" s="82" t="str">
        <f t="shared" si="12"/>
        <v/>
      </c>
      <c r="M134" s="70"/>
      <c r="N134" s="70"/>
      <c r="O134" s="70"/>
      <c r="P134" s="82" t="str">
        <f t="shared" si="13"/>
        <v/>
      </c>
      <c r="T134" s="82" t="str">
        <f t="shared" si="14"/>
        <v/>
      </c>
    </row>
    <row r="135" spans="1:20" ht="14.1" customHeight="1">
      <c r="A135" s="70" t="s">
        <v>116</v>
      </c>
      <c r="B135" s="70" t="s">
        <v>498</v>
      </c>
      <c r="C135" s="70"/>
      <c r="D135" s="82" t="str">
        <f t="shared" si="10"/>
        <v/>
      </c>
      <c r="E135" s="70" t="s">
        <v>116</v>
      </c>
      <c r="F135" s="70" t="s">
        <v>149</v>
      </c>
      <c r="G135" s="70"/>
      <c r="H135" s="82" t="str">
        <f t="shared" si="11"/>
        <v/>
      </c>
      <c r="I135" s="70"/>
      <c r="J135" s="70"/>
      <c r="K135" s="70"/>
      <c r="L135" s="82" t="str">
        <f t="shared" si="12"/>
        <v/>
      </c>
      <c r="M135" s="70"/>
      <c r="N135" s="70"/>
      <c r="O135" s="70"/>
      <c r="P135" s="82" t="str">
        <f t="shared" si="13"/>
        <v/>
      </c>
      <c r="T135" s="82" t="str">
        <f t="shared" si="14"/>
        <v/>
      </c>
    </row>
    <row r="136" spans="1:20" ht="14.1" customHeight="1">
      <c r="A136" s="70" t="s">
        <v>117</v>
      </c>
      <c r="B136" s="70" t="s">
        <v>498</v>
      </c>
      <c r="C136" s="70"/>
      <c r="D136" s="82" t="str">
        <f t="shared" si="10"/>
        <v/>
      </c>
      <c r="E136" s="70" t="s">
        <v>117</v>
      </c>
      <c r="F136" s="70" t="s">
        <v>498</v>
      </c>
      <c r="G136" s="70"/>
      <c r="H136" s="82" t="str">
        <f t="shared" si="11"/>
        <v/>
      </c>
      <c r="I136" s="70"/>
      <c r="J136" s="70"/>
      <c r="K136" s="70"/>
      <c r="L136" s="82" t="str">
        <f t="shared" si="12"/>
        <v/>
      </c>
      <c r="M136" s="70"/>
      <c r="N136" s="70"/>
      <c r="O136" s="70"/>
      <c r="P136" s="82" t="str">
        <f t="shared" si="13"/>
        <v/>
      </c>
      <c r="T136" s="82" t="str">
        <f t="shared" si="14"/>
        <v/>
      </c>
    </row>
    <row r="137" spans="1:20" ht="14.1" customHeight="1">
      <c r="A137" s="70" t="s">
        <v>325</v>
      </c>
      <c r="B137" s="70" t="s">
        <v>498</v>
      </c>
      <c r="C137" s="70"/>
      <c r="D137" s="82" t="str">
        <f t="shared" si="10"/>
        <v/>
      </c>
      <c r="E137" s="70" t="s">
        <v>325</v>
      </c>
      <c r="F137" s="70" t="s">
        <v>498</v>
      </c>
      <c r="G137" s="70"/>
      <c r="H137" s="82" t="str">
        <f t="shared" si="11"/>
        <v/>
      </c>
      <c r="I137" s="70"/>
      <c r="J137" s="70"/>
      <c r="K137" s="70"/>
      <c r="L137" s="82" t="str">
        <f t="shared" si="12"/>
        <v/>
      </c>
      <c r="M137" s="70"/>
      <c r="N137" s="70"/>
      <c r="O137" s="70"/>
      <c r="P137" s="82" t="str">
        <f t="shared" si="13"/>
        <v/>
      </c>
      <c r="T137" s="82" t="str">
        <f t="shared" si="14"/>
        <v/>
      </c>
    </row>
    <row r="138" spans="1:20" ht="14.1" customHeight="1">
      <c r="A138" s="70" t="s">
        <v>118</v>
      </c>
      <c r="B138" s="70" t="s">
        <v>498</v>
      </c>
      <c r="C138" s="70"/>
      <c r="D138" s="82" t="str">
        <f t="shared" si="10"/>
        <v/>
      </c>
      <c r="E138" s="70" t="s">
        <v>118</v>
      </c>
      <c r="F138" s="70" t="s">
        <v>462</v>
      </c>
      <c r="G138" s="70"/>
      <c r="H138" s="82" t="str">
        <f t="shared" si="11"/>
        <v/>
      </c>
      <c r="I138" s="70"/>
      <c r="J138" s="70"/>
      <c r="K138" s="70"/>
      <c r="L138" s="82" t="str">
        <f t="shared" si="12"/>
        <v/>
      </c>
      <c r="M138" s="70"/>
      <c r="N138" s="70"/>
      <c r="O138" s="70"/>
      <c r="P138" s="82" t="str">
        <f t="shared" si="13"/>
        <v/>
      </c>
      <c r="T138" s="82" t="str">
        <f t="shared" si="14"/>
        <v/>
      </c>
    </row>
    <row r="139" spans="1:20" ht="14.1" customHeight="1">
      <c r="A139" s="70" t="s">
        <v>119</v>
      </c>
      <c r="B139" s="70" t="s">
        <v>474</v>
      </c>
      <c r="C139" s="70"/>
      <c r="D139" s="82" t="str">
        <f t="shared" si="10"/>
        <v/>
      </c>
      <c r="E139" s="70" t="s">
        <v>119</v>
      </c>
      <c r="F139" s="70" t="s">
        <v>474</v>
      </c>
      <c r="G139" s="70"/>
      <c r="H139" s="82" t="str">
        <f t="shared" si="11"/>
        <v/>
      </c>
      <c r="I139" s="70"/>
      <c r="J139" s="70"/>
      <c r="K139" s="70"/>
      <c r="L139" s="82" t="str">
        <f t="shared" si="12"/>
        <v/>
      </c>
      <c r="M139" s="70"/>
      <c r="N139" s="70"/>
      <c r="O139" s="70"/>
      <c r="P139" s="82" t="str">
        <f t="shared" si="13"/>
        <v/>
      </c>
      <c r="T139" s="82" t="str">
        <f t="shared" si="14"/>
        <v/>
      </c>
    </row>
    <row r="140" spans="1:20" ht="14.1" customHeight="1">
      <c r="A140" s="70" t="s">
        <v>120</v>
      </c>
      <c r="B140" s="70" t="s">
        <v>498</v>
      </c>
      <c r="C140" s="70"/>
      <c r="D140" s="82" t="str">
        <f t="shared" si="10"/>
        <v/>
      </c>
      <c r="E140" s="70" t="s">
        <v>120</v>
      </c>
      <c r="F140" s="70" t="s">
        <v>498</v>
      </c>
      <c r="G140" s="70"/>
      <c r="H140" s="82" t="str">
        <f t="shared" si="11"/>
        <v/>
      </c>
      <c r="I140" s="70"/>
      <c r="J140" s="70"/>
      <c r="K140" s="70"/>
      <c r="L140" s="82" t="str">
        <f t="shared" si="12"/>
        <v/>
      </c>
      <c r="M140" s="70"/>
      <c r="N140" s="70"/>
      <c r="O140" s="70"/>
      <c r="P140" s="82" t="str">
        <f t="shared" si="13"/>
        <v/>
      </c>
      <c r="T140" s="82" t="str">
        <f t="shared" si="14"/>
        <v/>
      </c>
    </row>
    <row r="141" spans="1:20" ht="14.1" customHeight="1">
      <c r="A141" s="70" t="s">
        <v>326</v>
      </c>
      <c r="B141" s="70" t="s">
        <v>498</v>
      </c>
      <c r="C141" s="70"/>
      <c r="D141" s="82" t="str">
        <f t="shared" si="10"/>
        <v/>
      </c>
      <c r="E141" s="70" t="s">
        <v>326</v>
      </c>
      <c r="F141" s="70" t="s">
        <v>498</v>
      </c>
      <c r="G141" s="70"/>
      <c r="H141" s="82" t="str">
        <f t="shared" si="11"/>
        <v/>
      </c>
      <c r="I141" s="70"/>
      <c r="J141" s="70"/>
      <c r="K141" s="70"/>
      <c r="L141" s="82" t="str">
        <f t="shared" si="12"/>
        <v/>
      </c>
      <c r="M141" s="70"/>
      <c r="N141" s="70"/>
      <c r="O141" s="70"/>
      <c r="P141" s="82" t="str">
        <f t="shared" si="13"/>
        <v/>
      </c>
      <c r="T141" s="82" t="str">
        <f t="shared" si="14"/>
        <v/>
      </c>
    </row>
    <row r="142" spans="1:20" ht="14.1" customHeight="1">
      <c r="A142" s="70" t="s">
        <v>121</v>
      </c>
      <c r="B142" s="70" t="s">
        <v>498</v>
      </c>
      <c r="C142" s="70"/>
      <c r="D142" s="82" t="str">
        <f t="shared" si="10"/>
        <v/>
      </c>
      <c r="E142" s="70" t="s">
        <v>121</v>
      </c>
      <c r="F142" s="70" t="s">
        <v>462</v>
      </c>
      <c r="G142" s="70"/>
      <c r="H142" s="82" t="str">
        <f t="shared" si="11"/>
        <v/>
      </c>
      <c r="I142" s="70"/>
      <c r="J142" s="70"/>
      <c r="K142" s="70"/>
      <c r="L142" s="82" t="str">
        <f t="shared" si="12"/>
        <v/>
      </c>
      <c r="M142" s="70"/>
      <c r="N142" s="70"/>
      <c r="O142" s="70"/>
      <c r="P142" s="82" t="str">
        <f t="shared" si="13"/>
        <v/>
      </c>
      <c r="T142" s="82" t="str">
        <f t="shared" si="14"/>
        <v/>
      </c>
    </row>
    <row r="143" spans="1:20" ht="14.1" customHeight="1">
      <c r="A143" s="70" t="s">
        <v>122</v>
      </c>
      <c r="B143" s="70" t="s">
        <v>498</v>
      </c>
      <c r="C143" s="70"/>
      <c r="D143" s="82" t="str">
        <f t="shared" si="10"/>
        <v/>
      </c>
      <c r="E143" s="70" t="s">
        <v>122</v>
      </c>
      <c r="F143" s="70" t="s">
        <v>498</v>
      </c>
      <c r="G143" s="70"/>
      <c r="H143" s="82" t="str">
        <f t="shared" si="11"/>
        <v/>
      </c>
      <c r="I143" s="70"/>
      <c r="J143" s="70"/>
      <c r="K143" s="70"/>
      <c r="L143" s="82" t="str">
        <f t="shared" si="12"/>
        <v/>
      </c>
      <c r="M143" s="70"/>
      <c r="N143" s="70"/>
      <c r="O143" s="70"/>
      <c r="P143" s="82" t="str">
        <f t="shared" si="13"/>
        <v/>
      </c>
      <c r="T143" s="82" t="str">
        <f t="shared" si="14"/>
        <v/>
      </c>
    </row>
    <row r="144" spans="1:20" ht="14.1" customHeight="1">
      <c r="A144" s="70" t="s">
        <v>123</v>
      </c>
      <c r="B144" s="70" t="s">
        <v>498</v>
      </c>
      <c r="C144" s="70"/>
      <c r="D144" s="82" t="str">
        <f t="shared" si="10"/>
        <v/>
      </c>
      <c r="E144" s="70" t="s">
        <v>123</v>
      </c>
      <c r="F144" s="70" t="s">
        <v>159</v>
      </c>
      <c r="G144" s="70"/>
      <c r="H144" s="82" t="str">
        <f t="shared" si="11"/>
        <v/>
      </c>
      <c r="I144" s="70"/>
      <c r="J144" s="70"/>
      <c r="K144" s="70"/>
      <c r="L144" s="82" t="str">
        <f t="shared" si="12"/>
        <v/>
      </c>
      <c r="M144" s="70"/>
      <c r="N144" s="70"/>
      <c r="O144" s="70"/>
      <c r="P144" s="82" t="str">
        <f t="shared" si="13"/>
        <v/>
      </c>
      <c r="T144" s="82" t="str">
        <f t="shared" si="14"/>
        <v/>
      </c>
    </row>
    <row r="145" spans="1:20" ht="14.1" customHeight="1">
      <c r="A145" s="70" t="s">
        <v>328</v>
      </c>
      <c r="B145" s="70" t="s">
        <v>498</v>
      </c>
      <c r="C145" s="70"/>
      <c r="D145" s="82" t="str">
        <f t="shared" si="10"/>
        <v/>
      </c>
      <c r="E145" s="70" t="s">
        <v>328</v>
      </c>
      <c r="F145" s="70" t="s">
        <v>498</v>
      </c>
      <c r="G145" s="70"/>
      <c r="H145" s="82" t="str">
        <f t="shared" si="11"/>
        <v/>
      </c>
      <c r="I145" s="70"/>
      <c r="J145" s="70"/>
      <c r="K145" s="70"/>
      <c r="L145" s="82" t="str">
        <f t="shared" si="12"/>
        <v/>
      </c>
      <c r="M145" s="70"/>
      <c r="N145" s="70"/>
      <c r="O145" s="70"/>
      <c r="P145" s="82" t="str">
        <f t="shared" si="13"/>
        <v/>
      </c>
      <c r="T145" s="82" t="str">
        <f t="shared" si="14"/>
        <v/>
      </c>
    </row>
    <row r="146" spans="1:20" ht="14.1" customHeight="1">
      <c r="A146" s="70" t="s">
        <v>329</v>
      </c>
      <c r="B146" s="70" t="s">
        <v>498</v>
      </c>
      <c r="C146" s="70"/>
      <c r="D146" s="82" t="str">
        <f t="shared" si="10"/>
        <v/>
      </c>
      <c r="E146" s="70" t="s">
        <v>329</v>
      </c>
      <c r="F146" s="70" t="s">
        <v>498</v>
      </c>
      <c r="G146" s="70"/>
      <c r="H146" s="82" t="str">
        <f t="shared" si="11"/>
        <v/>
      </c>
      <c r="I146" s="70"/>
      <c r="J146" s="70"/>
      <c r="K146" s="70"/>
      <c r="L146" s="82" t="str">
        <f t="shared" si="12"/>
        <v/>
      </c>
      <c r="M146" s="70"/>
      <c r="N146" s="70"/>
      <c r="O146" s="70"/>
      <c r="P146" s="82" t="str">
        <f t="shared" si="13"/>
        <v/>
      </c>
      <c r="T146" s="82" t="str">
        <f t="shared" si="14"/>
        <v/>
      </c>
    </row>
    <row r="147" spans="1:20" ht="14.1" customHeight="1">
      <c r="A147" s="70" t="s">
        <v>124</v>
      </c>
      <c r="B147" s="70" t="s">
        <v>498</v>
      </c>
      <c r="C147" s="70"/>
      <c r="D147" s="82" t="str">
        <f t="shared" si="10"/>
        <v/>
      </c>
      <c r="E147" s="70" t="s">
        <v>124</v>
      </c>
      <c r="F147" s="70" t="s">
        <v>498</v>
      </c>
      <c r="G147" s="70"/>
      <c r="H147" s="82" t="str">
        <f t="shared" si="11"/>
        <v/>
      </c>
      <c r="I147" s="70"/>
      <c r="J147" s="70"/>
      <c r="K147" s="70"/>
      <c r="L147" s="82" t="str">
        <f t="shared" si="12"/>
        <v/>
      </c>
      <c r="M147" s="70"/>
      <c r="N147" s="70"/>
      <c r="O147" s="70"/>
      <c r="P147" s="82" t="str">
        <f t="shared" si="13"/>
        <v/>
      </c>
      <c r="T147" s="82" t="str">
        <f t="shared" si="14"/>
        <v/>
      </c>
    </row>
    <row r="148" spans="1:20" ht="14.1" customHeight="1">
      <c r="A148" s="70" t="s">
        <v>125</v>
      </c>
      <c r="B148" s="70" t="s">
        <v>498</v>
      </c>
      <c r="C148" s="70"/>
      <c r="D148" s="82" t="str">
        <f t="shared" si="10"/>
        <v/>
      </c>
      <c r="E148" s="70" t="s">
        <v>125</v>
      </c>
      <c r="F148" s="70" t="s">
        <v>153</v>
      </c>
      <c r="G148" s="70"/>
      <c r="H148" s="82" t="str">
        <f t="shared" si="11"/>
        <v/>
      </c>
      <c r="I148" s="70"/>
      <c r="J148" s="70"/>
      <c r="K148" s="70"/>
      <c r="L148" s="82" t="str">
        <f t="shared" si="12"/>
        <v/>
      </c>
      <c r="M148" s="70"/>
      <c r="N148" s="70"/>
      <c r="O148" s="70"/>
      <c r="P148" s="82" t="str">
        <f t="shared" si="13"/>
        <v/>
      </c>
      <c r="T148" s="82" t="str">
        <f t="shared" si="14"/>
        <v/>
      </c>
    </row>
    <row r="149" spans="1:20" ht="14.1" customHeight="1">
      <c r="A149" s="70" t="s">
        <v>126</v>
      </c>
      <c r="B149" s="70" t="s">
        <v>498</v>
      </c>
      <c r="C149" s="70"/>
      <c r="D149" s="82" t="str">
        <f t="shared" si="10"/>
        <v/>
      </c>
      <c r="E149" s="70" t="s">
        <v>126</v>
      </c>
      <c r="F149" s="70" t="s">
        <v>498</v>
      </c>
      <c r="G149" s="70"/>
      <c r="H149" s="82" t="str">
        <f t="shared" si="11"/>
        <v/>
      </c>
      <c r="I149" s="70"/>
      <c r="J149" s="70"/>
      <c r="K149" s="70"/>
      <c r="L149" s="82" t="str">
        <f t="shared" si="12"/>
        <v/>
      </c>
      <c r="M149" s="70"/>
      <c r="N149" s="70"/>
      <c r="O149" s="70"/>
      <c r="P149" s="82" t="str">
        <f t="shared" si="13"/>
        <v/>
      </c>
      <c r="T149" s="82" t="str">
        <f t="shared" si="14"/>
        <v/>
      </c>
    </row>
    <row r="150" spans="1:20" ht="14.1" customHeight="1">
      <c r="A150" s="70" t="s">
        <v>330</v>
      </c>
      <c r="B150" s="70" t="s">
        <v>498</v>
      </c>
      <c r="C150" s="70"/>
      <c r="D150" s="82" t="str">
        <f t="shared" si="10"/>
        <v/>
      </c>
      <c r="E150" s="70" t="s">
        <v>330</v>
      </c>
      <c r="F150" s="70" t="s">
        <v>498</v>
      </c>
      <c r="G150" s="70"/>
      <c r="H150" s="82" t="str">
        <f t="shared" si="11"/>
        <v/>
      </c>
      <c r="I150" s="70"/>
      <c r="J150" s="70"/>
      <c r="K150" s="70"/>
      <c r="L150" s="82" t="str">
        <f t="shared" si="12"/>
        <v/>
      </c>
      <c r="M150" s="70"/>
      <c r="N150" s="70"/>
      <c r="O150" s="70"/>
      <c r="P150" s="82" t="str">
        <f t="shared" si="13"/>
        <v/>
      </c>
      <c r="T150" s="82" t="str">
        <f t="shared" si="14"/>
        <v/>
      </c>
    </row>
    <row r="151" spans="1:20" ht="14.1" customHeight="1">
      <c r="A151" s="70" t="s">
        <v>127</v>
      </c>
      <c r="B151" s="70" t="s">
        <v>498</v>
      </c>
      <c r="C151" s="70"/>
      <c r="D151" s="82" t="str">
        <f t="shared" si="10"/>
        <v/>
      </c>
      <c r="E151" s="70" t="s">
        <v>127</v>
      </c>
      <c r="F151" s="70" t="s">
        <v>498</v>
      </c>
      <c r="G151" s="70"/>
      <c r="H151" s="82" t="str">
        <f t="shared" si="11"/>
        <v/>
      </c>
      <c r="I151" s="70"/>
      <c r="J151" s="70"/>
      <c r="K151" s="70"/>
      <c r="L151" s="82" t="str">
        <f t="shared" si="12"/>
        <v/>
      </c>
      <c r="M151" s="70"/>
      <c r="N151" s="70"/>
      <c r="O151" s="70"/>
      <c r="P151" s="82" t="str">
        <f t="shared" si="13"/>
        <v/>
      </c>
      <c r="T151" s="82" t="str">
        <f t="shared" si="14"/>
        <v/>
      </c>
    </row>
    <row r="152" spans="1:20" ht="14.1" customHeight="1">
      <c r="A152" s="70" t="s">
        <v>128</v>
      </c>
      <c r="B152" s="70" t="s">
        <v>498</v>
      </c>
      <c r="C152" s="70"/>
      <c r="D152" s="82" t="str">
        <f t="shared" si="10"/>
        <v/>
      </c>
      <c r="E152" s="70" t="s">
        <v>128</v>
      </c>
      <c r="F152" s="70" t="s">
        <v>498</v>
      </c>
      <c r="G152" s="70"/>
      <c r="H152" s="82" t="str">
        <f t="shared" si="11"/>
        <v/>
      </c>
      <c r="I152" s="70"/>
      <c r="J152" s="70"/>
      <c r="K152" s="70"/>
      <c r="L152" s="82" t="str">
        <f t="shared" si="12"/>
        <v/>
      </c>
      <c r="M152" s="70"/>
      <c r="N152" s="70"/>
      <c r="O152" s="70"/>
      <c r="P152" s="82" t="str">
        <f t="shared" si="13"/>
        <v/>
      </c>
      <c r="T152" s="82" t="str">
        <f t="shared" si="14"/>
        <v/>
      </c>
    </row>
    <row r="153" spans="1:20" ht="14.1" customHeight="1">
      <c r="A153" s="70" t="s">
        <v>129</v>
      </c>
      <c r="B153" s="70" t="s">
        <v>498</v>
      </c>
      <c r="C153" s="70"/>
      <c r="D153" s="82" t="str">
        <f t="shared" si="10"/>
        <v/>
      </c>
      <c r="E153" s="70" t="s">
        <v>129</v>
      </c>
      <c r="F153" s="70" t="s">
        <v>498</v>
      </c>
      <c r="G153" s="70"/>
      <c r="H153" s="82" t="str">
        <f t="shared" si="11"/>
        <v/>
      </c>
      <c r="I153" s="70"/>
      <c r="J153" s="70"/>
      <c r="K153" s="70"/>
      <c r="L153" s="82" t="str">
        <f t="shared" si="12"/>
        <v/>
      </c>
      <c r="M153" s="70"/>
      <c r="N153" s="70"/>
      <c r="O153" s="70"/>
      <c r="P153" s="82" t="str">
        <f t="shared" si="13"/>
        <v/>
      </c>
      <c r="T153" s="82" t="str">
        <f t="shared" si="14"/>
        <v/>
      </c>
    </row>
    <row r="154" spans="1:20" ht="14.1" customHeight="1">
      <c r="A154" s="70" t="s">
        <v>130</v>
      </c>
      <c r="B154" s="70" t="s">
        <v>498</v>
      </c>
      <c r="C154" s="70"/>
      <c r="D154" s="82" t="str">
        <f t="shared" si="10"/>
        <v/>
      </c>
      <c r="E154" s="70" t="s">
        <v>130</v>
      </c>
      <c r="F154" s="70" t="s">
        <v>448</v>
      </c>
      <c r="G154" s="70"/>
      <c r="H154" s="82" t="str">
        <f t="shared" si="11"/>
        <v/>
      </c>
      <c r="I154" s="70"/>
      <c r="J154" s="70"/>
      <c r="K154" s="70"/>
      <c r="L154" s="82" t="str">
        <f t="shared" si="12"/>
        <v/>
      </c>
      <c r="M154" s="70"/>
      <c r="N154" s="70"/>
      <c r="O154" s="70"/>
      <c r="P154" s="82" t="str">
        <f t="shared" si="13"/>
        <v/>
      </c>
      <c r="T154" s="82" t="str">
        <f t="shared" si="14"/>
        <v/>
      </c>
    </row>
    <row r="155" spans="1:20" ht="14.1" customHeight="1">
      <c r="A155" s="70" t="s">
        <v>131</v>
      </c>
      <c r="B155" s="70" t="s">
        <v>498</v>
      </c>
      <c r="C155" s="70"/>
      <c r="D155" s="82" t="str">
        <f t="shared" si="10"/>
        <v/>
      </c>
      <c r="E155" s="70" t="s">
        <v>131</v>
      </c>
      <c r="F155" s="70" t="s">
        <v>498</v>
      </c>
      <c r="G155" s="70"/>
      <c r="H155" s="82" t="str">
        <f t="shared" si="11"/>
        <v/>
      </c>
      <c r="I155" s="70"/>
      <c r="J155" s="70"/>
      <c r="K155" s="70"/>
      <c r="L155" s="82" t="str">
        <f t="shared" si="12"/>
        <v/>
      </c>
      <c r="M155" s="70"/>
      <c r="N155" s="70"/>
      <c r="O155" s="70"/>
      <c r="P155" s="82" t="str">
        <f t="shared" si="13"/>
        <v/>
      </c>
      <c r="T155" s="82" t="str">
        <f t="shared" si="14"/>
        <v/>
      </c>
    </row>
    <row r="156" spans="1:20" ht="14.1" customHeight="1">
      <c r="A156" s="70" t="s">
        <v>132</v>
      </c>
      <c r="B156" s="70" t="s">
        <v>498</v>
      </c>
      <c r="C156" s="70"/>
      <c r="D156" s="82" t="str">
        <f t="shared" si="10"/>
        <v/>
      </c>
      <c r="E156" s="70" t="s">
        <v>132</v>
      </c>
      <c r="F156" s="70" t="s">
        <v>498</v>
      </c>
      <c r="G156" s="70"/>
      <c r="H156" s="82" t="str">
        <f t="shared" si="11"/>
        <v/>
      </c>
      <c r="I156" s="70"/>
      <c r="J156" s="70"/>
      <c r="K156" s="70"/>
      <c r="L156" s="82" t="str">
        <f t="shared" si="12"/>
        <v/>
      </c>
      <c r="M156" s="70"/>
      <c r="N156" s="70"/>
      <c r="O156" s="70"/>
      <c r="P156" s="82" t="str">
        <f t="shared" si="13"/>
        <v/>
      </c>
      <c r="T156" s="82" t="str">
        <f t="shared" si="14"/>
        <v/>
      </c>
    </row>
    <row r="157" spans="1:20" ht="14.1" customHeight="1">
      <c r="A157" s="70" t="s">
        <v>133</v>
      </c>
      <c r="B157" s="70" t="s">
        <v>498</v>
      </c>
      <c r="C157" s="70"/>
      <c r="D157" s="82" t="str">
        <f t="shared" si="10"/>
        <v/>
      </c>
      <c r="E157" s="70" t="s">
        <v>133</v>
      </c>
      <c r="F157" s="70" t="s">
        <v>498</v>
      </c>
      <c r="G157" s="70"/>
      <c r="H157" s="82" t="str">
        <f t="shared" si="11"/>
        <v/>
      </c>
      <c r="I157" s="70"/>
      <c r="J157" s="70"/>
      <c r="K157" s="70"/>
      <c r="L157" s="82" t="str">
        <f t="shared" si="12"/>
        <v/>
      </c>
      <c r="M157" s="70"/>
      <c r="N157" s="70"/>
      <c r="O157" s="70"/>
      <c r="P157" s="82" t="str">
        <f t="shared" si="13"/>
        <v/>
      </c>
      <c r="T157" s="82" t="str">
        <f t="shared" si="14"/>
        <v/>
      </c>
    </row>
    <row r="158" spans="1:20" ht="14.1" customHeight="1">
      <c r="A158" s="70" t="s">
        <v>332</v>
      </c>
      <c r="B158" s="70" t="s">
        <v>498</v>
      </c>
      <c r="C158" s="70"/>
      <c r="D158" s="82" t="str">
        <f t="shared" si="10"/>
        <v/>
      </c>
      <c r="E158" s="70" t="s">
        <v>332</v>
      </c>
      <c r="F158" s="70" t="s">
        <v>498</v>
      </c>
      <c r="G158" s="70"/>
      <c r="H158" s="82" t="str">
        <f t="shared" si="11"/>
        <v/>
      </c>
      <c r="I158" s="70"/>
      <c r="J158" s="70"/>
      <c r="K158" s="70"/>
      <c r="L158" s="82" t="str">
        <f t="shared" si="12"/>
        <v/>
      </c>
      <c r="M158" s="70"/>
      <c r="N158" s="70"/>
      <c r="O158" s="70"/>
      <c r="P158" s="82" t="str">
        <f t="shared" si="13"/>
        <v/>
      </c>
      <c r="T158" s="82" t="str">
        <f t="shared" si="14"/>
        <v/>
      </c>
    </row>
    <row r="159" spans="1:20" ht="14.1" customHeight="1">
      <c r="A159" s="70" t="s">
        <v>134</v>
      </c>
      <c r="B159" s="70" t="s">
        <v>498</v>
      </c>
      <c r="C159" s="70"/>
      <c r="D159" s="82" t="str">
        <f t="shared" si="10"/>
        <v/>
      </c>
      <c r="E159" s="70" t="s">
        <v>134</v>
      </c>
      <c r="F159" s="70" t="s">
        <v>498</v>
      </c>
      <c r="G159" s="70"/>
      <c r="H159" s="82" t="str">
        <f t="shared" si="11"/>
        <v/>
      </c>
      <c r="I159" s="70"/>
      <c r="J159" s="70"/>
      <c r="K159" s="70"/>
      <c r="L159" s="82" t="str">
        <f t="shared" si="12"/>
        <v/>
      </c>
      <c r="M159" s="70"/>
      <c r="N159" s="70"/>
      <c r="O159" s="70"/>
      <c r="P159" s="82" t="str">
        <f t="shared" si="13"/>
        <v/>
      </c>
      <c r="T159" s="82" t="str">
        <f t="shared" si="14"/>
        <v/>
      </c>
    </row>
    <row r="160" spans="1:20" ht="14.1" customHeight="1">
      <c r="A160" s="70" t="s">
        <v>135</v>
      </c>
      <c r="B160" s="70" t="s">
        <v>498</v>
      </c>
      <c r="C160" s="70"/>
      <c r="D160" s="82" t="str">
        <f t="shared" si="10"/>
        <v/>
      </c>
      <c r="E160" s="70" t="s">
        <v>135</v>
      </c>
      <c r="F160" s="70" t="s">
        <v>151</v>
      </c>
      <c r="G160" s="70"/>
      <c r="H160" s="82" t="str">
        <f t="shared" si="11"/>
        <v/>
      </c>
      <c r="I160" s="70"/>
      <c r="J160" s="70"/>
      <c r="K160" s="70"/>
      <c r="L160" s="82" t="str">
        <f t="shared" si="12"/>
        <v/>
      </c>
      <c r="M160" s="70"/>
      <c r="N160" s="70"/>
      <c r="O160" s="70"/>
      <c r="P160" s="82" t="str">
        <f t="shared" si="13"/>
        <v/>
      </c>
      <c r="T160" s="82" t="str">
        <f t="shared" si="14"/>
        <v/>
      </c>
    </row>
    <row r="161" spans="1:20" ht="14.1" customHeight="1">
      <c r="A161" s="70" t="s">
        <v>136</v>
      </c>
      <c r="B161" s="70" t="s">
        <v>498</v>
      </c>
      <c r="C161" s="70"/>
      <c r="D161" s="82" t="str">
        <f t="shared" si="10"/>
        <v/>
      </c>
      <c r="E161" s="70" t="s">
        <v>136</v>
      </c>
      <c r="F161" s="70" t="s">
        <v>498</v>
      </c>
      <c r="G161" s="70"/>
      <c r="H161" s="82" t="str">
        <f t="shared" si="11"/>
        <v/>
      </c>
      <c r="I161" s="70"/>
      <c r="J161" s="70"/>
      <c r="K161" s="70"/>
      <c r="L161" s="82" t="str">
        <f t="shared" si="12"/>
        <v/>
      </c>
      <c r="M161" s="70"/>
      <c r="N161" s="70"/>
      <c r="O161" s="70"/>
      <c r="P161" s="82" t="str">
        <f t="shared" si="13"/>
        <v/>
      </c>
      <c r="T161" s="82" t="str">
        <f t="shared" si="14"/>
        <v/>
      </c>
    </row>
    <row r="162" spans="1:20" ht="14.1" customHeight="1">
      <c r="A162" s="70" t="s">
        <v>333</v>
      </c>
      <c r="B162" s="70" t="s">
        <v>498</v>
      </c>
      <c r="C162" s="70"/>
      <c r="D162" s="82" t="str">
        <f t="shared" si="10"/>
        <v/>
      </c>
      <c r="E162" s="70" t="s">
        <v>333</v>
      </c>
      <c r="F162" s="70" t="s">
        <v>498</v>
      </c>
      <c r="G162" s="70"/>
      <c r="H162" s="82" t="str">
        <f t="shared" si="11"/>
        <v/>
      </c>
      <c r="I162" s="70"/>
      <c r="J162" s="70"/>
      <c r="K162" s="70"/>
      <c r="L162" s="82" t="str">
        <f t="shared" si="12"/>
        <v/>
      </c>
      <c r="M162" s="70"/>
      <c r="N162" s="70"/>
      <c r="O162" s="70"/>
      <c r="P162" s="82" t="str">
        <f t="shared" si="13"/>
        <v/>
      </c>
      <c r="T162" s="82" t="str">
        <f t="shared" si="14"/>
        <v/>
      </c>
    </row>
    <row r="163" spans="1:20" ht="14.1" customHeight="1">
      <c r="A163" s="70">
        <v>0</v>
      </c>
      <c r="B163" s="70" t="s">
        <v>462</v>
      </c>
      <c r="C163" s="70"/>
      <c r="D163" s="82" t="str">
        <f t="shared" si="10"/>
        <v/>
      </c>
      <c r="E163" s="70">
        <v>0</v>
      </c>
      <c r="F163" s="70" t="s">
        <v>462</v>
      </c>
      <c r="G163" s="70"/>
      <c r="H163" s="82" t="str">
        <f t="shared" si="11"/>
        <v/>
      </c>
      <c r="I163" s="70"/>
      <c r="J163" s="70"/>
      <c r="K163" s="70"/>
      <c r="L163" s="82" t="str">
        <f t="shared" si="12"/>
        <v/>
      </c>
      <c r="M163" s="70"/>
      <c r="N163" s="70"/>
      <c r="O163" s="70"/>
      <c r="P163" s="82" t="str">
        <f t="shared" si="13"/>
        <v/>
      </c>
      <c r="T163" s="82" t="str">
        <f t="shared" si="14"/>
        <v/>
      </c>
    </row>
    <row r="164" spans="1:20" ht="14.1" customHeight="1">
      <c r="A164" s="70">
        <v>0</v>
      </c>
      <c r="B164" s="70" t="s">
        <v>462</v>
      </c>
      <c r="C164" s="70"/>
      <c r="D164" s="82" t="str">
        <f t="shared" si="10"/>
        <v/>
      </c>
      <c r="E164" s="70">
        <v>0</v>
      </c>
      <c r="F164" s="70" t="s">
        <v>462</v>
      </c>
      <c r="G164" s="70"/>
      <c r="H164" s="82" t="str">
        <f t="shared" si="11"/>
        <v/>
      </c>
      <c r="I164" s="70"/>
      <c r="J164" s="70"/>
      <c r="K164" s="70"/>
      <c r="L164" s="82" t="str">
        <f t="shared" si="12"/>
        <v/>
      </c>
      <c r="M164" s="70"/>
      <c r="N164" s="70"/>
      <c r="O164" s="70"/>
      <c r="P164" s="82" t="str">
        <f t="shared" si="13"/>
        <v/>
      </c>
      <c r="T164" s="82" t="str">
        <f t="shared" si="14"/>
        <v/>
      </c>
    </row>
    <row r="165" spans="1:20" ht="14.1" customHeight="1">
      <c r="A165" s="70">
        <v>0</v>
      </c>
      <c r="B165" s="70" t="s">
        <v>462</v>
      </c>
      <c r="C165" s="70"/>
      <c r="D165" s="82" t="str">
        <f t="shared" si="10"/>
        <v/>
      </c>
      <c r="E165" s="70">
        <v>0</v>
      </c>
      <c r="F165" s="70" t="s">
        <v>462</v>
      </c>
      <c r="G165" s="70"/>
      <c r="H165" s="82" t="str">
        <f t="shared" si="11"/>
        <v/>
      </c>
      <c r="I165" s="70"/>
      <c r="J165" s="70"/>
      <c r="K165" s="70"/>
      <c r="L165" s="82" t="str">
        <f t="shared" si="12"/>
        <v/>
      </c>
      <c r="M165" s="70"/>
      <c r="N165" s="70"/>
      <c r="O165" s="70"/>
      <c r="P165" s="82" t="str">
        <f t="shared" si="13"/>
        <v/>
      </c>
      <c r="T165" s="82" t="str">
        <f t="shared" si="14"/>
        <v/>
      </c>
    </row>
    <row r="166" spans="1:20" ht="14.1" customHeight="1">
      <c r="A166" s="70">
        <v>0</v>
      </c>
      <c r="B166" s="70" t="s">
        <v>462</v>
      </c>
      <c r="C166" s="70"/>
      <c r="D166" s="82" t="str">
        <f t="shared" si="10"/>
        <v/>
      </c>
      <c r="E166" s="70">
        <v>0</v>
      </c>
      <c r="F166" s="70" t="s">
        <v>462</v>
      </c>
      <c r="G166" s="70"/>
      <c r="H166" s="82" t="str">
        <f t="shared" si="11"/>
        <v/>
      </c>
      <c r="I166" s="70"/>
      <c r="J166" s="70"/>
      <c r="K166" s="70"/>
      <c r="L166" s="82" t="str">
        <f t="shared" si="12"/>
        <v/>
      </c>
      <c r="M166" s="70"/>
      <c r="N166" s="70"/>
      <c r="O166" s="70"/>
      <c r="P166" s="82" t="str">
        <f t="shared" si="13"/>
        <v/>
      </c>
      <c r="T166" s="82" t="str">
        <f t="shared" si="14"/>
        <v/>
      </c>
    </row>
    <row r="167" spans="1:20" ht="14.1" customHeight="1">
      <c r="A167" s="70">
        <v>0</v>
      </c>
      <c r="B167" s="70" t="s">
        <v>462</v>
      </c>
      <c r="C167" s="70"/>
      <c r="D167" s="82" t="str">
        <f t="shared" si="10"/>
        <v/>
      </c>
      <c r="E167" s="70">
        <v>0</v>
      </c>
      <c r="F167" s="70" t="s">
        <v>462</v>
      </c>
      <c r="G167" s="70"/>
      <c r="H167" s="82" t="str">
        <f t="shared" si="11"/>
        <v/>
      </c>
      <c r="I167" s="70"/>
      <c r="J167" s="70"/>
      <c r="K167" s="70"/>
      <c r="L167" s="82" t="str">
        <f t="shared" si="12"/>
        <v/>
      </c>
      <c r="M167" s="70"/>
      <c r="N167" s="70"/>
      <c r="O167" s="70"/>
      <c r="P167" s="82" t="str">
        <f t="shared" si="13"/>
        <v/>
      </c>
      <c r="T167" s="82" t="str">
        <f t="shared" si="14"/>
        <v/>
      </c>
    </row>
    <row r="168" spans="1:20" ht="14.1" customHeight="1">
      <c r="A168" s="70">
        <v>0</v>
      </c>
      <c r="B168" s="70" t="s">
        <v>462</v>
      </c>
      <c r="C168" s="70"/>
      <c r="D168" s="82" t="str">
        <f t="shared" si="10"/>
        <v/>
      </c>
      <c r="E168" s="70">
        <v>0</v>
      </c>
      <c r="F168" s="70" t="s">
        <v>462</v>
      </c>
      <c r="G168" s="70"/>
      <c r="H168" s="82" t="str">
        <f t="shared" si="11"/>
        <v/>
      </c>
      <c r="I168" s="70"/>
      <c r="J168" s="70"/>
      <c r="K168" s="70"/>
      <c r="L168" s="82" t="str">
        <f t="shared" si="12"/>
        <v/>
      </c>
      <c r="M168" s="70"/>
      <c r="N168" s="70"/>
      <c r="O168" s="70"/>
      <c r="P168" s="82" t="str">
        <f t="shared" si="13"/>
        <v/>
      </c>
      <c r="T168" s="82" t="str">
        <f t="shared" si="14"/>
        <v/>
      </c>
    </row>
    <row r="169" spans="1:20" ht="14.1" customHeight="1">
      <c r="A169" s="70">
        <v>0</v>
      </c>
      <c r="B169" s="70" t="s">
        <v>462</v>
      </c>
      <c r="C169" s="70"/>
      <c r="D169" s="82" t="str">
        <f t="shared" si="10"/>
        <v/>
      </c>
      <c r="E169" s="70">
        <v>0</v>
      </c>
      <c r="F169" s="70" t="s">
        <v>462</v>
      </c>
      <c r="G169" s="70"/>
      <c r="H169" s="82" t="str">
        <f t="shared" si="11"/>
        <v/>
      </c>
      <c r="I169" s="70"/>
      <c r="J169" s="70"/>
      <c r="K169" s="70"/>
      <c r="L169" s="82" t="str">
        <f t="shared" si="12"/>
        <v/>
      </c>
      <c r="M169" s="70"/>
      <c r="N169" s="70"/>
      <c r="O169" s="70"/>
      <c r="P169" s="82" t="str">
        <f t="shared" si="13"/>
        <v/>
      </c>
      <c r="T169" s="82" t="str">
        <f t="shared" si="14"/>
        <v/>
      </c>
    </row>
    <row r="170" spans="1:20" ht="14.1" customHeight="1">
      <c r="A170" s="70">
        <v>0</v>
      </c>
      <c r="B170" s="70" t="s">
        <v>462</v>
      </c>
      <c r="C170" s="70"/>
      <c r="D170" s="82" t="str">
        <f t="shared" si="10"/>
        <v/>
      </c>
      <c r="E170" s="70">
        <v>0</v>
      </c>
      <c r="F170" s="70" t="s">
        <v>462</v>
      </c>
      <c r="G170" s="70"/>
      <c r="H170" s="82" t="str">
        <f t="shared" si="11"/>
        <v/>
      </c>
      <c r="I170" s="70"/>
      <c r="J170" s="70"/>
      <c r="K170" s="70"/>
      <c r="L170" s="82" t="str">
        <f t="shared" si="12"/>
        <v/>
      </c>
      <c r="M170" s="70"/>
      <c r="N170" s="70"/>
      <c r="O170" s="70"/>
      <c r="P170" s="82" t="str">
        <f t="shared" si="13"/>
        <v/>
      </c>
      <c r="T170" s="82" t="str">
        <f t="shared" si="14"/>
        <v/>
      </c>
    </row>
    <row r="171" spans="1:20" ht="14.1" customHeight="1">
      <c r="A171" s="70">
        <v>0</v>
      </c>
      <c r="B171" s="70" t="s">
        <v>462</v>
      </c>
      <c r="C171" s="70"/>
      <c r="D171" s="82" t="str">
        <f t="shared" si="10"/>
        <v/>
      </c>
      <c r="E171" s="70">
        <v>0</v>
      </c>
      <c r="F171" s="70" t="s">
        <v>462</v>
      </c>
      <c r="G171" s="70"/>
      <c r="H171" s="82" t="str">
        <f t="shared" si="11"/>
        <v/>
      </c>
      <c r="I171" s="70"/>
      <c r="J171" s="70"/>
      <c r="K171" s="70"/>
      <c r="L171" s="82" t="str">
        <f t="shared" si="12"/>
        <v/>
      </c>
      <c r="M171" s="70"/>
      <c r="N171" s="70"/>
      <c r="O171" s="70"/>
      <c r="P171" s="82" t="str">
        <f t="shared" si="13"/>
        <v/>
      </c>
      <c r="T171" s="82" t="str">
        <f t="shared" si="14"/>
        <v/>
      </c>
    </row>
    <row r="172" spans="1:20" ht="14.1" customHeight="1">
      <c r="A172" s="70">
        <v>0</v>
      </c>
      <c r="B172" s="70" t="s">
        <v>462</v>
      </c>
      <c r="C172" s="70"/>
      <c r="D172" s="82" t="str">
        <f t="shared" si="10"/>
        <v/>
      </c>
      <c r="E172" s="70">
        <v>0</v>
      </c>
      <c r="F172" s="70" t="s">
        <v>462</v>
      </c>
      <c r="G172" s="70"/>
      <c r="H172" s="82" t="str">
        <f t="shared" si="11"/>
        <v/>
      </c>
      <c r="I172" s="70"/>
      <c r="J172" s="70"/>
      <c r="K172" s="70"/>
      <c r="L172" s="82" t="str">
        <f t="shared" si="12"/>
        <v/>
      </c>
      <c r="M172" s="70"/>
      <c r="N172" s="70"/>
      <c r="O172" s="70"/>
      <c r="P172" s="82" t="str">
        <f t="shared" si="13"/>
        <v/>
      </c>
      <c r="T172" s="82" t="str">
        <f t="shared" si="14"/>
        <v/>
      </c>
    </row>
    <row r="173" spans="1:20" ht="14.1" customHeight="1">
      <c r="A173" s="70">
        <v>0</v>
      </c>
      <c r="B173" s="70" t="s">
        <v>462</v>
      </c>
      <c r="C173" s="70"/>
      <c r="D173" s="82" t="str">
        <f t="shared" si="10"/>
        <v/>
      </c>
      <c r="E173" s="70">
        <v>0</v>
      </c>
      <c r="F173" s="70" t="s">
        <v>462</v>
      </c>
      <c r="G173" s="70"/>
      <c r="H173" s="82" t="str">
        <f t="shared" si="11"/>
        <v/>
      </c>
      <c r="I173" s="70"/>
      <c r="J173" s="70"/>
      <c r="K173" s="70"/>
      <c r="L173" s="82" t="str">
        <f t="shared" si="12"/>
        <v/>
      </c>
      <c r="M173" s="70"/>
      <c r="N173" s="70"/>
      <c r="O173" s="70"/>
      <c r="P173" s="82" t="str">
        <f t="shared" si="13"/>
        <v/>
      </c>
      <c r="T173" s="82" t="str">
        <f t="shared" si="14"/>
        <v/>
      </c>
    </row>
    <row r="174" spans="1:20" ht="14.1" customHeight="1">
      <c r="A174" s="70">
        <v>0</v>
      </c>
      <c r="B174" s="70" t="s">
        <v>462</v>
      </c>
      <c r="C174" s="70"/>
      <c r="D174" s="82" t="str">
        <f t="shared" si="10"/>
        <v/>
      </c>
      <c r="E174" s="70">
        <v>0</v>
      </c>
      <c r="F174" s="70" t="s">
        <v>462</v>
      </c>
      <c r="G174" s="70"/>
      <c r="H174" s="82" t="str">
        <f t="shared" si="11"/>
        <v/>
      </c>
      <c r="I174" s="70"/>
      <c r="J174" s="70"/>
      <c r="K174" s="70"/>
      <c r="L174" s="82" t="str">
        <f t="shared" si="12"/>
        <v/>
      </c>
      <c r="M174" s="70"/>
      <c r="N174" s="70"/>
      <c r="O174" s="70"/>
      <c r="P174" s="82" t="str">
        <f t="shared" si="13"/>
        <v/>
      </c>
      <c r="T174" s="82" t="str">
        <f t="shared" si="14"/>
        <v/>
      </c>
    </row>
    <row r="175" spans="1:20" ht="14.1" customHeight="1">
      <c r="A175" s="70">
        <v>0</v>
      </c>
      <c r="B175" s="70" t="s">
        <v>462</v>
      </c>
      <c r="C175" s="70"/>
      <c r="D175" s="82" t="str">
        <f t="shared" si="10"/>
        <v/>
      </c>
      <c r="E175" s="70">
        <v>0</v>
      </c>
      <c r="F175" s="70" t="s">
        <v>462</v>
      </c>
      <c r="G175" s="70"/>
      <c r="H175" s="82" t="str">
        <f t="shared" si="11"/>
        <v/>
      </c>
      <c r="I175" s="70"/>
      <c r="J175" s="70"/>
      <c r="K175" s="70"/>
      <c r="L175" s="82" t="str">
        <f t="shared" si="12"/>
        <v/>
      </c>
      <c r="M175" s="70"/>
      <c r="N175" s="70"/>
      <c r="O175" s="70"/>
      <c r="P175" s="82" t="str">
        <f t="shared" si="13"/>
        <v/>
      </c>
      <c r="T175" s="82" t="str">
        <f t="shared" si="14"/>
        <v/>
      </c>
    </row>
    <row r="176" spans="1:20" ht="14.1" customHeight="1">
      <c r="A176" s="70">
        <v>0</v>
      </c>
      <c r="B176" s="70" t="s">
        <v>462</v>
      </c>
      <c r="C176" s="70"/>
      <c r="D176" s="82" t="str">
        <f t="shared" si="10"/>
        <v/>
      </c>
      <c r="E176" s="70">
        <v>0</v>
      </c>
      <c r="F176" s="70" t="s">
        <v>462</v>
      </c>
      <c r="G176" s="70"/>
      <c r="H176" s="82" t="str">
        <f t="shared" si="11"/>
        <v/>
      </c>
      <c r="I176" s="70"/>
      <c r="J176" s="70"/>
      <c r="K176" s="70"/>
      <c r="L176" s="82" t="str">
        <f t="shared" si="12"/>
        <v/>
      </c>
      <c r="M176" s="70"/>
      <c r="N176" s="70"/>
      <c r="O176" s="70"/>
      <c r="P176" s="82" t="str">
        <f t="shared" si="13"/>
        <v/>
      </c>
      <c r="T176" s="82" t="str">
        <f t="shared" si="14"/>
        <v/>
      </c>
    </row>
    <row r="177" spans="1:20" ht="14.1" customHeight="1">
      <c r="A177" s="70">
        <v>0</v>
      </c>
      <c r="B177" s="70" t="s">
        <v>462</v>
      </c>
      <c r="C177" s="70"/>
      <c r="D177" s="82" t="str">
        <f t="shared" si="10"/>
        <v/>
      </c>
      <c r="E177" s="70">
        <v>0</v>
      </c>
      <c r="F177" s="70" t="s">
        <v>462</v>
      </c>
      <c r="G177" s="70"/>
      <c r="H177" s="82" t="str">
        <f t="shared" si="11"/>
        <v/>
      </c>
      <c r="I177" s="70"/>
      <c r="J177" s="70"/>
      <c r="K177" s="70"/>
      <c r="L177" s="82" t="str">
        <f t="shared" si="12"/>
        <v/>
      </c>
      <c r="M177" s="70"/>
      <c r="N177" s="70"/>
      <c r="O177" s="70"/>
      <c r="P177" s="82" t="str">
        <f t="shared" si="13"/>
        <v/>
      </c>
      <c r="T177" s="82" t="str">
        <f t="shared" si="14"/>
        <v/>
      </c>
    </row>
    <row r="178" spans="1:20" ht="14.1" customHeight="1">
      <c r="A178" s="70">
        <v>0</v>
      </c>
      <c r="B178" s="70" t="s">
        <v>462</v>
      </c>
      <c r="C178" s="70"/>
      <c r="D178" s="82" t="str">
        <f t="shared" si="10"/>
        <v/>
      </c>
      <c r="E178" s="70">
        <v>0</v>
      </c>
      <c r="F178" s="70" t="s">
        <v>462</v>
      </c>
      <c r="G178" s="70"/>
      <c r="H178" s="82" t="str">
        <f t="shared" si="11"/>
        <v/>
      </c>
      <c r="I178" s="70"/>
      <c r="J178" s="70"/>
      <c r="K178" s="70"/>
      <c r="L178" s="82" t="str">
        <f t="shared" si="12"/>
        <v/>
      </c>
      <c r="M178" s="70"/>
      <c r="N178" s="70"/>
      <c r="O178" s="70"/>
      <c r="P178" s="82" t="str">
        <f t="shared" si="13"/>
        <v/>
      </c>
      <c r="T178" s="82" t="str">
        <f t="shared" si="14"/>
        <v/>
      </c>
    </row>
    <row r="179" spans="1:20" ht="14.1" customHeight="1">
      <c r="A179" s="70">
        <v>0</v>
      </c>
      <c r="B179" s="70" t="s">
        <v>462</v>
      </c>
      <c r="C179" s="70"/>
      <c r="D179" s="82" t="str">
        <f t="shared" si="10"/>
        <v/>
      </c>
      <c r="E179" s="70">
        <v>0</v>
      </c>
      <c r="F179" s="70" t="s">
        <v>462</v>
      </c>
      <c r="G179" s="70"/>
      <c r="H179" s="82" t="str">
        <f t="shared" si="11"/>
        <v/>
      </c>
      <c r="I179" s="70"/>
      <c r="J179" s="70"/>
      <c r="K179" s="70"/>
      <c r="L179" s="82" t="str">
        <f t="shared" si="12"/>
        <v/>
      </c>
      <c r="M179" s="70"/>
      <c r="N179" s="70"/>
      <c r="O179" s="70"/>
      <c r="P179" s="82" t="str">
        <f t="shared" si="13"/>
        <v/>
      </c>
      <c r="T179" s="82" t="str">
        <f t="shared" si="14"/>
        <v/>
      </c>
    </row>
    <row r="180" spans="1:20" ht="14.1" customHeight="1">
      <c r="A180" s="70">
        <v>0</v>
      </c>
      <c r="B180" s="70" t="s">
        <v>462</v>
      </c>
      <c r="C180" s="70"/>
      <c r="D180" s="82" t="str">
        <f t="shared" si="10"/>
        <v/>
      </c>
      <c r="E180" s="70">
        <v>0</v>
      </c>
      <c r="F180" s="70" t="s">
        <v>462</v>
      </c>
      <c r="G180" s="70"/>
      <c r="H180" s="82" t="str">
        <f t="shared" si="11"/>
        <v/>
      </c>
      <c r="I180" s="70"/>
      <c r="J180" s="70"/>
      <c r="K180" s="70"/>
      <c r="L180" s="82" t="str">
        <f t="shared" si="12"/>
        <v/>
      </c>
      <c r="M180" s="70"/>
      <c r="N180" s="70"/>
      <c r="O180" s="70"/>
      <c r="P180" s="82" t="str">
        <f t="shared" si="13"/>
        <v/>
      </c>
      <c r="T180" s="82" t="str">
        <f t="shared" si="14"/>
        <v/>
      </c>
    </row>
    <row r="181" spans="1:20" ht="14.1" customHeight="1">
      <c r="A181" s="70">
        <v>0</v>
      </c>
      <c r="B181" s="70" t="s">
        <v>462</v>
      </c>
      <c r="C181" s="70"/>
      <c r="D181" s="82" t="str">
        <f t="shared" si="10"/>
        <v/>
      </c>
      <c r="E181" s="70">
        <v>0</v>
      </c>
      <c r="F181" s="70" t="s">
        <v>462</v>
      </c>
      <c r="G181" s="70"/>
      <c r="H181" s="82" t="str">
        <f t="shared" si="11"/>
        <v/>
      </c>
      <c r="I181" s="70"/>
      <c r="J181" s="70"/>
      <c r="K181" s="70"/>
      <c r="L181" s="82" t="str">
        <f t="shared" si="12"/>
        <v/>
      </c>
      <c r="M181" s="70"/>
      <c r="N181" s="70"/>
      <c r="O181" s="70"/>
      <c r="P181" s="82" t="str">
        <f t="shared" si="13"/>
        <v/>
      </c>
      <c r="T181" s="82" t="str">
        <f t="shared" si="14"/>
        <v/>
      </c>
    </row>
    <row r="182" spans="1:20" ht="14.1" customHeight="1">
      <c r="A182" s="70">
        <v>0</v>
      </c>
      <c r="B182" s="70" t="s">
        <v>462</v>
      </c>
      <c r="C182" s="70"/>
      <c r="D182" s="82" t="str">
        <f t="shared" si="10"/>
        <v/>
      </c>
      <c r="E182" s="70">
        <v>0</v>
      </c>
      <c r="F182" s="70" t="s">
        <v>462</v>
      </c>
      <c r="G182" s="70"/>
      <c r="H182" s="82" t="str">
        <f t="shared" si="11"/>
        <v/>
      </c>
      <c r="I182" s="70"/>
      <c r="J182" s="70"/>
      <c r="K182" s="70"/>
      <c r="L182" s="82" t="str">
        <f t="shared" si="12"/>
        <v/>
      </c>
      <c r="M182" s="70"/>
      <c r="N182" s="70"/>
      <c r="O182" s="70"/>
      <c r="P182" s="82" t="str">
        <f t="shared" si="13"/>
        <v/>
      </c>
      <c r="T182" s="82" t="str">
        <f t="shared" si="14"/>
        <v/>
      </c>
    </row>
    <row r="183" spans="1:20" ht="14.1" customHeight="1">
      <c r="A183" s="70">
        <v>0</v>
      </c>
      <c r="B183" s="70" t="s">
        <v>462</v>
      </c>
      <c r="C183" s="70"/>
      <c r="D183" s="82" t="str">
        <f t="shared" si="10"/>
        <v/>
      </c>
      <c r="E183" s="70">
        <v>0</v>
      </c>
      <c r="F183" s="70" t="s">
        <v>462</v>
      </c>
      <c r="G183" s="70"/>
      <c r="H183" s="82" t="str">
        <f t="shared" si="11"/>
        <v/>
      </c>
      <c r="I183" s="70"/>
      <c r="J183" s="70"/>
      <c r="K183" s="70"/>
      <c r="L183" s="82" t="str">
        <f t="shared" si="12"/>
        <v/>
      </c>
      <c r="M183" s="70"/>
      <c r="N183" s="70"/>
      <c r="O183" s="70"/>
      <c r="P183" s="82" t="str">
        <f t="shared" si="13"/>
        <v/>
      </c>
      <c r="T183" s="82" t="str">
        <f t="shared" si="14"/>
        <v/>
      </c>
    </row>
    <row r="184" spans="1:20" ht="14.1" customHeight="1">
      <c r="A184" s="70">
        <v>0</v>
      </c>
      <c r="B184" s="70" t="s">
        <v>462</v>
      </c>
      <c r="C184" s="70"/>
      <c r="D184" s="82" t="str">
        <f t="shared" si="10"/>
        <v/>
      </c>
      <c r="E184" s="70">
        <v>0</v>
      </c>
      <c r="F184" s="70" t="s">
        <v>462</v>
      </c>
      <c r="G184" s="70"/>
      <c r="H184" s="82" t="str">
        <f t="shared" si="11"/>
        <v/>
      </c>
      <c r="I184" s="70"/>
      <c r="J184" s="70"/>
      <c r="K184" s="70"/>
      <c r="L184" s="82" t="str">
        <f t="shared" si="12"/>
        <v/>
      </c>
      <c r="M184" s="70"/>
      <c r="N184" s="70"/>
      <c r="O184" s="70"/>
      <c r="P184" s="82" t="str">
        <f t="shared" si="13"/>
        <v/>
      </c>
      <c r="T184" s="82" t="str">
        <f t="shared" si="14"/>
        <v/>
      </c>
    </row>
    <row r="185" spans="1:20" ht="14.1" customHeight="1">
      <c r="A185" s="70">
        <v>0</v>
      </c>
      <c r="B185" s="70" t="s">
        <v>462</v>
      </c>
      <c r="C185" s="70"/>
      <c r="D185" s="82" t="str">
        <f t="shared" si="10"/>
        <v/>
      </c>
      <c r="E185" s="70">
        <v>0</v>
      </c>
      <c r="F185" s="70" t="s">
        <v>462</v>
      </c>
      <c r="G185" s="70"/>
      <c r="H185" s="82" t="str">
        <f t="shared" si="11"/>
        <v/>
      </c>
      <c r="I185" s="70"/>
      <c r="J185" s="70"/>
      <c r="K185" s="70"/>
      <c r="L185" s="82" t="str">
        <f t="shared" si="12"/>
        <v/>
      </c>
      <c r="M185" s="70"/>
      <c r="N185" s="70"/>
      <c r="O185" s="70"/>
      <c r="P185" s="82" t="str">
        <f t="shared" si="13"/>
        <v/>
      </c>
      <c r="T185" s="82" t="str">
        <f t="shared" si="14"/>
        <v/>
      </c>
    </row>
    <row r="186" spans="1:20" ht="14.1" customHeight="1">
      <c r="A186" s="70">
        <v>0</v>
      </c>
      <c r="B186" s="70" t="s">
        <v>462</v>
      </c>
      <c r="C186" s="70"/>
      <c r="D186" s="82" t="str">
        <f t="shared" si="10"/>
        <v/>
      </c>
      <c r="E186" s="70">
        <v>0</v>
      </c>
      <c r="F186" s="70" t="s">
        <v>462</v>
      </c>
      <c r="G186" s="70"/>
      <c r="H186" s="82" t="str">
        <f t="shared" si="11"/>
        <v/>
      </c>
      <c r="I186" s="70"/>
      <c r="J186" s="70"/>
      <c r="K186" s="70"/>
      <c r="L186" s="82" t="str">
        <f t="shared" si="12"/>
        <v/>
      </c>
      <c r="M186" s="70"/>
      <c r="N186" s="70"/>
      <c r="O186" s="70"/>
      <c r="P186" s="82" t="str">
        <f t="shared" si="13"/>
        <v/>
      </c>
      <c r="T186" s="82" t="str">
        <f t="shared" si="14"/>
        <v/>
      </c>
    </row>
    <row r="187" spans="1:20" ht="14.1" customHeight="1">
      <c r="A187" s="70">
        <v>0</v>
      </c>
      <c r="B187" s="70" t="s">
        <v>462</v>
      </c>
      <c r="C187" s="70"/>
      <c r="D187" s="82" t="str">
        <f t="shared" si="10"/>
        <v/>
      </c>
      <c r="E187" s="70">
        <v>0</v>
      </c>
      <c r="F187" s="70" t="s">
        <v>462</v>
      </c>
      <c r="G187" s="70"/>
      <c r="H187" s="82" t="str">
        <f t="shared" si="11"/>
        <v/>
      </c>
      <c r="I187" s="70"/>
      <c r="J187" s="70"/>
      <c r="K187" s="70"/>
      <c r="L187" s="82" t="str">
        <f t="shared" si="12"/>
        <v/>
      </c>
      <c r="M187" s="70"/>
      <c r="N187" s="70"/>
      <c r="O187" s="70"/>
      <c r="P187" s="82" t="str">
        <f t="shared" si="13"/>
        <v/>
      </c>
      <c r="T187" s="82" t="str">
        <f t="shared" si="14"/>
        <v/>
      </c>
    </row>
    <row r="188" spans="1:20" ht="14.1" customHeight="1">
      <c r="A188" s="70">
        <v>0</v>
      </c>
      <c r="B188" s="70" t="s">
        <v>462</v>
      </c>
      <c r="C188" s="70"/>
      <c r="D188" s="82" t="str">
        <f t="shared" si="10"/>
        <v/>
      </c>
      <c r="E188" s="70">
        <v>0</v>
      </c>
      <c r="F188" s="70" t="s">
        <v>462</v>
      </c>
      <c r="G188" s="70"/>
      <c r="H188" s="82" t="str">
        <f t="shared" si="11"/>
        <v/>
      </c>
      <c r="I188" s="70"/>
      <c r="J188" s="70"/>
      <c r="K188" s="70"/>
      <c r="L188" s="82" t="str">
        <f t="shared" si="12"/>
        <v/>
      </c>
      <c r="M188" s="70"/>
      <c r="N188" s="70"/>
      <c r="O188" s="70"/>
      <c r="P188" s="82" t="str">
        <f t="shared" si="13"/>
        <v/>
      </c>
      <c r="T188" s="82" t="str">
        <f t="shared" si="14"/>
        <v/>
      </c>
    </row>
    <row r="189" spans="1:20" ht="14.1" customHeight="1">
      <c r="A189" s="70">
        <v>0</v>
      </c>
      <c r="B189" s="70" t="s">
        <v>462</v>
      </c>
      <c r="C189" s="70"/>
      <c r="D189" s="82" t="str">
        <f t="shared" si="10"/>
        <v/>
      </c>
      <c r="E189" s="70">
        <v>0</v>
      </c>
      <c r="F189" s="70" t="s">
        <v>462</v>
      </c>
      <c r="G189" s="70"/>
      <c r="H189" s="82" t="str">
        <f t="shared" si="11"/>
        <v/>
      </c>
      <c r="I189" s="70"/>
      <c r="J189" s="70"/>
      <c r="K189" s="70"/>
      <c r="L189" s="82" t="str">
        <f t="shared" si="12"/>
        <v/>
      </c>
      <c r="M189" s="70"/>
      <c r="N189" s="70"/>
      <c r="O189" s="70"/>
      <c r="P189" s="82" t="str">
        <f t="shared" si="13"/>
        <v/>
      </c>
      <c r="T189" s="82" t="str">
        <f t="shared" si="14"/>
        <v/>
      </c>
    </row>
    <row r="190" spans="1:20" ht="14.1" customHeight="1">
      <c r="A190" s="70">
        <v>0</v>
      </c>
      <c r="B190" s="70" t="s">
        <v>462</v>
      </c>
      <c r="C190" s="70"/>
      <c r="D190" s="82" t="str">
        <f t="shared" si="10"/>
        <v/>
      </c>
      <c r="E190" s="70">
        <v>0</v>
      </c>
      <c r="F190" s="70" t="s">
        <v>462</v>
      </c>
      <c r="G190" s="70"/>
      <c r="H190" s="82" t="str">
        <f t="shared" si="11"/>
        <v/>
      </c>
      <c r="I190" s="70"/>
      <c r="J190" s="70"/>
      <c r="K190" s="70"/>
      <c r="L190" s="82" t="str">
        <f t="shared" si="12"/>
        <v/>
      </c>
      <c r="M190" s="70"/>
      <c r="N190" s="70"/>
      <c r="O190" s="70"/>
      <c r="P190" s="82" t="str">
        <f t="shared" si="13"/>
        <v/>
      </c>
      <c r="T190" s="82" t="str">
        <f t="shared" si="14"/>
        <v/>
      </c>
    </row>
    <row r="191" spans="1:20" ht="14.1" customHeight="1">
      <c r="A191" s="70">
        <v>0</v>
      </c>
      <c r="B191" s="70" t="s">
        <v>462</v>
      </c>
      <c r="C191" s="70"/>
      <c r="D191" s="82" t="str">
        <f t="shared" si="10"/>
        <v/>
      </c>
      <c r="E191" s="70">
        <v>0</v>
      </c>
      <c r="F191" s="70" t="s">
        <v>462</v>
      </c>
      <c r="G191" s="70"/>
      <c r="H191" s="82" t="str">
        <f t="shared" si="11"/>
        <v/>
      </c>
      <c r="I191" s="70"/>
      <c r="J191" s="70"/>
      <c r="K191" s="70"/>
      <c r="L191" s="82" t="str">
        <f t="shared" si="12"/>
        <v/>
      </c>
      <c r="M191" s="70"/>
      <c r="N191" s="70"/>
      <c r="O191" s="70"/>
      <c r="P191" s="82" t="str">
        <f t="shared" si="13"/>
        <v/>
      </c>
      <c r="T191" s="82" t="str">
        <f t="shared" si="14"/>
        <v/>
      </c>
    </row>
    <row r="192" spans="1:20" ht="14.1" customHeight="1">
      <c r="A192" s="70">
        <v>0</v>
      </c>
      <c r="B192" s="70" t="s">
        <v>462</v>
      </c>
      <c r="C192" s="70"/>
      <c r="D192" s="82" t="str">
        <f t="shared" si="10"/>
        <v/>
      </c>
      <c r="E192" s="70">
        <v>0</v>
      </c>
      <c r="F192" s="70" t="s">
        <v>462</v>
      </c>
      <c r="G192" s="70"/>
      <c r="H192" s="82" t="str">
        <f t="shared" si="11"/>
        <v/>
      </c>
      <c r="I192" s="70"/>
      <c r="J192" s="70"/>
      <c r="K192" s="70"/>
      <c r="L192" s="82" t="str">
        <f t="shared" si="12"/>
        <v/>
      </c>
      <c r="M192" s="70"/>
      <c r="N192" s="70"/>
      <c r="O192" s="70"/>
      <c r="P192" s="82" t="str">
        <f t="shared" si="13"/>
        <v/>
      </c>
      <c r="T192" s="82" t="str">
        <f t="shared" si="14"/>
        <v/>
      </c>
    </row>
    <row r="193" spans="1:20" ht="14.1" customHeight="1">
      <c r="A193" s="70">
        <v>0</v>
      </c>
      <c r="B193" s="70" t="s">
        <v>462</v>
      </c>
      <c r="C193" s="70"/>
      <c r="D193" s="82" t="str">
        <f t="shared" si="10"/>
        <v/>
      </c>
      <c r="E193" s="70">
        <v>0</v>
      </c>
      <c r="F193" s="70" t="s">
        <v>462</v>
      </c>
      <c r="G193" s="70"/>
      <c r="H193" s="82" t="str">
        <f t="shared" si="11"/>
        <v/>
      </c>
      <c r="I193" s="70"/>
      <c r="J193" s="70"/>
      <c r="K193" s="70"/>
      <c r="L193" s="82" t="str">
        <f t="shared" si="12"/>
        <v/>
      </c>
      <c r="M193" s="70"/>
      <c r="N193" s="70"/>
      <c r="O193" s="70"/>
      <c r="P193" s="82" t="str">
        <f t="shared" si="13"/>
        <v/>
      </c>
      <c r="T193" s="82" t="str">
        <f t="shared" si="14"/>
        <v/>
      </c>
    </row>
    <row r="194" spans="1:20" ht="14.1" customHeight="1">
      <c r="A194" s="70">
        <v>0</v>
      </c>
      <c r="B194" s="70" t="s">
        <v>462</v>
      </c>
      <c r="C194" s="70"/>
      <c r="D194" s="82" t="str">
        <f t="shared" si="10"/>
        <v/>
      </c>
      <c r="E194" s="70">
        <v>0</v>
      </c>
      <c r="F194" s="70" t="s">
        <v>462</v>
      </c>
      <c r="G194" s="70"/>
      <c r="H194" s="82" t="str">
        <f t="shared" si="11"/>
        <v/>
      </c>
      <c r="I194" s="70"/>
      <c r="J194" s="70"/>
      <c r="K194" s="70"/>
      <c r="L194" s="82" t="str">
        <f t="shared" si="12"/>
        <v/>
      </c>
      <c r="M194" s="70"/>
      <c r="N194" s="70"/>
      <c r="O194" s="70"/>
      <c r="P194" s="82" t="str">
        <f t="shared" si="13"/>
        <v/>
      </c>
      <c r="T194" s="82" t="str">
        <f t="shared" si="14"/>
        <v/>
      </c>
    </row>
    <row r="195" spans="1:20" ht="14.1" customHeight="1">
      <c r="A195" s="70">
        <v>0</v>
      </c>
      <c r="B195" s="70" t="s">
        <v>462</v>
      </c>
      <c r="C195" s="70"/>
      <c r="D195" s="82" t="str">
        <f t="shared" si="10"/>
        <v/>
      </c>
      <c r="E195" s="70">
        <v>0</v>
      </c>
      <c r="F195" s="70" t="s">
        <v>462</v>
      </c>
      <c r="G195" s="70"/>
      <c r="H195" s="82" t="str">
        <f t="shared" si="11"/>
        <v/>
      </c>
      <c r="I195" s="70"/>
      <c r="J195" s="70"/>
      <c r="K195" s="70"/>
      <c r="L195" s="82" t="str">
        <f t="shared" si="12"/>
        <v/>
      </c>
      <c r="M195" s="70"/>
      <c r="N195" s="70"/>
      <c r="O195" s="70"/>
      <c r="P195" s="82" t="str">
        <f t="shared" si="13"/>
        <v/>
      </c>
      <c r="T195" s="82" t="str">
        <f t="shared" si="14"/>
        <v/>
      </c>
    </row>
    <row r="196" spans="1:20" ht="14.1" customHeight="1">
      <c r="A196" s="70">
        <v>0</v>
      </c>
      <c r="B196" s="70" t="s">
        <v>462</v>
      </c>
      <c r="C196" s="70"/>
      <c r="D196" s="82" t="str">
        <f t="shared" ref="D196:D250" si="15">IF(B196="","",IF(B196=C196,"1",""))</f>
        <v/>
      </c>
      <c r="E196" s="70">
        <v>0</v>
      </c>
      <c r="F196" s="70" t="s">
        <v>462</v>
      </c>
      <c r="G196" s="70"/>
      <c r="H196" s="82" t="str">
        <f t="shared" ref="H196:H250" si="16">IF(F196="","",IF(F196=G196,"1",""))</f>
        <v/>
      </c>
      <c r="I196" s="70"/>
      <c r="J196" s="70"/>
      <c r="K196" s="70"/>
      <c r="L196" s="82" t="str">
        <f t="shared" ref="L196:L250" si="17">IF(J196="","",IF(J196=K196,"1",""))</f>
        <v/>
      </c>
      <c r="M196" s="70"/>
      <c r="N196" s="70"/>
      <c r="O196" s="70"/>
      <c r="P196" s="82" t="str">
        <f t="shared" ref="P196:P250" si="18">IF(N196="","",IF(N196=O196,"1",""))</f>
        <v/>
      </c>
      <c r="T196" s="82" t="str">
        <f t="shared" ref="T196:T250" si="19">IF(R196="","",IF(R196=S196,"1",""))</f>
        <v/>
      </c>
    </row>
    <row r="197" spans="1:20" ht="14.1" customHeight="1">
      <c r="A197" s="70">
        <v>0</v>
      </c>
      <c r="B197" s="70" t="s">
        <v>462</v>
      </c>
      <c r="C197" s="70"/>
      <c r="D197" s="82" t="str">
        <f t="shared" si="15"/>
        <v/>
      </c>
      <c r="E197" s="70">
        <v>0</v>
      </c>
      <c r="F197" s="70" t="s">
        <v>462</v>
      </c>
      <c r="G197" s="70"/>
      <c r="H197" s="82" t="str">
        <f t="shared" si="16"/>
        <v/>
      </c>
      <c r="I197" s="70"/>
      <c r="J197" s="70"/>
      <c r="K197" s="70"/>
      <c r="L197" s="82" t="str">
        <f t="shared" si="17"/>
        <v/>
      </c>
      <c r="M197" s="70"/>
      <c r="N197" s="70"/>
      <c r="O197" s="70"/>
      <c r="P197" s="82" t="str">
        <f t="shared" si="18"/>
        <v/>
      </c>
      <c r="T197" s="82" t="str">
        <f t="shared" si="19"/>
        <v/>
      </c>
    </row>
    <row r="198" spans="1:20" ht="14.1" customHeight="1">
      <c r="A198" s="70">
        <v>0</v>
      </c>
      <c r="B198" s="70" t="s">
        <v>462</v>
      </c>
      <c r="C198" s="70"/>
      <c r="D198" s="82" t="str">
        <f t="shared" si="15"/>
        <v/>
      </c>
      <c r="E198" s="70">
        <v>0</v>
      </c>
      <c r="F198" s="70" t="s">
        <v>462</v>
      </c>
      <c r="G198" s="70"/>
      <c r="H198" s="82" t="str">
        <f t="shared" si="16"/>
        <v/>
      </c>
      <c r="I198" s="70"/>
      <c r="J198" s="70"/>
      <c r="K198" s="70"/>
      <c r="L198" s="82" t="str">
        <f t="shared" si="17"/>
        <v/>
      </c>
      <c r="M198" s="70"/>
      <c r="N198" s="70"/>
      <c r="O198" s="70"/>
      <c r="P198" s="82" t="str">
        <f t="shared" si="18"/>
        <v/>
      </c>
      <c r="T198" s="82" t="str">
        <f t="shared" si="19"/>
        <v/>
      </c>
    </row>
    <row r="199" spans="1:20" ht="14.1" customHeight="1">
      <c r="A199" s="70">
        <v>0</v>
      </c>
      <c r="B199" s="70" t="s">
        <v>462</v>
      </c>
      <c r="C199" s="70"/>
      <c r="D199" s="82" t="str">
        <f t="shared" si="15"/>
        <v/>
      </c>
      <c r="E199" s="70">
        <v>0</v>
      </c>
      <c r="F199" s="70" t="s">
        <v>462</v>
      </c>
      <c r="G199" s="70"/>
      <c r="H199" s="82" t="str">
        <f t="shared" si="16"/>
        <v/>
      </c>
      <c r="I199" s="70"/>
      <c r="J199" s="70"/>
      <c r="K199" s="70"/>
      <c r="L199" s="82" t="str">
        <f t="shared" si="17"/>
        <v/>
      </c>
      <c r="M199" s="70"/>
      <c r="N199" s="70"/>
      <c r="O199" s="70"/>
      <c r="P199" s="82" t="str">
        <f t="shared" si="18"/>
        <v/>
      </c>
      <c r="T199" s="82" t="str">
        <f t="shared" si="19"/>
        <v/>
      </c>
    </row>
    <row r="200" spans="1:20" ht="14.1" customHeight="1">
      <c r="A200" s="70">
        <v>0</v>
      </c>
      <c r="B200" s="70" t="s">
        <v>462</v>
      </c>
      <c r="C200" s="70"/>
      <c r="D200" s="82" t="str">
        <f t="shared" si="15"/>
        <v/>
      </c>
      <c r="E200" s="70">
        <v>0</v>
      </c>
      <c r="F200" s="70" t="s">
        <v>462</v>
      </c>
      <c r="G200" s="70"/>
      <c r="H200" s="82" t="str">
        <f t="shared" si="16"/>
        <v/>
      </c>
      <c r="I200" s="70"/>
      <c r="J200" s="70"/>
      <c r="K200" s="70"/>
      <c r="L200" s="82" t="str">
        <f t="shared" si="17"/>
        <v/>
      </c>
      <c r="M200" s="70"/>
      <c r="N200" s="70"/>
      <c r="O200" s="70"/>
      <c r="P200" s="82" t="str">
        <f t="shared" si="18"/>
        <v/>
      </c>
      <c r="T200" s="82" t="str">
        <f t="shared" si="19"/>
        <v/>
      </c>
    </row>
    <row r="201" spans="1:20" ht="14.1" customHeight="1">
      <c r="A201" s="70">
        <v>0</v>
      </c>
      <c r="B201" s="70" t="s">
        <v>462</v>
      </c>
      <c r="C201" s="70"/>
      <c r="D201" s="82" t="str">
        <f t="shared" si="15"/>
        <v/>
      </c>
      <c r="E201" s="70">
        <v>0</v>
      </c>
      <c r="F201" s="70" t="s">
        <v>462</v>
      </c>
      <c r="G201" s="70"/>
      <c r="H201" s="82" t="str">
        <f t="shared" si="16"/>
        <v/>
      </c>
      <c r="I201" s="70"/>
      <c r="J201" s="70"/>
      <c r="K201" s="70"/>
      <c r="L201" s="82" t="str">
        <f t="shared" si="17"/>
        <v/>
      </c>
      <c r="M201" s="70"/>
      <c r="N201" s="70"/>
      <c r="O201" s="70"/>
      <c r="P201" s="82" t="str">
        <f t="shared" si="18"/>
        <v/>
      </c>
      <c r="T201" s="82" t="str">
        <f t="shared" si="19"/>
        <v/>
      </c>
    </row>
    <row r="202" spans="1:20" ht="14.1" customHeight="1">
      <c r="A202" s="70">
        <v>0</v>
      </c>
      <c r="B202" s="70" t="s">
        <v>462</v>
      </c>
      <c r="C202" s="70"/>
      <c r="D202" s="82" t="str">
        <f t="shared" si="15"/>
        <v/>
      </c>
      <c r="E202" s="70">
        <v>0</v>
      </c>
      <c r="F202" s="70" t="s">
        <v>462</v>
      </c>
      <c r="G202" s="70"/>
      <c r="H202" s="82" t="str">
        <f t="shared" si="16"/>
        <v/>
      </c>
      <c r="I202" s="70"/>
      <c r="J202" s="70"/>
      <c r="K202" s="70"/>
      <c r="L202" s="82" t="str">
        <f t="shared" si="17"/>
        <v/>
      </c>
      <c r="M202" s="70"/>
      <c r="N202" s="70"/>
      <c r="O202" s="70"/>
      <c r="P202" s="82" t="str">
        <f t="shared" si="18"/>
        <v/>
      </c>
      <c r="T202" s="82" t="str">
        <f t="shared" si="19"/>
        <v/>
      </c>
    </row>
    <row r="203" spans="1:20" ht="14.1" customHeight="1">
      <c r="A203" s="70"/>
      <c r="B203" s="70"/>
      <c r="C203" s="70"/>
      <c r="D203" s="82" t="str">
        <f t="shared" si="15"/>
        <v/>
      </c>
      <c r="E203" s="70"/>
      <c r="F203" s="70"/>
      <c r="G203" s="70"/>
      <c r="H203" s="82" t="str">
        <f t="shared" si="16"/>
        <v/>
      </c>
      <c r="I203" s="70"/>
      <c r="J203" s="70"/>
      <c r="K203" s="70"/>
      <c r="L203" s="82" t="str">
        <f t="shared" si="17"/>
        <v/>
      </c>
      <c r="M203" s="70"/>
      <c r="N203" s="70"/>
      <c r="O203" s="70"/>
      <c r="P203" s="82" t="str">
        <f t="shared" si="18"/>
        <v/>
      </c>
      <c r="T203" s="82" t="str">
        <f t="shared" si="19"/>
        <v/>
      </c>
    </row>
    <row r="204" spans="1:20" ht="14.1" customHeight="1">
      <c r="A204" s="70"/>
      <c r="B204" s="70"/>
      <c r="C204" s="70"/>
      <c r="D204" s="82" t="str">
        <f t="shared" si="15"/>
        <v/>
      </c>
      <c r="E204" s="70"/>
      <c r="F204" s="70"/>
      <c r="G204" s="70"/>
      <c r="H204" s="82" t="str">
        <f t="shared" si="16"/>
        <v/>
      </c>
      <c r="I204" s="70"/>
      <c r="J204" s="70"/>
      <c r="K204" s="70"/>
      <c r="L204" s="82" t="str">
        <f t="shared" si="17"/>
        <v/>
      </c>
      <c r="M204" s="70"/>
      <c r="N204" s="70"/>
      <c r="O204" s="70"/>
      <c r="P204" s="82" t="str">
        <f t="shared" si="18"/>
        <v/>
      </c>
      <c r="T204" s="82" t="str">
        <f t="shared" si="19"/>
        <v/>
      </c>
    </row>
    <row r="205" spans="1:20" ht="14.1" customHeight="1">
      <c r="A205" s="70"/>
      <c r="B205" s="70"/>
      <c r="C205" s="70"/>
      <c r="D205" s="82" t="str">
        <f t="shared" si="15"/>
        <v/>
      </c>
      <c r="E205" s="70"/>
      <c r="F205" s="70"/>
      <c r="G205" s="70"/>
      <c r="H205" s="82" t="str">
        <f t="shared" si="16"/>
        <v/>
      </c>
      <c r="I205" s="70"/>
      <c r="J205" s="70"/>
      <c r="K205" s="70"/>
      <c r="L205" s="82" t="str">
        <f t="shared" si="17"/>
        <v/>
      </c>
      <c r="M205" s="70"/>
      <c r="N205" s="70"/>
      <c r="O205" s="70"/>
      <c r="P205" s="82" t="str">
        <f t="shared" si="18"/>
        <v/>
      </c>
      <c r="T205" s="82" t="str">
        <f t="shared" si="19"/>
        <v/>
      </c>
    </row>
    <row r="206" spans="1:20" ht="14.1" customHeight="1">
      <c r="A206" s="70"/>
      <c r="B206" s="70"/>
      <c r="C206" s="70"/>
      <c r="D206" s="82" t="str">
        <f t="shared" si="15"/>
        <v/>
      </c>
      <c r="E206" s="70"/>
      <c r="F206" s="70"/>
      <c r="G206" s="70"/>
      <c r="H206" s="82" t="str">
        <f t="shared" si="16"/>
        <v/>
      </c>
      <c r="I206" s="70"/>
      <c r="J206" s="70"/>
      <c r="K206" s="70"/>
      <c r="L206" s="82" t="str">
        <f t="shared" si="17"/>
        <v/>
      </c>
      <c r="M206" s="70"/>
      <c r="N206" s="70"/>
      <c r="O206" s="70"/>
      <c r="P206" s="82" t="str">
        <f t="shared" si="18"/>
        <v/>
      </c>
      <c r="T206" s="82" t="str">
        <f t="shared" si="19"/>
        <v/>
      </c>
    </row>
    <row r="207" spans="1:20" ht="14.1" customHeight="1">
      <c r="A207" s="70"/>
      <c r="B207" s="70"/>
      <c r="C207" s="70"/>
      <c r="D207" s="82" t="str">
        <f t="shared" si="15"/>
        <v/>
      </c>
      <c r="E207" s="70"/>
      <c r="F207" s="70"/>
      <c r="G207" s="70"/>
      <c r="H207" s="82" t="str">
        <f t="shared" si="16"/>
        <v/>
      </c>
      <c r="I207" s="70"/>
      <c r="J207" s="70"/>
      <c r="K207" s="70"/>
      <c r="L207" s="82" t="str">
        <f t="shared" si="17"/>
        <v/>
      </c>
      <c r="M207" s="70"/>
      <c r="N207" s="70"/>
      <c r="O207" s="70"/>
      <c r="P207" s="82" t="str">
        <f t="shared" si="18"/>
        <v/>
      </c>
      <c r="T207" s="82" t="str">
        <f t="shared" si="19"/>
        <v/>
      </c>
    </row>
    <row r="208" spans="1:20" ht="14.1" customHeight="1">
      <c r="A208" s="70"/>
      <c r="B208" s="70"/>
      <c r="C208" s="70"/>
      <c r="D208" s="82" t="str">
        <f t="shared" si="15"/>
        <v/>
      </c>
      <c r="E208" s="70"/>
      <c r="F208" s="70"/>
      <c r="G208" s="70"/>
      <c r="H208" s="82" t="str">
        <f t="shared" si="16"/>
        <v/>
      </c>
      <c r="I208" s="70"/>
      <c r="J208" s="70"/>
      <c r="K208" s="70"/>
      <c r="L208" s="82" t="str">
        <f t="shared" si="17"/>
        <v/>
      </c>
      <c r="M208" s="70"/>
      <c r="N208" s="70"/>
      <c r="O208" s="70"/>
      <c r="P208" s="82" t="str">
        <f t="shared" si="18"/>
        <v/>
      </c>
      <c r="T208" s="82" t="str">
        <f t="shared" si="19"/>
        <v/>
      </c>
    </row>
    <row r="209" spans="1:20" ht="14.1" customHeight="1">
      <c r="A209" s="70"/>
      <c r="B209" s="70"/>
      <c r="C209" s="70"/>
      <c r="D209" s="82" t="str">
        <f t="shared" si="15"/>
        <v/>
      </c>
      <c r="E209" s="70"/>
      <c r="F209" s="70"/>
      <c r="G209" s="70"/>
      <c r="H209" s="82" t="str">
        <f t="shared" si="16"/>
        <v/>
      </c>
      <c r="I209" s="70"/>
      <c r="J209" s="70"/>
      <c r="K209" s="70"/>
      <c r="L209" s="82" t="str">
        <f t="shared" si="17"/>
        <v/>
      </c>
      <c r="M209" s="70"/>
      <c r="N209" s="70"/>
      <c r="O209" s="70"/>
      <c r="P209" s="82" t="str">
        <f t="shared" si="18"/>
        <v/>
      </c>
      <c r="T209" s="82" t="str">
        <f t="shared" si="19"/>
        <v/>
      </c>
    </row>
    <row r="210" spans="1:20" ht="14.1" customHeight="1">
      <c r="A210" s="70"/>
      <c r="B210" s="70"/>
      <c r="C210" s="70"/>
      <c r="D210" s="82" t="str">
        <f t="shared" si="15"/>
        <v/>
      </c>
      <c r="E210" s="70"/>
      <c r="F210" s="70"/>
      <c r="G210" s="70"/>
      <c r="H210" s="82" t="str">
        <f t="shared" si="16"/>
        <v/>
      </c>
      <c r="I210" s="70"/>
      <c r="J210" s="70"/>
      <c r="K210" s="70"/>
      <c r="L210" s="82" t="str">
        <f t="shared" si="17"/>
        <v/>
      </c>
      <c r="M210" s="70"/>
      <c r="N210" s="70"/>
      <c r="O210" s="70"/>
      <c r="P210" s="82" t="str">
        <f t="shared" si="18"/>
        <v/>
      </c>
      <c r="T210" s="82" t="str">
        <f t="shared" si="19"/>
        <v/>
      </c>
    </row>
    <row r="211" spans="1:20" ht="14.1" customHeight="1">
      <c r="A211" s="70"/>
      <c r="B211" s="70"/>
      <c r="C211" s="70"/>
      <c r="D211" s="82" t="str">
        <f t="shared" si="15"/>
        <v/>
      </c>
      <c r="E211" s="70"/>
      <c r="F211" s="70"/>
      <c r="G211" s="70"/>
      <c r="H211" s="82" t="str">
        <f t="shared" si="16"/>
        <v/>
      </c>
      <c r="I211" s="70"/>
      <c r="J211" s="70"/>
      <c r="K211" s="70"/>
      <c r="L211" s="82" t="str">
        <f t="shared" si="17"/>
        <v/>
      </c>
      <c r="M211" s="70"/>
      <c r="N211" s="70"/>
      <c r="O211" s="70"/>
      <c r="P211" s="82" t="str">
        <f t="shared" si="18"/>
        <v/>
      </c>
      <c r="T211" s="82" t="str">
        <f t="shared" si="19"/>
        <v/>
      </c>
    </row>
    <row r="212" spans="1:20" ht="14.1" customHeight="1">
      <c r="A212" s="70"/>
      <c r="B212" s="70"/>
      <c r="C212" s="70"/>
      <c r="D212" s="82" t="str">
        <f t="shared" si="15"/>
        <v/>
      </c>
      <c r="E212" s="70"/>
      <c r="F212" s="70"/>
      <c r="G212" s="70"/>
      <c r="H212" s="82" t="str">
        <f t="shared" si="16"/>
        <v/>
      </c>
      <c r="I212" s="70"/>
      <c r="J212" s="70"/>
      <c r="K212" s="70"/>
      <c r="L212" s="82" t="str">
        <f t="shared" si="17"/>
        <v/>
      </c>
      <c r="M212" s="70"/>
      <c r="N212" s="70"/>
      <c r="O212" s="70"/>
      <c r="P212" s="82" t="str">
        <f t="shared" si="18"/>
        <v/>
      </c>
      <c r="T212" s="82" t="str">
        <f t="shared" si="19"/>
        <v/>
      </c>
    </row>
    <row r="213" spans="1:20" ht="14.1" customHeight="1">
      <c r="A213" s="70"/>
      <c r="B213" s="70"/>
      <c r="C213" s="70"/>
      <c r="D213" s="82" t="str">
        <f t="shared" si="15"/>
        <v/>
      </c>
      <c r="E213" s="70"/>
      <c r="F213" s="70"/>
      <c r="G213" s="70"/>
      <c r="H213" s="82" t="str">
        <f t="shared" si="16"/>
        <v/>
      </c>
      <c r="I213" s="70"/>
      <c r="J213" s="70"/>
      <c r="K213" s="70"/>
      <c r="L213" s="82" t="str">
        <f t="shared" si="17"/>
        <v/>
      </c>
      <c r="M213" s="70"/>
      <c r="N213" s="70"/>
      <c r="O213" s="70"/>
      <c r="P213" s="82" t="str">
        <f t="shared" si="18"/>
        <v/>
      </c>
      <c r="T213" s="82" t="str">
        <f t="shared" si="19"/>
        <v/>
      </c>
    </row>
    <row r="214" spans="1:20" ht="14.1" customHeight="1">
      <c r="A214" s="70"/>
      <c r="B214" s="70"/>
      <c r="C214" s="70"/>
      <c r="D214" s="82" t="str">
        <f t="shared" si="15"/>
        <v/>
      </c>
      <c r="E214" s="70"/>
      <c r="F214" s="70"/>
      <c r="G214" s="70"/>
      <c r="H214" s="82" t="str">
        <f t="shared" si="16"/>
        <v/>
      </c>
      <c r="I214" s="70"/>
      <c r="J214" s="70"/>
      <c r="K214" s="70"/>
      <c r="L214" s="82" t="str">
        <f t="shared" si="17"/>
        <v/>
      </c>
      <c r="M214" s="70"/>
      <c r="N214" s="70"/>
      <c r="O214" s="70"/>
      <c r="P214" s="82" t="str">
        <f t="shared" si="18"/>
        <v/>
      </c>
      <c r="T214" s="82" t="str">
        <f t="shared" si="19"/>
        <v/>
      </c>
    </row>
    <row r="215" spans="1:20" ht="14.1" customHeight="1">
      <c r="A215" s="70"/>
      <c r="B215" s="70"/>
      <c r="C215" s="70"/>
      <c r="D215" s="82" t="str">
        <f t="shared" si="15"/>
        <v/>
      </c>
      <c r="E215" s="70"/>
      <c r="F215" s="70"/>
      <c r="G215" s="70"/>
      <c r="H215" s="82" t="str">
        <f t="shared" si="16"/>
        <v/>
      </c>
      <c r="I215" s="70"/>
      <c r="J215" s="70"/>
      <c r="K215" s="70"/>
      <c r="L215" s="82" t="str">
        <f t="shared" si="17"/>
        <v/>
      </c>
      <c r="M215" s="70"/>
      <c r="N215" s="70"/>
      <c r="O215" s="70"/>
      <c r="P215" s="82" t="str">
        <f t="shared" si="18"/>
        <v/>
      </c>
      <c r="T215" s="82" t="str">
        <f t="shared" si="19"/>
        <v/>
      </c>
    </row>
    <row r="216" spans="1:20" ht="14.1" customHeight="1">
      <c r="A216" s="70"/>
      <c r="B216" s="70"/>
      <c r="C216" s="70"/>
      <c r="D216" s="82" t="str">
        <f t="shared" si="15"/>
        <v/>
      </c>
      <c r="E216" s="70"/>
      <c r="F216" s="70"/>
      <c r="G216" s="70"/>
      <c r="H216" s="82" t="str">
        <f t="shared" si="16"/>
        <v/>
      </c>
      <c r="I216" s="70"/>
      <c r="J216" s="70"/>
      <c r="K216" s="70"/>
      <c r="L216" s="82" t="str">
        <f t="shared" si="17"/>
        <v/>
      </c>
      <c r="M216" s="70"/>
      <c r="N216" s="70"/>
      <c r="O216" s="70"/>
      <c r="P216" s="82" t="str">
        <f t="shared" si="18"/>
        <v/>
      </c>
      <c r="T216" s="82" t="str">
        <f t="shared" si="19"/>
        <v/>
      </c>
    </row>
    <row r="217" spans="1:20" ht="14.1" customHeight="1">
      <c r="A217" s="70"/>
      <c r="B217" s="70"/>
      <c r="C217" s="70"/>
      <c r="D217" s="82" t="str">
        <f t="shared" si="15"/>
        <v/>
      </c>
      <c r="E217" s="70"/>
      <c r="F217" s="70"/>
      <c r="G217" s="70"/>
      <c r="H217" s="82" t="str">
        <f t="shared" si="16"/>
        <v/>
      </c>
      <c r="I217" s="70"/>
      <c r="J217" s="70"/>
      <c r="K217" s="70"/>
      <c r="L217" s="82" t="str">
        <f t="shared" si="17"/>
        <v/>
      </c>
      <c r="M217" s="70"/>
      <c r="N217" s="70"/>
      <c r="O217" s="70"/>
      <c r="P217" s="82" t="str">
        <f t="shared" si="18"/>
        <v/>
      </c>
      <c r="T217" s="82" t="str">
        <f t="shared" si="19"/>
        <v/>
      </c>
    </row>
    <row r="218" spans="1:20" ht="14.1" customHeight="1">
      <c r="A218" s="70"/>
      <c r="B218" s="70"/>
      <c r="C218" s="70"/>
      <c r="D218" s="82" t="str">
        <f t="shared" si="15"/>
        <v/>
      </c>
      <c r="E218" s="70"/>
      <c r="F218" s="70"/>
      <c r="G218" s="70"/>
      <c r="H218" s="82" t="str">
        <f t="shared" si="16"/>
        <v/>
      </c>
      <c r="I218" s="70"/>
      <c r="J218" s="70"/>
      <c r="K218" s="70"/>
      <c r="L218" s="82" t="str">
        <f t="shared" si="17"/>
        <v/>
      </c>
      <c r="M218" s="70"/>
      <c r="N218" s="70"/>
      <c r="O218" s="70"/>
      <c r="P218" s="82" t="str">
        <f t="shared" si="18"/>
        <v/>
      </c>
      <c r="T218" s="82" t="str">
        <f t="shared" si="19"/>
        <v/>
      </c>
    </row>
    <row r="219" spans="1:20" ht="14.1" customHeight="1">
      <c r="A219" s="70"/>
      <c r="B219" s="70"/>
      <c r="C219" s="70"/>
      <c r="D219" s="82" t="str">
        <f t="shared" si="15"/>
        <v/>
      </c>
      <c r="E219" s="70"/>
      <c r="F219" s="70"/>
      <c r="G219" s="70"/>
      <c r="H219" s="82" t="str">
        <f t="shared" si="16"/>
        <v/>
      </c>
      <c r="I219" s="70"/>
      <c r="J219" s="70"/>
      <c r="K219" s="70"/>
      <c r="L219" s="82" t="str">
        <f t="shared" si="17"/>
        <v/>
      </c>
      <c r="M219" s="70"/>
      <c r="N219" s="70"/>
      <c r="O219" s="70"/>
      <c r="P219" s="82" t="str">
        <f t="shared" si="18"/>
        <v/>
      </c>
      <c r="T219" s="82" t="str">
        <f t="shared" si="19"/>
        <v/>
      </c>
    </row>
    <row r="220" spans="1:20" ht="14.1" customHeight="1">
      <c r="A220" s="70"/>
      <c r="B220" s="70"/>
      <c r="C220" s="70"/>
      <c r="D220" s="82" t="str">
        <f t="shared" si="15"/>
        <v/>
      </c>
      <c r="E220" s="70"/>
      <c r="F220" s="70"/>
      <c r="G220" s="70"/>
      <c r="H220" s="82" t="str">
        <f t="shared" si="16"/>
        <v/>
      </c>
      <c r="I220" s="70"/>
      <c r="J220" s="70"/>
      <c r="K220" s="70"/>
      <c r="L220" s="82" t="str">
        <f t="shared" si="17"/>
        <v/>
      </c>
      <c r="M220" s="70"/>
      <c r="N220" s="70"/>
      <c r="O220" s="70"/>
      <c r="P220" s="82" t="str">
        <f t="shared" si="18"/>
        <v/>
      </c>
      <c r="T220" s="82" t="str">
        <f t="shared" si="19"/>
        <v/>
      </c>
    </row>
    <row r="221" spans="1:20" ht="14.1" customHeight="1">
      <c r="A221" s="70"/>
      <c r="B221" s="70"/>
      <c r="C221" s="70"/>
      <c r="D221" s="82" t="str">
        <f t="shared" si="15"/>
        <v/>
      </c>
      <c r="E221" s="70"/>
      <c r="F221" s="70"/>
      <c r="G221" s="70"/>
      <c r="H221" s="82" t="str">
        <f t="shared" si="16"/>
        <v/>
      </c>
      <c r="I221" s="70"/>
      <c r="J221" s="70"/>
      <c r="K221" s="70"/>
      <c r="L221" s="82" t="str">
        <f t="shared" si="17"/>
        <v/>
      </c>
      <c r="M221" s="70"/>
      <c r="N221" s="70"/>
      <c r="O221" s="70"/>
      <c r="P221" s="82" t="str">
        <f t="shared" si="18"/>
        <v/>
      </c>
      <c r="T221" s="82" t="str">
        <f t="shared" si="19"/>
        <v/>
      </c>
    </row>
    <row r="222" spans="1:20" ht="14.1" customHeight="1">
      <c r="A222" s="70"/>
      <c r="B222" s="70"/>
      <c r="C222" s="70"/>
      <c r="D222" s="82" t="str">
        <f t="shared" si="15"/>
        <v/>
      </c>
      <c r="E222" s="70"/>
      <c r="F222" s="70"/>
      <c r="G222" s="70"/>
      <c r="H222" s="82" t="str">
        <f t="shared" si="16"/>
        <v/>
      </c>
      <c r="I222" s="70"/>
      <c r="J222" s="70"/>
      <c r="K222" s="70"/>
      <c r="L222" s="82" t="str">
        <f t="shared" si="17"/>
        <v/>
      </c>
      <c r="M222" s="70"/>
      <c r="N222" s="70"/>
      <c r="O222" s="70"/>
      <c r="P222" s="82" t="str">
        <f t="shared" si="18"/>
        <v/>
      </c>
      <c r="T222" s="82" t="str">
        <f t="shared" si="19"/>
        <v/>
      </c>
    </row>
    <row r="223" spans="1:20" ht="14.1" customHeight="1">
      <c r="A223" s="70"/>
      <c r="B223" s="70"/>
      <c r="C223" s="70"/>
      <c r="D223" s="82" t="str">
        <f t="shared" si="15"/>
        <v/>
      </c>
      <c r="E223" s="70"/>
      <c r="F223" s="70"/>
      <c r="G223" s="70"/>
      <c r="H223" s="82" t="str">
        <f t="shared" si="16"/>
        <v/>
      </c>
      <c r="I223" s="70"/>
      <c r="J223" s="70"/>
      <c r="K223" s="70"/>
      <c r="L223" s="82" t="str">
        <f t="shared" si="17"/>
        <v/>
      </c>
      <c r="M223" s="70"/>
      <c r="N223" s="70"/>
      <c r="O223" s="70"/>
      <c r="P223" s="82" t="str">
        <f t="shared" si="18"/>
        <v/>
      </c>
      <c r="T223" s="82" t="str">
        <f t="shared" si="19"/>
        <v/>
      </c>
    </row>
    <row r="224" spans="1:20" ht="14.1" customHeight="1">
      <c r="A224" s="70"/>
      <c r="B224" s="70"/>
      <c r="C224" s="70"/>
      <c r="D224" s="82" t="str">
        <f t="shared" si="15"/>
        <v/>
      </c>
      <c r="E224" s="70"/>
      <c r="F224" s="70"/>
      <c r="G224" s="70"/>
      <c r="H224" s="82" t="str">
        <f t="shared" si="16"/>
        <v/>
      </c>
      <c r="I224" s="70"/>
      <c r="J224" s="70"/>
      <c r="K224" s="70"/>
      <c r="L224" s="82" t="str">
        <f t="shared" si="17"/>
        <v/>
      </c>
      <c r="M224" s="70"/>
      <c r="N224" s="70"/>
      <c r="O224" s="70"/>
      <c r="P224" s="82" t="str">
        <f t="shared" si="18"/>
        <v/>
      </c>
      <c r="T224" s="82" t="str">
        <f t="shared" si="19"/>
        <v/>
      </c>
    </row>
    <row r="225" spans="1:20" ht="14.1" customHeight="1">
      <c r="A225" s="70"/>
      <c r="B225" s="70"/>
      <c r="C225" s="70"/>
      <c r="D225" s="82" t="str">
        <f t="shared" si="15"/>
        <v/>
      </c>
      <c r="E225" s="70"/>
      <c r="F225" s="70"/>
      <c r="G225" s="70"/>
      <c r="H225" s="82" t="str">
        <f t="shared" si="16"/>
        <v/>
      </c>
      <c r="I225" s="70"/>
      <c r="J225" s="70"/>
      <c r="K225" s="70"/>
      <c r="L225" s="82" t="str">
        <f t="shared" si="17"/>
        <v/>
      </c>
      <c r="M225" s="70"/>
      <c r="N225" s="70"/>
      <c r="O225" s="70"/>
      <c r="P225" s="82" t="str">
        <f t="shared" si="18"/>
        <v/>
      </c>
      <c r="T225" s="82" t="str">
        <f t="shared" si="19"/>
        <v/>
      </c>
    </row>
    <row r="226" spans="1:20" ht="14.1" customHeight="1">
      <c r="A226" s="70"/>
      <c r="B226" s="70"/>
      <c r="C226" s="70"/>
      <c r="D226" s="82" t="str">
        <f t="shared" si="15"/>
        <v/>
      </c>
      <c r="E226" s="70"/>
      <c r="F226" s="70"/>
      <c r="G226" s="70"/>
      <c r="H226" s="82" t="str">
        <f t="shared" si="16"/>
        <v/>
      </c>
      <c r="I226" s="70"/>
      <c r="J226" s="70"/>
      <c r="K226" s="70"/>
      <c r="L226" s="82" t="str">
        <f t="shared" si="17"/>
        <v/>
      </c>
      <c r="M226" s="70"/>
      <c r="N226" s="70"/>
      <c r="O226" s="70"/>
      <c r="P226" s="82" t="str">
        <f t="shared" si="18"/>
        <v/>
      </c>
      <c r="T226" s="82" t="str">
        <f t="shared" si="19"/>
        <v/>
      </c>
    </row>
    <row r="227" spans="1:20" ht="14.1" customHeight="1">
      <c r="A227" s="70"/>
      <c r="B227" s="70"/>
      <c r="C227" s="70"/>
      <c r="D227" s="82" t="str">
        <f t="shared" si="15"/>
        <v/>
      </c>
      <c r="E227" s="70"/>
      <c r="F227" s="70"/>
      <c r="G227" s="70"/>
      <c r="H227" s="82" t="str">
        <f t="shared" si="16"/>
        <v/>
      </c>
      <c r="I227" s="70"/>
      <c r="J227" s="70"/>
      <c r="K227" s="70"/>
      <c r="L227" s="82" t="str">
        <f t="shared" si="17"/>
        <v/>
      </c>
      <c r="M227" s="70"/>
      <c r="N227" s="70"/>
      <c r="O227" s="70"/>
      <c r="P227" s="82" t="str">
        <f t="shared" si="18"/>
        <v/>
      </c>
      <c r="T227" s="82" t="str">
        <f t="shared" si="19"/>
        <v/>
      </c>
    </row>
    <row r="228" spans="1:20" ht="14.1" customHeight="1">
      <c r="A228" s="70"/>
      <c r="B228" s="70"/>
      <c r="C228" s="70"/>
      <c r="D228" s="82" t="str">
        <f t="shared" si="15"/>
        <v/>
      </c>
      <c r="E228" s="70"/>
      <c r="F228" s="70"/>
      <c r="G228" s="70"/>
      <c r="H228" s="82" t="str">
        <f t="shared" si="16"/>
        <v/>
      </c>
      <c r="I228" s="70"/>
      <c r="J228" s="70"/>
      <c r="K228" s="70"/>
      <c r="L228" s="82" t="str">
        <f t="shared" si="17"/>
        <v/>
      </c>
      <c r="M228" s="70"/>
      <c r="N228" s="70"/>
      <c r="O228" s="70"/>
      <c r="P228" s="82" t="str">
        <f t="shared" si="18"/>
        <v/>
      </c>
      <c r="T228" s="82" t="str">
        <f t="shared" si="19"/>
        <v/>
      </c>
    </row>
    <row r="229" spans="1:20" ht="14.1" customHeight="1">
      <c r="A229" s="70"/>
      <c r="B229" s="70"/>
      <c r="C229" s="70"/>
      <c r="D229" s="82" t="str">
        <f t="shared" si="15"/>
        <v/>
      </c>
      <c r="E229" s="70"/>
      <c r="F229" s="70"/>
      <c r="G229" s="70"/>
      <c r="H229" s="82" t="str">
        <f t="shared" si="16"/>
        <v/>
      </c>
      <c r="I229" s="70"/>
      <c r="J229" s="70"/>
      <c r="K229" s="70"/>
      <c r="L229" s="82" t="str">
        <f t="shared" si="17"/>
        <v/>
      </c>
      <c r="M229" s="70"/>
      <c r="N229" s="70"/>
      <c r="O229" s="70"/>
      <c r="P229" s="82" t="str">
        <f t="shared" si="18"/>
        <v/>
      </c>
      <c r="T229" s="82" t="str">
        <f t="shared" si="19"/>
        <v/>
      </c>
    </row>
    <row r="230" spans="1:20" ht="14.1" customHeight="1">
      <c r="A230" s="70"/>
      <c r="B230" s="70"/>
      <c r="C230" s="70"/>
      <c r="D230" s="82" t="str">
        <f t="shared" si="15"/>
        <v/>
      </c>
      <c r="E230" s="70"/>
      <c r="F230" s="70"/>
      <c r="G230" s="70"/>
      <c r="H230" s="82" t="str">
        <f t="shared" si="16"/>
        <v/>
      </c>
      <c r="I230" s="70"/>
      <c r="J230" s="70"/>
      <c r="K230" s="70"/>
      <c r="L230" s="82" t="str">
        <f t="shared" si="17"/>
        <v/>
      </c>
      <c r="M230" s="70"/>
      <c r="N230" s="70"/>
      <c r="O230" s="70"/>
      <c r="P230" s="82" t="str">
        <f t="shared" si="18"/>
        <v/>
      </c>
      <c r="T230" s="82" t="str">
        <f t="shared" si="19"/>
        <v/>
      </c>
    </row>
    <row r="231" spans="1:20" ht="14.1" customHeight="1">
      <c r="A231" s="70"/>
      <c r="B231" s="70"/>
      <c r="C231" s="70"/>
      <c r="D231" s="82" t="str">
        <f t="shared" si="15"/>
        <v/>
      </c>
      <c r="E231" s="70"/>
      <c r="F231" s="70"/>
      <c r="G231" s="70"/>
      <c r="H231" s="82" t="str">
        <f t="shared" si="16"/>
        <v/>
      </c>
      <c r="I231" s="70"/>
      <c r="J231" s="70"/>
      <c r="K231" s="70"/>
      <c r="L231" s="82" t="str">
        <f t="shared" si="17"/>
        <v/>
      </c>
      <c r="M231" s="70"/>
      <c r="N231" s="70"/>
      <c r="O231" s="70"/>
      <c r="P231" s="82" t="str">
        <f t="shared" si="18"/>
        <v/>
      </c>
      <c r="T231" s="82" t="str">
        <f t="shared" si="19"/>
        <v/>
      </c>
    </row>
    <row r="232" spans="1:20" ht="14.1" customHeight="1">
      <c r="A232" s="70"/>
      <c r="B232" s="70"/>
      <c r="C232" s="70"/>
      <c r="D232" s="82" t="str">
        <f t="shared" si="15"/>
        <v/>
      </c>
      <c r="E232" s="70"/>
      <c r="F232" s="70"/>
      <c r="G232" s="70"/>
      <c r="H232" s="82" t="str">
        <f t="shared" si="16"/>
        <v/>
      </c>
      <c r="I232" s="70"/>
      <c r="J232" s="70"/>
      <c r="K232" s="70"/>
      <c r="L232" s="82" t="str">
        <f t="shared" si="17"/>
        <v/>
      </c>
      <c r="M232" s="70"/>
      <c r="N232" s="70"/>
      <c r="O232" s="70"/>
      <c r="P232" s="82" t="str">
        <f t="shared" si="18"/>
        <v/>
      </c>
      <c r="T232" s="82" t="str">
        <f t="shared" si="19"/>
        <v/>
      </c>
    </row>
    <row r="233" spans="1:20" ht="14.1" customHeight="1">
      <c r="A233" s="70"/>
      <c r="B233" s="70"/>
      <c r="C233" s="70"/>
      <c r="D233" s="82" t="str">
        <f t="shared" si="15"/>
        <v/>
      </c>
      <c r="E233" s="70"/>
      <c r="F233" s="70"/>
      <c r="G233" s="70"/>
      <c r="H233" s="82" t="str">
        <f t="shared" si="16"/>
        <v/>
      </c>
      <c r="I233" s="70"/>
      <c r="J233" s="70"/>
      <c r="K233" s="70"/>
      <c r="L233" s="82" t="str">
        <f t="shared" si="17"/>
        <v/>
      </c>
      <c r="M233" s="70"/>
      <c r="N233" s="70"/>
      <c r="O233" s="70"/>
      <c r="P233" s="82" t="str">
        <f t="shared" si="18"/>
        <v/>
      </c>
      <c r="T233" s="82" t="str">
        <f t="shared" si="19"/>
        <v/>
      </c>
    </row>
    <row r="234" spans="1:20" ht="14.1" customHeight="1">
      <c r="A234" s="70"/>
      <c r="B234" s="70"/>
      <c r="C234" s="70"/>
      <c r="D234" s="82" t="str">
        <f t="shared" si="15"/>
        <v/>
      </c>
      <c r="E234" s="70"/>
      <c r="F234" s="70"/>
      <c r="G234" s="70"/>
      <c r="H234" s="82" t="str">
        <f t="shared" si="16"/>
        <v/>
      </c>
      <c r="I234" s="70"/>
      <c r="J234" s="70"/>
      <c r="K234" s="70"/>
      <c r="L234" s="82" t="str">
        <f t="shared" si="17"/>
        <v/>
      </c>
      <c r="M234" s="70"/>
      <c r="N234" s="70"/>
      <c r="O234" s="70"/>
      <c r="P234" s="82" t="str">
        <f t="shared" si="18"/>
        <v/>
      </c>
      <c r="T234" s="82" t="str">
        <f t="shared" si="19"/>
        <v/>
      </c>
    </row>
    <row r="235" spans="1:20" ht="14.1" customHeight="1">
      <c r="A235" s="70"/>
      <c r="B235" s="70"/>
      <c r="C235" s="70"/>
      <c r="D235" s="82" t="str">
        <f t="shared" si="15"/>
        <v/>
      </c>
      <c r="E235" s="70"/>
      <c r="F235" s="70"/>
      <c r="G235" s="70"/>
      <c r="H235" s="82" t="str">
        <f t="shared" si="16"/>
        <v/>
      </c>
      <c r="I235" s="70"/>
      <c r="J235" s="70"/>
      <c r="K235" s="70"/>
      <c r="L235" s="82" t="str">
        <f t="shared" si="17"/>
        <v/>
      </c>
      <c r="M235" s="70"/>
      <c r="N235" s="70"/>
      <c r="O235" s="70"/>
      <c r="P235" s="82" t="str">
        <f t="shared" si="18"/>
        <v/>
      </c>
      <c r="T235" s="82" t="str">
        <f t="shared" si="19"/>
        <v/>
      </c>
    </row>
    <row r="236" spans="1:20" ht="14.1" customHeight="1">
      <c r="A236" s="70"/>
      <c r="B236" s="70"/>
      <c r="C236" s="70"/>
      <c r="D236" s="82" t="str">
        <f t="shared" si="15"/>
        <v/>
      </c>
      <c r="E236" s="70"/>
      <c r="F236" s="70"/>
      <c r="G236" s="70"/>
      <c r="H236" s="82" t="str">
        <f t="shared" si="16"/>
        <v/>
      </c>
      <c r="I236" s="70"/>
      <c r="J236" s="70"/>
      <c r="K236" s="70"/>
      <c r="L236" s="82" t="str">
        <f t="shared" si="17"/>
        <v/>
      </c>
      <c r="M236" s="70"/>
      <c r="N236" s="70"/>
      <c r="O236" s="70"/>
      <c r="P236" s="82" t="str">
        <f t="shared" si="18"/>
        <v/>
      </c>
      <c r="T236" s="82" t="str">
        <f t="shared" si="19"/>
        <v/>
      </c>
    </row>
    <row r="237" spans="1:20" ht="14.1" customHeight="1">
      <c r="A237" s="70"/>
      <c r="B237" s="70"/>
      <c r="C237" s="70"/>
      <c r="D237" s="82" t="str">
        <f t="shared" si="15"/>
        <v/>
      </c>
      <c r="E237" s="70"/>
      <c r="F237" s="70"/>
      <c r="G237" s="70"/>
      <c r="H237" s="82" t="str">
        <f t="shared" si="16"/>
        <v/>
      </c>
      <c r="I237" s="70"/>
      <c r="J237" s="70"/>
      <c r="K237" s="70"/>
      <c r="L237" s="82" t="str">
        <f t="shared" si="17"/>
        <v/>
      </c>
      <c r="M237" s="70"/>
      <c r="N237" s="70"/>
      <c r="O237" s="70"/>
      <c r="P237" s="82" t="str">
        <f t="shared" si="18"/>
        <v/>
      </c>
      <c r="T237" s="82" t="str">
        <f t="shared" si="19"/>
        <v/>
      </c>
    </row>
    <row r="238" spans="1:20" ht="14.1" customHeight="1">
      <c r="A238" s="70"/>
      <c r="B238" s="70"/>
      <c r="C238" s="70"/>
      <c r="D238" s="82" t="str">
        <f t="shared" si="15"/>
        <v/>
      </c>
      <c r="E238" s="70"/>
      <c r="F238" s="70"/>
      <c r="G238" s="70"/>
      <c r="H238" s="82" t="str">
        <f t="shared" si="16"/>
        <v/>
      </c>
      <c r="I238" s="70"/>
      <c r="J238" s="70"/>
      <c r="K238" s="70"/>
      <c r="L238" s="82" t="str">
        <f t="shared" si="17"/>
        <v/>
      </c>
      <c r="M238" s="70"/>
      <c r="N238" s="70"/>
      <c r="O238" s="70"/>
      <c r="P238" s="82" t="str">
        <f t="shared" si="18"/>
        <v/>
      </c>
      <c r="T238" s="82" t="str">
        <f t="shared" si="19"/>
        <v/>
      </c>
    </row>
    <row r="239" spans="1:20" ht="14.1" customHeight="1">
      <c r="A239" s="70"/>
      <c r="B239" s="70"/>
      <c r="C239" s="70"/>
      <c r="D239" s="82" t="str">
        <f t="shared" si="15"/>
        <v/>
      </c>
      <c r="E239" s="70"/>
      <c r="F239" s="70"/>
      <c r="G239" s="70"/>
      <c r="H239" s="82" t="str">
        <f t="shared" si="16"/>
        <v/>
      </c>
      <c r="I239" s="70"/>
      <c r="J239" s="70"/>
      <c r="K239" s="70"/>
      <c r="L239" s="82" t="str">
        <f t="shared" si="17"/>
        <v/>
      </c>
      <c r="M239" s="70"/>
      <c r="N239" s="70"/>
      <c r="O239" s="70"/>
      <c r="P239" s="82" t="str">
        <f t="shared" si="18"/>
        <v/>
      </c>
      <c r="T239" s="82" t="str">
        <f t="shared" si="19"/>
        <v/>
      </c>
    </row>
    <row r="240" spans="1:20" ht="14.1" customHeight="1">
      <c r="A240" s="70"/>
      <c r="B240" s="70"/>
      <c r="C240" s="70"/>
      <c r="D240" s="82" t="str">
        <f t="shared" si="15"/>
        <v/>
      </c>
      <c r="E240" s="70"/>
      <c r="F240" s="70"/>
      <c r="G240" s="70"/>
      <c r="H240" s="82" t="str">
        <f t="shared" si="16"/>
        <v/>
      </c>
      <c r="I240" s="70"/>
      <c r="J240" s="70"/>
      <c r="K240" s="70"/>
      <c r="L240" s="82" t="str">
        <f t="shared" si="17"/>
        <v/>
      </c>
      <c r="M240" s="70"/>
      <c r="N240" s="70"/>
      <c r="O240" s="70"/>
      <c r="P240" s="82" t="str">
        <f t="shared" si="18"/>
        <v/>
      </c>
      <c r="T240" s="82" t="str">
        <f t="shared" si="19"/>
        <v/>
      </c>
    </row>
    <row r="241" spans="1:20" ht="14.1" customHeight="1">
      <c r="A241" s="70"/>
      <c r="B241" s="70"/>
      <c r="C241" s="70"/>
      <c r="D241" s="82" t="str">
        <f t="shared" si="15"/>
        <v/>
      </c>
      <c r="E241" s="70"/>
      <c r="F241" s="70"/>
      <c r="G241" s="70"/>
      <c r="H241" s="82" t="str">
        <f t="shared" si="16"/>
        <v/>
      </c>
      <c r="I241" s="70"/>
      <c r="J241" s="70"/>
      <c r="K241" s="70"/>
      <c r="L241" s="82" t="str">
        <f t="shared" si="17"/>
        <v/>
      </c>
      <c r="M241" s="70"/>
      <c r="N241" s="70"/>
      <c r="O241" s="70"/>
      <c r="P241" s="82" t="str">
        <f t="shared" si="18"/>
        <v/>
      </c>
      <c r="T241" s="82" t="str">
        <f t="shared" si="19"/>
        <v/>
      </c>
    </row>
    <row r="242" spans="1:20" ht="14.1" customHeight="1">
      <c r="A242" s="70"/>
      <c r="B242" s="70"/>
      <c r="C242" s="70"/>
      <c r="D242" s="82" t="str">
        <f t="shared" si="15"/>
        <v/>
      </c>
      <c r="E242" s="70"/>
      <c r="F242" s="70"/>
      <c r="G242" s="70"/>
      <c r="H242" s="82" t="str">
        <f t="shared" si="16"/>
        <v/>
      </c>
      <c r="I242" s="70"/>
      <c r="J242" s="70"/>
      <c r="K242" s="70"/>
      <c r="L242" s="82" t="str">
        <f t="shared" si="17"/>
        <v/>
      </c>
      <c r="M242" s="70"/>
      <c r="N242" s="70"/>
      <c r="O242" s="70"/>
      <c r="P242" s="82" t="str">
        <f t="shared" si="18"/>
        <v/>
      </c>
      <c r="T242" s="82" t="str">
        <f t="shared" si="19"/>
        <v/>
      </c>
    </row>
    <row r="243" spans="1:20" ht="14.1" customHeight="1">
      <c r="A243" s="70"/>
      <c r="B243" s="70"/>
      <c r="C243" s="70"/>
      <c r="D243" s="82" t="str">
        <f t="shared" si="15"/>
        <v/>
      </c>
      <c r="E243" s="70"/>
      <c r="F243" s="70"/>
      <c r="G243" s="70"/>
      <c r="H243" s="82" t="str">
        <f t="shared" si="16"/>
        <v/>
      </c>
      <c r="I243" s="70"/>
      <c r="J243" s="70"/>
      <c r="K243" s="70"/>
      <c r="L243" s="82" t="str">
        <f t="shared" si="17"/>
        <v/>
      </c>
      <c r="M243" s="70"/>
      <c r="N243" s="70"/>
      <c r="O243" s="70"/>
      <c r="P243" s="82" t="str">
        <f t="shared" si="18"/>
        <v/>
      </c>
      <c r="T243" s="82" t="str">
        <f t="shared" si="19"/>
        <v/>
      </c>
    </row>
    <row r="244" spans="1:20" ht="14.1" customHeight="1">
      <c r="A244" s="70"/>
      <c r="B244" s="70"/>
      <c r="C244" s="70"/>
      <c r="D244" s="82" t="str">
        <f t="shared" si="15"/>
        <v/>
      </c>
      <c r="E244" s="70"/>
      <c r="F244" s="70"/>
      <c r="G244" s="70"/>
      <c r="H244" s="82" t="str">
        <f t="shared" si="16"/>
        <v/>
      </c>
      <c r="I244" s="70"/>
      <c r="J244" s="70"/>
      <c r="K244" s="70"/>
      <c r="L244" s="82" t="str">
        <f t="shared" si="17"/>
        <v/>
      </c>
      <c r="M244" s="70"/>
      <c r="N244" s="70"/>
      <c r="O244" s="70"/>
      <c r="P244" s="82" t="str">
        <f t="shared" si="18"/>
        <v/>
      </c>
      <c r="T244" s="82" t="str">
        <f t="shared" si="19"/>
        <v/>
      </c>
    </row>
    <row r="245" spans="1:20" ht="14.1" customHeight="1">
      <c r="A245" s="70"/>
      <c r="B245" s="70"/>
      <c r="C245" s="70"/>
      <c r="D245" s="82" t="str">
        <f t="shared" si="15"/>
        <v/>
      </c>
      <c r="E245" s="70"/>
      <c r="F245" s="70"/>
      <c r="G245" s="70"/>
      <c r="H245" s="82" t="str">
        <f t="shared" si="16"/>
        <v/>
      </c>
      <c r="I245" s="70"/>
      <c r="J245" s="70"/>
      <c r="K245" s="70"/>
      <c r="L245" s="82" t="str">
        <f t="shared" si="17"/>
        <v/>
      </c>
      <c r="M245" s="70"/>
      <c r="N245" s="70"/>
      <c r="O245" s="70"/>
      <c r="P245" s="82" t="str">
        <f t="shared" si="18"/>
        <v/>
      </c>
      <c r="T245" s="82" t="str">
        <f t="shared" si="19"/>
        <v/>
      </c>
    </row>
    <row r="246" spans="1:20" ht="14.1" customHeight="1">
      <c r="A246" s="70"/>
      <c r="B246" s="70"/>
      <c r="C246" s="70"/>
      <c r="D246" s="82" t="str">
        <f t="shared" si="15"/>
        <v/>
      </c>
      <c r="E246" s="70"/>
      <c r="F246" s="70"/>
      <c r="G246" s="70"/>
      <c r="H246" s="82" t="str">
        <f t="shared" si="16"/>
        <v/>
      </c>
      <c r="I246" s="70"/>
      <c r="J246" s="70"/>
      <c r="K246" s="70"/>
      <c r="L246" s="82" t="str">
        <f t="shared" si="17"/>
        <v/>
      </c>
      <c r="M246" s="70"/>
      <c r="N246" s="70"/>
      <c r="O246" s="70"/>
      <c r="P246" s="82" t="str">
        <f t="shared" si="18"/>
        <v/>
      </c>
      <c r="T246" s="82" t="str">
        <f t="shared" si="19"/>
        <v/>
      </c>
    </row>
    <row r="247" spans="1:20" ht="14.1" customHeight="1">
      <c r="A247" s="70"/>
      <c r="B247" s="70"/>
      <c r="C247" s="70"/>
      <c r="D247" s="82" t="str">
        <f t="shared" si="15"/>
        <v/>
      </c>
      <c r="E247" s="70"/>
      <c r="F247" s="70"/>
      <c r="G247" s="70"/>
      <c r="H247" s="82" t="str">
        <f t="shared" si="16"/>
        <v/>
      </c>
      <c r="I247" s="70"/>
      <c r="J247" s="70"/>
      <c r="K247" s="70"/>
      <c r="L247" s="82" t="str">
        <f t="shared" si="17"/>
        <v/>
      </c>
      <c r="M247" s="70"/>
      <c r="N247" s="70"/>
      <c r="O247" s="70"/>
      <c r="P247" s="82" t="str">
        <f t="shared" si="18"/>
        <v/>
      </c>
      <c r="T247" s="82" t="str">
        <f t="shared" si="19"/>
        <v/>
      </c>
    </row>
    <row r="248" spans="1:20" ht="14.1" customHeight="1">
      <c r="A248" s="70"/>
      <c r="B248" s="70"/>
      <c r="C248" s="70"/>
      <c r="D248" s="82" t="str">
        <f t="shared" si="15"/>
        <v/>
      </c>
      <c r="E248" s="70"/>
      <c r="F248" s="70"/>
      <c r="G248" s="70"/>
      <c r="H248" s="82" t="str">
        <f t="shared" si="16"/>
        <v/>
      </c>
      <c r="I248" s="70"/>
      <c r="J248" s="70"/>
      <c r="K248" s="70"/>
      <c r="L248" s="82" t="str">
        <f t="shared" si="17"/>
        <v/>
      </c>
      <c r="M248" s="70"/>
      <c r="N248" s="70"/>
      <c r="O248" s="70"/>
      <c r="P248" s="82" t="str">
        <f t="shared" si="18"/>
        <v/>
      </c>
      <c r="T248" s="82" t="str">
        <f t="shared" si="19"/>
        <v/>
      </c>
    </row>
    <row r="249" spans="1:20" ht="14.1" customHeight="1">
      <c r="A249" s="70"/>
      <c r="B249" s="70"/>
      <c r="C249" s="70"/>
      <c r="D249" s="82" t="str">
        <f t="shared" si="15"/>
        <v/>
      </c>
      <c r="E249" s="70"/>
      <c r="F249" s="70"/>
      <c r="G249" s="70"/>
      <c r="H249" s="82" t="str">
        <f t="shared" si="16"/>
        <v/>
      </c>
      <c r="I249" s="70"/>
      <c r="J249" s="70"/>
      <c r="K249" s="70"/>
      <c r="L249" s="82" t="str">
        <f t="shared" si="17"/>
        <v/>
      </c>
      <c r="M249" s="70"/>
      <c r="N249" s="70"/>
      <c r="O249" s="70"/>
      <c r="P249" s="82" t="str">
        <f t="shared" si="18"/>
        <v/>
      </c>
      <c r="T249" s="82" t="str">
        <f t="shared" si="19"/>
        <v/>
      </c>
    </row>
    <row r="250" spans="1:20" ht="14.1" customHeight="1">
      <c r="A250" s="70"/>
      <c r="B250" s="70"/>
      <c r="C250" s="70"/>
      <c r="D250" s="82" t="str">
        <f t="shared" si="15"/>
        <v/>
      </c>
      <c r="E250" s="70"/>
      <c r="F250" s="70"/>
      <c r="G250" s="70"/>
      <c r="H250" s="82" t="str">
        <f t="shared" si="16"/>
        <v/>
      </c>
      <c r="I250" s="70"/>
      <c r="J250" s="70"/>
      <c r="K250" s="70"/>
      <c r="L250" s="82" t="str">
        <f t="shared" si="17"/>
        <v/>
      </c>
      <c r="M250" s="70"/>
      <c r="N250" s="70"/>
      <c r="O250" s="70"/>
      <c r="P250" s="82" t="str">
        <f t="shared" si="18"/>
        <v/>
      </c>
      <c r="T250" s="82" t="str">
        <f t="shared" si="19"/>
        <v/>
      </c>
    </row>
  </sheetData>
  <mergeCells count="10">
    <mergeCell ref="M1:O1"/>
    <mergeCell ref="P1:P2"/>
    <mergeCell ref="Q1:S1"/>
    <mergeCell ref="T1:T2"/>
    <mergeCell ref="A1:C1"/>
    <mergeCell ref="D1:D2"/>
    <mergeCell ref="E1:G1"/>
    <mergeCell ref="H1:H2"/>
    <mergeCell ref="I1:K1"/>
    <mergeCell ref="L1:L2"/>
  </mergeCells>
  <pageMargins left="0.7" right="0.7" top="0.75" bottom="0.75" header="0.3" footer="0.3"/>
  <pageSetup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I21" sqref="I21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63"/>
  <sheetViews>
    <sheetView showGridLines="0" workbookViewId="0">
      <selection sqref="A1:I15"/>
    </sheetView>
  </sheetViews>
  <sheetFormatPr baseColWidth="10" defaultRowHeight="15"/>
  <cols>
    <col min="1" max="1" width="10.140625" customWidth="1"/>
    <col min="2" max="2" width="12.42578125" customWidth="1"/>
    <col min="3" max="9" width="22.7109375" customWidth="1"/>
    <col min="11" max="11" width="24.7109375" customWidth="1"/>
    <col min="12" max="12" width="19.85546875" customWidth="1"/>
    <col min="13" max="13" width="21" customWidth="1"/>
    <col min="14" max="14" width="16.85546875" customWidth="1"/>
  </cols>
  <sheetData>
    <row r="1" spans="1:14" ht="43.5" customHeight="1" thickBot="1">
      <c r="A1" s="181" t="s">
        <v>531</v>
      </c>
      <c r="B1" s="181"/>
      <c r="C1" s="181"/>
      <c r="D1" s="181"/>
      <c r="E1" s="181"/>
      <c r="F1" s="181"/>
      <c r="G1" s="181"/>
      <c r="H1" s="181"/>
      <c r="I1" s="181"/>
      <c r="M1" s="116" t="s">
        <v>521</v>
      </c>
      <c r="N1" s="117" t="s">
        <v>522</v>
      </c>
    </row>
    <row r="2" spans="1:14" ht="6" customHeight="1" thickBot="1">
      <c r="A2" s="182"/>
      <c r="B2" s="184"/>
      <c r="C2" s="184"/>
      <c r="D2" s="184"/>
      <c r="E2" s="184"/>
      <c r="F2" s="184"/>
      <c r="G2" s="184"/>
      <c r="H2" s="182"/>
      <c r="I2" s="182"/>
      <c r="M2" s="118"/>
      <c r="N2" s="119"/>
    </row>
    <row r="3" spans="1:14" ht="48.75" customHeight="1" thickBot="1">
      <c r="A3" s="175" t="s">
        <v>499</v>
      </c>
      <c r="B3" s="180"/>
      <c r="C3" s="134" t="s">
        <v>500</v>
      </c>
      <c r="D3" s="135" t="s">
        <v>514</v>
      </c>
      <c r="E3" s="140" t="s">
        <v>513</v>
      </c>
      <c r="F3" s="141" t="s">
        <v>516</v>
      </c>
      <c r="G3" s="145" t="s">
        <v>501</v>
      </c>
      <c r="H3" s="146" t="s">
        <v>515</v>
      </c>
      <c r="I3" s="147" t="s">
        <v>502</v>
      </c>
      <c r="M3" s="122" t="s">
        <v>505</v>
      </c>
      <c r="N3" s="121"/>
    </row>
    <row r="4" spans="1:14" ht="30" customHeight="1" thickBot="1">
      <c r="A4" s="169" t="s">
        <v>512</v>
      </c>
      <c r="B4" s="170">
        <v>42317</v>
      </c>
      <c r="C4" s="158" t="s">
        <v>524</v>
      </c>
      <c r="D4" s="159"/>
      <c r="E4" s="138"/>
      <c r="F4" s="142"/>
      <c r="G4" s="148" t="s">
        <v>506</v>
      </c>
      <c r="H4" s="149"/>
      <c r="I4" s="150"/>
      <c r="M4" s="120" t="s">
        <v>510</v>
      </c>
      <c r="N4" s="119"/>
    </row>
    <row r="5" spans="1:14" ht="30" customHeight="1" thickBot="1">
      <c r="A5" s="169"/>
      <c r="B5" s="171"/>
      <c r="C5" s="132" t="s">
        <v>510</v>
      </c>
      <c r="D5" s="137"/>
      <c r="E5" s="139"/>
      <c r="F5" s="143"/>
      <c r="G5" s="151" t="s">
        <v>551</v>
      </c>
      <c r="H5" s="152"/>
      <c r="I5" s="153"/>
      <c r="M5" s="120" t="s">
        <v>508</v>
      </c>
      <c r="N5" s="121"/>
    </row>
    <row r="6" spans="1:14" ht="30" customHeight="1" thickBot="1">
      <c r="A6" s="169" t="s">
        <v>517</v>
      </c>
      <c r="B6" s="170">
        <v>42318</v>
      </c>
      <c r="C6" s="158"/>
      <c r="D6" s="159"/>
      <c r="E6" s="138"/>
      <c r="F6" s="142"/>
      <c r="G6" s="148" t="s">
        <v>547</v>
      </c>
      <c r="H6" s="149"/>
      <c r="I6" s="150"/>
      <c r="M6" s="120" t="s">
        <v>523</v>
      </c>
      <c r="N6" s="119"/>
    </row>
    <row r="7" spans="1:14" ht="30" customHeight="1" thickBot="1">
      <c r="A7" s="169"/>
      <c r="B7" s="171"/>
      <c r="C7" s="132"/>
      <c r="D7" s="137"/>
      <c r="E7" s="139"/>
      <c r="F7" s="143"/>
      <c r="G7" s="151"/>
      <c r="H7" s="152"/>
      <c r="I7" s="153"/>
      <c r="M7" s="120" t="s">
        <v>504</v>
      </c>
      <c r="N7" s="119"/>
    </row>
    <row r="8" spans="1:14" ht="30" customHeight="1" thickBot="1">
      <c r="A8" s="169" t="s">
        <v>518</v>
      </c>
      <c r="B8" s="170">
        <v>42319</v>
      </c>
      <c r="C8" s="158"/>
      <c r="D8" s="159"/>
      <c r="E8" s="138"/>
      <c r="F8" s="142"/>
      <c r="G8" s="148"/>
      <c r="H8" s="149"/>
      <c r="I8" s="150"/>
      <c r="M8" s="123" t="s">
        <v>503</v>
      </c>
      <c r="N8" s="119"/>
    </row>
    <row r="9" spans="1:14" ht="30" customHeight="1" thickBot="1">
      <c r="A9" s="169"/>
      <c r="B9" s="171"/>
      <c r="C9" s="132"/>
      <c r="D9" s="137"/>
      <c r="E9" s="139"/>
      <c r="F9" s="143"/>
      <c r="G9" s="151"/>
      <c r="H9" s="152"/>
      <c r="I9" s="153"/>
      <c r="M9" s="120" t="s">
        <v>524</v>
      </c>
      <c r="N9" s="119"/>
    </row>
    <row r="10" spans="1:14" ht="30" customHeight="1" thickBot="1">
      <c r="A10" s="169" t="s">
        <v>519</v>
      </c>
      <c r="B10" s="170">
        <v>42320</v>
      </c>
      <c r="C10" s="158"/>
      <c r="D10" s="159"/>
      <c r="E10" s="138"/>
      <c r="F10" s="142"/>
      <c r="G10" s="148"/>
      <c r="H10" s="149"/>
      <c r="I10" s="150"/>
      <c r="M10" s="118" t="s">
        <v>509</v>
      </c>
      <c r="N10" s="119"/>
    </row>
    <row r="11" spans="1:14" ht="30" customHeight="1" thickBot="1">
      <c r="A11" s="169"/>
      <c r="B11" s="171"/>
      <c r="C11" s="132"/>
      <c r="D11" s="137"/>
      <c r="E11" s="139"/>
      <c r="F11" s="143"/>
      <c r="G11" s="151"/>
      <c r="H11" s="152"/>
      <c r="I11" s="153"/>
      <c r="M11" s="120" t="s">
        <v>530</v>
      </c>
      <c r="N11" s="121"/>
    </row>
    <row r="12" spans="1:14" ht="30" customHeight="1" thickBot="1">
      <c r="A12" s="183" t="s">
        <v>520</v>
      </c>
      <c r="B12" s="170">
        <v>42321</v>
      </c>
      <c r="C12" s="133"/>
      <c r="D12" s="136"/>
      <c r="E12" s="154"/>
      <c r="F12" s="155"/>
      <c r="G12" s="156"/>
      <c r="H12" s="144"/>
      <c r="I12" s="157"/>
      <c r="M12" s="122" t="s">
        <v>526</v>
      </c>
      <c r="N12" s="119"/>
    </row>
    <row r="13" spans="1:14" ht="30" customHeight="1" thickBot="1">
      <c r="A13" s="169"/>
      <c r="B13" s="171"/>
      <c r="C13" s="132"/>
      <c r="D13" s="137"/>
      <c r="E13" s="139"/>
      <c r="F13" s="143"/>
      <c r="G13" s="151"/>
      <c r="H13" s="152"/>
      <c r="I13" s="153"/>
      <c r="M13" s="120" t="s">
        <v>525</v>
      </c>
      <c r="N13" s="119"/>
    </row>
    <row r="14" spans="1:14">
      <c r="B14" s="113"/>
      <c r="C14" s="113"/>
      <c r="D14" s="113"/>
      <c r="E14" s="113"/>
      <c r="F14" s="113"/>
      <c r="G14" s="113"/>
      <c r="M14" s="120" t="s">
        <v>507</v>
      </c>
      <c r="N14" s="119"/>
    </row>
    <row r="15" spans="1:14" ht="23.25" customHeight="1">
      <c r="A15" s="174" t="s">
        <v>511</v>
      </c>
      <c r="B15" s="174"/>
      <c r="C15" s="174"/>
      <c r="D15" s="174"/>
      <c r="E15" s="174"/>
      <c r="F15" s="174"/>
      <c r="G15" s="174"/>
      <c r="H15" s="174"/>
      <c r="I15" s="174"/>
      <c r="M15" s="120"/>
      <c r="N15" s="29"/>
    </row>
    <row r="16" spans="1:14">
      <c r="M16" s="120"/>
      <c r="N16" s="29"/>
    </row>
    <row r="17" spans="1:15" ht="15.75" thickBot="1">
      <c r="M17" s="120"/>
      <c r="N17" s="29"/>
    </row>
    <row r="18" spans="1:15" ht="43.5" customHeight="1" thickBot="1">
      <c r="A18" s="177" t="s">
        <v>532</v>
      </c>
      <c r="B18" s="177"/>
      <c r="C18" s="177"/>
      <c r="D18" s="177"/>
      <c r="E18" s="177"/>
      <c r="F18" s="177"/>
      <c r="G18" s="177"/>
      <c r="H18" s="177"/>
      <c r="I18" s="177"/>
      <c r="M18" s="116" t="s">
        <v>527</v>
      </c>
      <c r="N18" s="116"/>
      <c r="O18" s="117" t="s">
        <v>522</v>
      </c>
    </row>
    <row r="19" spans="1:15" ht="6" customHeight="1" thickBot="1">
      <c r="B19" s="115"/>
      <c r="C19" s="115"/>
      <c r="D19" s="115"/>
      <c r="E19" s="115"/>
      <c r="F19" s="115"/>
      <c r="G19" s="115"/>
      <c r="M19" s="125"/>
      <c r="N19" s="126"/>
      <c r="O19" s="29"/>
    </row>
    <row r="20" spans="1:15" ht="48.75" customHeight="1" thickBot="1">
      <c r="A20" s="175" t="s">
        <v>499</v>
      </c>
      <c r="B20" s="176"/>
      <c r="C20" s="134" t="s">
        <v>500</v>
      </c>
      <c r="D20" s="135" t="s">
        <v>514</v>
      </c>
      <c r="E20" s="140" t="s">
        <v>513</v>
      </c>
      <c r="F20" s="141" t="s">
        <v>516</v>
      </c>
      <c r="G20" s="145" t="s">
        <v>501</v>
      </c>
      <c r="H20" s="146" t="s">
        <v>515</v>
      </c>
      <c r="I20" s="147" t="s">
        <v>502</v>
      </c>
      <c r="M20" s="130" t="s">
        <v>528</v>
      </c>
      <c r="N20" s="119"/>
      <c r="O20" s="119"/>
    </row>
    <row r="21" spans="1:15" ht="30" customHeight="1" thickBot="1">
      <c r="A21" s="173" t="s">
        <v>512</v>
      </c>
      <c r="B21" s="170">
        <v>42324</v>
      </c>
      <c r="C21" s="158"/>
      <c r="D21" s="159"/>
      <c r="E21" s="138"/>
      <c r="F21" s="142"/>
      <c r="G21" s="148"/>
      <c r="H21" s="149"/>
      <c r="I21" s="150"/>
      <c r="M21" s="130" t="s">
        <v>533</v>
      </c>
      <c r="N21" s="119"/>
      <c r="O21" s="119"/>
    </row>
    <row r="22" spans="1:15" ht="30" customHeight="1" thickBot="1">
      <c r="A22" s="173"/>
      <c r="B22" s="171"/>
      <c r="C22" s="132"/>
      <c r="D22" s="137"/>
      <c r="E22" s="139"/>
      <c r="F22" s="143"/>
      <c r="G22" s="151"/>
      <c r="H22" s="152"/>
      <c r="I22" s="153"/>
      <c r="M22" s="130" t="s">
        <v>534</v>
      </c>
      <c r="N22" s="119"/>
      <c r="O22" s="119"/>
    </row>
    <row r="23" spans="1:15" ht="30" customHeight="1" thickBot="1">
      <c r="A23" s="173" t="s">
        <v>517</v>
      </c>
      <c r="B23" s="170">
        <v>42325</v>
      </c>
      <c r="C23" s="158"/>
      <c r="D23" s="159"/>
      <c r="E23" s="138"/>
      <c r="F23" s="142"/>
      <c r="G23" s="148"/>
      <c r="H23" s="149"/>
      <c r="I23" s="150"/>
      <c r="M23" s="130" t="s">
        <v>535</v>
      </c>
      <c r="N23" s="119"/>
      <c r="O23" s="119"/>
    </row>
    <row r="24" spans="1:15" ht="30" customHeight="1" thickBot="1">
      <c r="A24" s="173"/>
      <c r="B24" s="171"/>
      <c r="C24" s="132"/>
      <c r="D24" s="137"/>
      <c r="E24" s="139"/>
      <c r="F24" s="143"/>
      <c r="G24" s="151"/>
      <c r="H24" s="152"/>
      <c r="I24" s="153"/>
      <c r="M24" s="130" t="s">
        <v>536</v>
      </c>
      <c r="N24" s="119"/>
      <c r="O24" s="121"/>
    </row>
    <row r="25" spans="1:15" ht="30" customHeight="1" thickBot="1">
      <c r="A25" s="173" t="s">
        <v>518</v>
      </c>
      <c r="B25" s="170">
        <v>42326</v>
      </c>
      <c r="C25" s="158"/>
      <c r="D25" s="159"/>
      <c r="E25" s="138"/>
      <c r="F25" s="142"/>
      <c r="G25" s="148"/>
      <c r="H25" s="149"/>
      <c r="I25" s="150"/>
      <c r="M25" s="127" t="s">
        <v>539</v>
      </c>
      <c r="N25" s="119"/>
      <c r="O25" s="119"/>
    </row>
    <row r="26" spans="1:15" ht="30" customHeight="1" thickBot="1">
      <c r="A26" s="173"/>
      <c r="B26" s="171"/>
      <c r="C26" s="132"/>
      <c r="D26" s="137"/>
      <c r="E26" s="139"/>
      <c r="F26" s="143"/>
      <c r="G26" s="151"/>
      <c r="H26" s="152"/>
      <c r="I26" s="153"/>
      <c r="M26" s="127" t="s">
        <v>540</v>
      </c>
      <c r="N26" s="119"/>
      <c r="O26" s="119"/>
    </row>
    <row r="27" spans="1:15" ht="30" customHeight="1" thickBot="1">
      <c r="A27" s="169" t="s">
        <v>519</v>
      </c>
      <c r="B27" s="170">
        <v>42327</v>
      </c>
      <c r="C27" s="158"/>
      <c r="D27" s="159"/>
      <c r="E27" s="138"/>
      <c r="F27" s="142"/>
      <c r="G27" s="148"/>
      <c r="H27" s="149"/>
      <c r="I27" s="150"/>
      <c r="M27" s="127" t="s">
        <v>544</v>
      </c>
      <c r="N27" s="119"/>
      <c r="O27" s="119"/>
    </row>
    <row r="28" spans="1:15" ht="30" customHeight="1" thickBot="1">
      <c r="A28" s="169"/>
      <c r="B28" s="171"/>
      <c r="C28" s="132"/>
      <c r="D28" s="137"/>
      <c r="E28" s="139"/>
      <c r="F28" s="143"/>
      <c r="G28" s="151"/>
      <c r="H28" s="152"/>
      <c r="I28" s="153"/>
      <c r="M28" s="127" t="s">
        <v>543</v>
      </c>
      <c r="N28" s="119"/>
      <c r="O28" s="119"/>
    </row>
    <row r="29" spans="1:15" ht="30" customHeight="1" thickBot="1">
      <c r="A29" s="172" t="s">
        <v>520</v>
      </c>
      <c r="B29" s="170">
        <v>42328</v>
      </c>
      <c r="C29" s="133"/>
      <c r="D29" s="136"/>
      <c r="E29" s="154"/>
      <c r="F29" s="155"/>
      <c r="G29" s="156"/>
      <c r="H29" s="144"/>
      <c r="I29" s="157"/>
      <c r="M29" s="130" t="s">
        <v>524</v>
      </c>
      <c r="N29" s="119"/>
      <c r="O29" s="119"/>
    </row>
    <row r="30" spans="1:15" ht="30" customHeight="1" thickBot="1">
      <c r="A30" s="173"/>
      <c r="B30" s="171"/>
      <c r="C30" s="132"/>
      <c r="D30" s="137"/>
      <c r="E30" s="139"/>
      <c r="F30" s="143"/>
      <c r="G30" s="151"/>
      <c r="H30" s="152"/>
      <c r="I30" s="153"/>
      <c r="M30" s="127" t="s">
        <v>541</v>
      </c>
      <c r="N30" s="119"/>
      <c r="O30" s="119"/>
    </row>
    <row r="31" spans="1:15">
      <c r="B31" s="113"/>
      <c r="C31" s="113"/>
      <c r="D31" s="113"/>
      <c r="E31" s="113"/>
      <c r="F31" s="113"/>
      <c r="G31" s="113"/>
      <c r="M31" s="127" t="s">
        <v>542</v>
      </c>
      <c r="N31" s="119"/>
      <c r="O31" s="119"/>
    </row>
    <row r="32" spans="1:15" ht="23.25" customHeight="1">
      <c r="A32" s="174" t="s">
        <v>511</v>
      </c>
      <c r="B32" s="174"/>
      <c r="C32" s="174"/>
      <c r="D32" s="174"/>
      <c r="E32" s="174"/>
      <c r="F32" s="174"/>
      <c r="G32" s="174"/>
      <c r="H32" s="174"/>
      <c r="I32" s="174"/>
      <c r="M32" s="127" t="s">
        <v>537</v>
      </c>
      <c r="N32" s="119"/>
      <c r="O32" s="119"/>
    </row>
    <row r="33" spans="13:15">
      <c r="M33" s="127" t="s">
        <v>538</v>
      </c>
      <c r="N33" s="119"/>
      <c r="O33" s="119"/>
    </row>
    <row r="34" spans="13:15">
      <c r="M34" s="127"/>
      <c r="N34" s="119"/>
      <c r="O34" s="119"/>
    </row>
    <row r="35" spans="13:15">
      <c r="M35" s="127"/>
      <c r="N35" s="119"/>
      <c r="O35" s="121"/>
    </row>
    <row r="36" spans="13:15">
      <c r="M36" s="127"/>
      <c r="N36" s="119"/>
      <c r="O36" s="119"/>
    </row>
    <row r="37" spans="13:15">
      <c r="M37" s="127"/>
      <c r="N37" s="119"/>
      <c r="O37" s="119"/>
    </row>
    <row r="38" spans="13:15">
      <c r="M38" s="127"/>
      <c r="N38" s="121"/>
    </row>
    <row r="39" spans="13:15">
      <c r="M39" s="127"/>
      <c r="N39" s="119"/>
    </row>
    <row r="40" spans="13:15">
      <c r="M40" s="127"/>
      <c r="N40" s="119"/>
    </row>
    <row r="41" spans="13:15">
      <c r="M41" s="124"/>
      <c r="N41" s="128"/>
    </row>
    <row r="42" spans="13:15">
      <c r="M42" s="124"/>
      <c r="N42" s="128"/>
    </row>
    <row r="43" spans="13:15">
      <c r="M43" s="124"/>
      <c r="N43" s="128"/>
    </row>
    <row r="44" spans="13:15" ht="15.75">
      <c r="M44" s="129" t="s">
        <v>529</v>
      </c>
      <c r="N44" s="129" t="s">
        <v>522</v>
      </c>
    </row>
    <row r="45" spans="13:15">
      <c r="M45" s="130" t="s">
        <v>545</v>
      </c>
      <c r="N45" s="121"/>
    </row>
    <row r="46" spans="13:15">
      <c r="M46" s="131" t="s">
        <v>550</v>
      </c>
      <c r="N46" s="29"/>
    </row>
    <row r="47" spans="13:15">
      <c r="M47" s="130" t="s">
        <v>539</v>
      </c>
      <c r="N47" s="119"/>
    </row>
    <row r="48" spans="13:15">
      <c r="M48" s="130" t="s">
        <v>548</v>
      </c>
      <c r="N48" s="29"/>
    </row>
    <row r="49" spans="13:14">
      <c r="M49" s="130" t="s">
        <v>541</v>
      </c>
      <c r="N49" s="29"/>
    </row>
    <row r="50" spans="13:14">
      <c r="M50" s="130" t="s">
        <v>551</v>
      </c>
      <c r="N50" s="29"/>
    </row>
    <row r="51" spans="13:14">
      <c r="M51" s="131" t="s">
        <v>552</v>
      </c>
      <c r="N51" s="29"/>
    </row>
    <row r="52" spans="13:14">
      <c r="M52" s="131" t="s">
        <v>506</v>
      </c>
      <c r="N52" s="29"/>
    </row>
    <row r="53" spans="13:14">
      <c r="M53" s="130" t="s">
        <v>546</v>
      </c>
      <c r="N53" s="29"/>
    </row>
    <row r="54" spans="13:14">
      <c r="M54" s="131" t="s">
        <v>547</v>
      </c>
      <c r="N54" s="29"/>
    </row>
    <row r="55" spans="13:14">
      <c r="M55" s="160" t="s">
        <v>549</v>
      </c>
      <c r="N55" s="29"/>
    </row>
    <row r="56" spans="13:14">
      <c r="M56" s="131"/>
      <c r="N56" s="29"/>
    </row>
    <row r="57" spans="13:14">
      <c r="M57" s="131"/>
      <c r="N57" s="29"/>
    </row>
    <row r="58" spans="13:14">
      <c r="M58" s="160"/>
      <c r="N58" s="119"/>
    </row>
    <row r="59" spans="13:14">
      <c r="M59" s="131"/>
      <c r="N59" s="29"/>
    </row>
    <row r="60" spans="13:14">
      <c r="M60" s="131"/>
      <c r="N60" s="29"/>
    </row>
    <row r="61" spans="13:14">
      <c r="M61" s="131"/>
      <c r="N61" s="29"/>
    </row>
    <row r="62" spans="13:14">
      <c r="M62" s="131"/>
      <c r="N62" s="29"/>
    </row>
    <row r="63" spans="13:14">
      <c r="M63" s="29"/>
      <c r="N63" s="29"/>
    </row>
  </sheetData>
  <sortState ref="M45:N55">
    <sortCondition ref="M45"/>
  </sortState>
  <mergeCells count="26">
    <mergeCell ref="A1:I1"/>
    <mergeCell ref="A15:I15"/>
    <mergeCell ref="A18:I18"/>
    <mergeCell ref="A4:A5"/>
    <mergeCell ref="B4:B5"/>
    <mergeCell ref="B6:B7"/>
    <mergeCell ref="A6:A7"/>
    <mergeCell ref="A3:B3"/>
    <mergeCell ref="A8:A9"/>
    <mergeCell ref="B8:B9"/>
    <mergeCell ref="B10:B11"/>
    <mergeCell ref="A25:A26"/>
    <mergeCell ref="B25:B26"/>
    <mergeCell ref="A10:A11"/>
    <mergeCell ref="B12:B13"/>
    <mergeCell ref="A12:A13"/>
    <mergeCell ref="A20:B20"/>
    <mergeCell ref="A21:A22"/>
    <mergeCell ref="B21:B22"/>
    <mergeCell ref="A23:A24"/>
    <mergeCell ref="B23:B24"/>
    <mergeCell ref="A27:A28"/>
    <mergeCell ref="B27:B28"/>
    <mergeCell ref="A29:A30"/>
    <mergeCell ref="B29:B30"/>
    <mergeCell ref="A32:I32"/>
  </mergeCells>
  <conditionalFormatting sqref="C4:D5">
    <cfRule type="duplicateValues" dxfId="21" priority="4"/>
  </conditionalFormatting>
  <conditionalFormatting sqref="C4:D5">
    <cfRule type="duplicateValues" dxfId="20" priority="3"/>
  </conditionalFormatting>
  <conditionalFormatting sqref="C21:D22">
    <cfRule type="duplicateValues" dxfId="19" priority="2"/>
  </conditionalFormatting>
  <conditionalFormatting sqref="C21:D22">
    <cfRule type="duplicateValues" dxfId="18" priority="1"/>
  </conditionalFormatting>
  <dataValidations count="3">
    <dataValidation type="list" allowBlank="1" showInputMessage="1" sqref="C4:D13">
      <formula1>$M$3:$M$16</formula1>
    </dataValidation>
    <dataValidation type="list" allowBlank="1" showInputMessage="1" showErrorMessage="1" sqref="E4:F13">
      <formula1>$M$20:$M$35</formula1>
    </dataValidation>
    <dataValidation type="list" allowBlank="1" showInputMessage="1" sqref="G4:I13">
      <formula1>$M$45:$M$57</formula1>
    </dataValidation>
  </dataValidations>
  <pageMargins left="0.25" right="0.25" top="0.75" bottom="0.75" header="0.3" footer="0.3"/>
  <pageSetup scale="72" fitToHeight="0" orientation="landscape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'C:\Users\Maria\Documents\Modèles Office personnalisés\[PLANNING_FONCTIONS_SUPPORT.xlsx]Noms'!#REF!</xm:f>
          </x14:formula1>
          <xm:sqref>E21:I30</xm:sqref>
        </x14:dataValidation>
        <x14:dataValidation type="list" allowBlank="1" showInputMessage="1">
          <x14:formula1>
            <xm:f>'C:\Users\Maria\Documents\Modèles Office personnalisés\[PLANNING_FONCTIONS_SUPPORT.xlsx]Noms'!#REF!</xm:f>
          </x14:formula1>
          <xm:sqref>C21:D30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C20"/>
  <sheetViews>
    <sheetView workbookViewId="0">
      <selection activeCell="E14" sqref="E14"/>
    </sheetView>
  </sheetViews>
  <sheetFormatPr baseColWidth="10" defaultRowHeight="15"/>
  <sheetData>
    <row r="3" spans="1:3">
      <c r="A3" s="196"/>
      <c r="B3" s="197"/>
      <c r="C3" s="198"/>
    </row>
    <row r="4" spans="1:3">
      <c r="A4" s="199"/>
      <c r="B4" s="200"/>
      <c r="C4" s="201"/>
    </row>
    <row r="5" spans="1:3">
      <c r="A5" s="199"/>
      <c r="B5" s="200"/>
      <c r="C5" s="201"/>
    </row>
    <row r="6" spans="1:3">
      <c r="A6" s="199"/>
      <c r="B6" s="200"/>
      <c r="C6" s="201"/>
    </row>
    <row r="7" spans="1:3">
      <c r="A7" s="199"/>
      <c r="B7" s="200"/>
      <c r="C7" s="201"/>
    </row>
    <row r="8" spans="1:3">
      <c r="A8" s="199"/>
      <c r="B8" s="200"/>
      <c r="C8" s="201"/>
    </row>
    <row r="9" spans="1:3">
      <c r="A9" s="199"/>
      <c r="B9" s="200"/>
      <c r="C9" s="201"/>
    </row>
    <row r="10" spans="1:3">
      <c r="A10" s="199"/>
      <c r="B10" s="200"/>
      <c r="C10" s="201"/>
    </row>
    <row r="11" spans="1:3">
      <c r="A11" s="199"/>
      <c r="B11" s="200"/>
      <c r="C11" s="201"/>
    </row>
    <row r="12" spans="1:3">
      <c r="A12" s="199"/>
      <c r="B12" s="200"/>
      <c r="C12" s="201"/>
    </row>
    <row r="13" spans="1:3">
      <c r="A13" s="199"/>
      <c r="B13" s="200"/>
      <c r="C13" s="201"/>
    </row>
    <row r="14" spans="1:3">
      <c r="A14" s="199"/>
      <c r="B14" s="200"/>
      <c r="C14" s="201"/>
    </row>
    <row r="15" spans="1:3">
      <c r="A15" s="199"/>
      <c r="B15" s="200"/>
      <c r="C15" s="201"/>
    </row>
    <row r="16" spans="1:3">
      <c r="A16" s="199"/>
      <c r="B16" s="200"/>
      <c r="C16" s="201"/>
    </row>
    <row r="17" spans="1:3">
      <c r="A17" s="199"/>
      <c r="B17" s="200"/>
      <c r="C17" s="201"/>
    </row>
    <row r="18" spans="1:3">
      <c r="A18" s="199"/>
      <c r="B18" s="200"/>
      <c r="C18" s="201"/>
    </row>
    <row r="19" spans="1:3">
      <c r="A19" s="199"/>
      <c r="B19" s="200"/>
      <c r="C19" s="201"/>
    </row>
    <row r="20" spans="1:3">
      <c r="A20" s="202"/>
      <c r="B20" s="203"/>
      <c r="C20" s="20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64"/>
  <sheetViews>
    <sheetView workbookViewId="0">
      <pane xSplit="1" ySplit="1" topLeftCell="AW2" activePane="bottomRight" state="frozen"/>
      <selection activeCell="G16" sqref="G16"/>
      <selection pane="topRight" activeCell="G16" sqref="G16"/>
      <selection pane="bottomLeft" activeCell="G16" sqref="G16"/>
      <selection pane="bottomRight" activeCell="AG1" sqref="AG1:BC1048576"/>
    </sheetView>
  </sheetViews>
  <sheetFormatPr baseColWidth="10" defaultRowHeight="15"/>
  <cols>
    <col min="1" max="1" width="24.140625" style="22" customWidth="1"/>
    <col min="2" max="2" width="6.28515625" style="3" customWidth="1"/>
    <col min="3" max="3" width="5.85546875" style="3" customWidth="1"/>
    <col min="4" max="4" width="4.42578125" style="3" customWidth="1"/>
    <col min="5" max="5" width="4.7109375" style="3" customWidth="1"/>
    <col min="6" max="6" width="4.5703125" style="3" customWidth="1"/>
    <col min="7" max="29" width="5.7109375" style="3" customWidth="1"/>
    <col min="33" max="35" width="19.28515625" customWidth="1"/>
    <col min="36" max="50" width="14" customWidth="1"/>
    <col min="51" max="68" width="27.42578125" customWidth="1"/>
    <col min="69" max="69" width="28.28515625" customWidth="1"/>
    <col min="70" max="70" width="31.140625" customWidth="1"/>
    <col min="71" max="71" width="26.5703125" customWidth="1"/>
    <col min="72" max="72" width="20.85546875" customWidth="1"/>
    <col min="73" max="73" width="28" customWidth="1"/>
    <col min="74" max="74" width="24" customWidth="1"/>
    <col min="75" max="75" width="24.28515625" customWidth="1"/>
    <col min="76" max="76" width="23" customWidth="1"/>
    <col min="77" max="77" width="20.7109375" customWidth="1"/>
    <col min="78" max="78" width="22.28515625" customWidth="1"/>
    <col min="79" max="79" width="21.42578125" customWidth="1"/>
    <col min="80" max="80" width="21.7109375" customWidth="1"/>
    <col min="81" max="81" width="32.42578125" customWidth="1"/>
    <col min="82" max="82" width="28.28515625" customWidth="1"/>
    <col min="83" max="83" width="20.85546875" customWidth="1"/>
    <col min="84" max="84" width="28.7109375" customWidth="1"/>
    <col min="85" max="85" width="25.140625" customWidth="1"/>
    <col min="86" max="86" width="19" customWidth="1"/>
    <col min="87" max="88" width="17.28515625" customWidth="1"/>
    <col min="89" max="89" width="6.85546875" customWidth="1"/>
    <col min="90" max="91" width="8.140625" customWidth="1"/>
    <col min="92" max="92" width="11.140625" customWidth="1"/>
    <col min="93" max="94" width="16.42578125" customWidth="1"/>
    <col min="95" max="95" width="6.85546875" customWidth="1"/>
    <col min="96" max="97" width="8.140625" customWidth="1"/>
    <col min="98" max="98" width="11.140625" customWidth="1"/>
    <col min="99" max="100" width="16.7109375" bestFit="1" customWidth="1"/>
    <col min="101" max="101" width="6.85546875" customWidth="1"/>
    <col min="102" max="103" width="8.140625" customWidth="1"/>
    <col min="104" max="104" width="11.140625" customWidth="1"/>
    <col min="105" max="106" width="27.42578125" bestFit="1" customWidth="1"/>
    <col min="107" max="107" width="6.85546875" customWidth="1"/>
    <col min="108" max="109" width="8.140625" customWidth="1"/>
    <col min="110" max="110" width="11.140625" customWidth="1"/>
    <col min="111" max="112" width="23.28515625" customWidth="1"/>
    <col min="113" max="113" width="6.85546875" customWidth="1"/>
    <col min="114" max="115" width="8.140625" customWidth="1"/>
    <col min="116" max="116" width="11.140625" customWidth="1"/>
    <col min="117" max="118" width="15.85546875" customWidth="1"/>
    <col min="119" max="119" width="6.85546875" customWidth="1"/>
    <col min="120" max="121" width="8.140625" customWidth="1"/>
    <col min="122" max="122" width="11.140625" customWidth="1"/>
    <col min="123" max="124" width="23.7109375" bestFit="1" customWidth="1"/>
    <col min="125" max="125" width="6.85546875" customWidth="1"/>
    <col min="126" max="127" width="8.140625" customWidth="1"/>
    <col min="128" max="128" width="11.140625" customWidth="1"/>
    <col min="129" max="130" width="20.140625" customWidth="1"/>
    <col min="131" max="131" width="6.85546875" customWidth="1"/>
    <col min="132" max="133" width="8.140625" customWidth="1"/>
    <col min="134" max="134" width="11.140625" customWidth="1"/>
    <col min="135" max="136" width="14" customWidth="1"/>
    <col min="137" max="137" width="6.85546875" customWidth="1"/>
    <col min="138" max="139" width="8.140625" customWidth="1"/>
    <col min="140" max="140" width="11.140625" customWidth="1"/>
    <col min="141" max="141" width="28.28515625" bestFit="1" customWidth="1"/>
    <col min="142" max="142" width="31.140625" bestFit="1" customWidth="1"/>
    <col min="143" max="143" width="26.5703125" customWidth="1"/>
    <col min="144" max="144" width="20.85546875" customWidth="1"/>
    <col min="145" max="145" width="28" customWidth="1"/>
    <col min="146" max="146" width="24" customWidth="1"/>
    <col min="147" max="147" width="24.28515625" bestFit="1" customWidth="1"/>
    <col min="148" max="148" width="23" customWidth="1"/>
    <col min="149" max="149" width="20.7109375" customWidth="1"/>
    <col min="150" max="150" width="22.28515625" customWidth="1"/>
    <col min="151" max="151" width="21.42578125" bestFit="1" customWidth="1"/>
    <col min="152" max="152" width="21.7109375" customWidth="1"/>
    <col min="153" max="153" width="32.42578125" bestFit="1" customWidth="1"/>
    <col min="154" max="154" width="28.28515625" bestFit="1" customWidth="1"/>
    <col min="155" max="155" width="20.85546875" customWidth="1"/>
    <col min="156" max="156" width="28.7109375" bestFit="1" customWidth="1"/>
    <col min="157" max="157" width="25.140625" bestFit="1" customWidth="1"/>
    <col min="158" max="158" width="19" customWidth="1"/>
    <col min="159" max="159" width="21.7109375" bestFit="1" customWidth="1"/>
    <col min="160" max="160" width="32.42578125" bestFit="1" customWidth="1"/>
    <col min="161" max="161" width="28.28515625" bestFit="1" customWidth="1"/>
    <col min="162" max="162" width="20.85546875" bestFit="1" customWidth="1"/>
    <col min="163" max="163" width="28.7109375" bestFit="1" customWidth="1"/>
    <col min="164" max="164" width="25.140625" bestFit="1" customWidth="1"/>
    <col min="165" max="165" width="19" bestFit="1" customWidth="1"/>
  </cols>
  <sheetData>
    <row r="1" spans="1:55" s="2" customFormat="1" ht="24.75" customHeight="1" thickBot="1">
      <c r="A1" s="18" t="s">
        <v>138</v>
      </c>
      <c r="B1" s="5" t="s">
        <v>139</v>
      </c>
      <c r="C1" s="5" t="s">
        <v>284</v>
      </c>
      <c r="D1" s="5" t="s">
        <v>281</v>
      </c>
      <c r="E1" s="5" t="s">
        <v>282</v>
      </c>
      <c r="F1" s="5" t="s">
        <v>283</v>
      </c>
      <c r="G1" s="1" t="s">
        <v>140</v>
      </c>
      <c r="H1" s="1" t="s">
        <v>141</v>
      </c>
      <c r="I1" s="1" t="s">
        <v>142</v>
      </c>
      <c r="J1" s="1" t="s">
        <v>143</v>
      </c>
      <c r="K1" s="1" t="s">
        <v>144</v>
      </c>
      <c r="L1" s="1" t="s">
        <v>145</v>
      </c>
      <c r="M1" s="1" t="s">
        <v>146</v>
      </c>
      <c r="N1" s="1" t="s">
        <v>147</v>
      </c>
      <c r="O1" s="1" t="s">
        <v>148</v>
      </c>
      <c r="P1" s="1" t="s">
        <v>149</v>
      </c>
      <c r="Q1" s="1" t="s">
        <v>150</v>
      </c>
      <c r="R1" s="1" t="s">
        <v>151</v>
      </c>
      <c r="S1" s="1" t="s">
        <v>152</v>
      </c>
      <c r="T1" s="1" t="s">
        <v>153</v>
      </c>
      <c r="U1" s="1" t="s">
        <v>154</v>
      </c>
      <c r="V1" s="1" t="s">
        <v>155</v>
      </c>
      <c r="W1" s="4" t="s">
        <v>279</v>
      </c>
      <c r="X1" s="1" t="s">
        <v>280</v>
      </c>
      <c r="Y1" s="1" t="s">
        <v>156</v>
      </c>
      <c r="Z1" s="1" t="s">
        <v>157</v>
      </c>
      <c r="AA1" s="1" t="s">
        <v>158</v>
      </c>
      <c r="AB1" s="1" t="s">
        <v>159</v>
      </c>
      <c r="AC1" s="1" t="s">
        <v>160</v>
      </c>
      <c r="AE1" s="28" t="s">
        <v>365</v>
      </c>
      <c r="AG1" s="178" t="s">
        <v>140</v>
      </c>
      <c r="AH1" s="178" t="s">
        <v>141</v>
      </c>
      <c r="AI1" s="178" t="s">
        <v>142</v>
      </c>
      <c r="AJ1" s="178" t="s">
        <v>143</v>
      </c>
      <c r="AK1" s="178" t="s">
        <v>144</v>
      </c>
      <c r="AL1" s="178" t="s">
        <v>145</v>
      </c>
      <c r="AM1" s="178" t="s">
        <v>146</v>
      </c>
      <c r="AN1" s="178" t="s">
        <v>147</v>
      </c>
      <c r="AO1" s="178" t="s">
        <v>148</v>
      </c>
      <c r="AP1" s="178" t="s">
        <v>149</v>
      </c>
      <c r="AQ1" s="178" t="s">
        <v>150</v>
      </c>
      <c r="AR1" s="178" t="s">
        <v>151</v>
      </c>
      <c r="AS1" s="178" t="s">
        <v>152</v>
      </c>
      <c r="AT1" s="178" t="s">
        <v>153</v>
      </c>
      <c r="AU1" s="178" t="s">
        <v>154</v>
      </c>
      <c r="AV1" s="178" t="s">
        <v>155</v>
      </c>
      <c r="AW1" s="179" t="s">
        <v>279</v>
      </c>
      <c r="AX1" s="178" t="s">
        <v>280</v>
      </c>
      <c r="AY1" s="178" t="s">
        <v>156</v>
      </c>
      <c r="AZ1" s="178" t="s">
        <v>157</v>
      </c>
      <c r="BA1" s="178" t="s">
        <v>158</v>
      </c>
      <c r="BB1" s="178" t="s">
        <v>159</v>
      </c>
      <c r="BC1" s="178" t="s">
        <v>160</v>
      </c>
    </row>
    <row r="2" spans="1:55" ht="11.1" customHeight="1">
      <c r="A2" s="19" t="s">
        <v>0</v>
      </c>
      <c r="B2" s="6" t="s">
        <v>163</v>
      </c>
      <c r="C2" s="7" t="s">
        <v>162</v>
      </c>
      <c r="D2" s="12"/>
      <c r="E2" s="12" t="s">
        <v>161</v>
      </c>
      <c r="F2" s="13"/>
      <c r="G2" s="3" t="s">
        <v>161</v>
      </c>
      <c r="H2" s="3" t="s">
        <v>161</v>
      </c>
      <c r="I2" s="3" t="s">
        <v>161</v>
      </c>
      <c r="J2" s="3" t="s">
        <v>161</v>
      </c>
      <c r="K2" s="3" t="s">
        <v>161</v>
      </c>
      <c r="L2" s="3" t="s">
        <v>161</v>
      </c>
      <c r="O2" s="3" t="s">
        <v>161</v>
      </c>
      <c r="R2" s="3" t="s">
        <v>161</v>
      </c>
      <c r="Z2" s="3" t="s">
        <v>161</v>
      </c>
      <c r="AB2" s="3" t="s">
        <v>161</v>
      </c>
      <c r="AC2" s="3" t="s">
        <v>161</v>
      </c>
      <c r="AE2" s="28">
        <f>COUNTIF(G2:AC2,"x")</f>
        <v>11</v>
      </c>
      <c r="AG2" t="str">
        <f>IF(Tableau1[[#This Row],[Pick]]="x",d_noms,"")</f>
        <v>Achahbouni,Saida</v>
      </c>
      <c r="AH2" t="str">
        <f>IF(Tableau1[[#This Row],[Pick Tranship]]="x",d_noms,"")</f>
        <v>Achahbouni,Saida</v>
      </c>
      <c r="AI2" t="str">
        <f>IF(Tableau1[[#This Row],[Pack Single]]="x",d_noms,"")</f>
        <v>Achahbouni,Saida</v>
      </c>
    </row>
    <row r="3" spans="1:55" ht="11.1" customHeight="1">
      <c r="A3" s="20" t="s">
        <v>1</v>
      </c>
      <c r="B3" s="8" t="s">
        <v>164</v>
      </c>
      <c r="C3" s="9" t="s">
        <v>162</v>
      </c>
      <c r="D3" s="14"/>
      <c r="E3" s="14"/>
      <c r="F3" s="15" t="s">
        <v>161</v>
      </c>
      <c r="G3" s="3" t="s">
        <v>161</v>
      </c>
      <c r="H3" s="3" t="s">
        <v>161</v>
      </c>
      <c r="I3" s="3" t="s">
        <v>161</v>
      </c>
      <c r="J3" s="3" t="s">
        <v>161</v>
      </c>
      <c r="K3" s="3" t="s">
        <v>161</v>
      </c>
      <c r="L3" s="3" t="s">
        <v>161</v>
      </c>
      <c r="AE3" s="28">
        <f>COUNTIF(G3:AC3,"x")</f>
        <v>6</v>
      </c>
      <c r="AG3" t="str">
        <f>IF(Tableau1[[#This Row],[Pick]]="x",Tableau1[[#This Row],[Nom]],"")</f>
        <v>Adel,Nisrine</v>
      </c>
      <c r="AH3" t="str">
        <f>IF(Tableau1[[#This Row],[Pick Tranship]]="x",Tableau1[[#This Row],[Nom]],"")</f>
        <v>Adel,Nisrine</v>
      </c>
      <c r="AI3" t="str">
        <f>IF(Tableau1[[#This Row],[Pack Single]]="x",Tableau1[[#This Row],[Nom]],"")</f>
        <v>Adel,Nisrine</v>
      </c>
    </row>
    <row r="4" spans="1:55" ht="11.1" customHeight="1">
      <c r="A4" s="20" t="s">
        <v>2</v>
      </c>
      <c r="B4" s="8" t="s">
        <v>165</v>
      </c>
      <c r="C4" s="9" t="s">
        <v>162</v>
      </c>
      <c r="D4" s="14"/>
      <c r="E4" s="14"/>
      <c r="F4" s="15" t="s">
        <v>161</v>
      </c>
      <c r="G4" s="3" t="s">
        <v>161</v>
      </c>
      <c r="H4" s="3" t="s">
        <v>161</v>
      </c>
      <c r="I4" s="3" t="s">
        <v>161</v>
      </c>
      <c r="J4" s="3" t="s">
        <v>161</v>
      </c>
      <c r="K4" s="3" t="s">
        <v>161</v>
      </c>
      <c r="L4" s="3" t="s">
        <v>161</v>
      </c>
      <c r="AE4" s="28">
        <f t="shared" ref="AE4:AE67" si="0">COUNTIF(G4:AC4,"x")</f>
        <v>6</v>
      </c>
      <c r="AG4" t="str">
        <f>IF(Tableau1[[#This Row],[Pick]]="x",Tableau1[[#This Row],[Nom]],"")</f>
        <v>Agosto,Camille</v>
      </c>
      <c r="AH4" t="str">
        <f>IF(Tableau1[[#This Row],[Pick Tranship]]="x",Tableau1[[#This Row],[Nom]],"")</f>
        <v>Agosto,Camille</v>
      </c>
      <c r="AI4" t="str">
        <f>IF(Tableau1[[#This Row],[Pack Single]]="x",Tableau1[[#This Row],[Nom]],"")</f>
        <v>Agosto,Camille</v>
      </c>
    </row>
    <row r="5" spans="1:55" ht="11.1" customHeight="1">
      <c r="A5" s="20" t="s">
        <v>3</v>
      </c>
      <c r="B5" s="8" t="s">
        <v>285</v>
      </c>
      <c r="C5" s="9" t="s">
        <v>162</v>
      </c>
      <c r="D5" s="14"/>
      <c r="E5" s="14" t="s">
        <v>161</v>
      </c>
      <c r="F5" s="15"/>
      <c r="G5" s="3" t="s">
        <v>161</v>
      </c>
      <c r="H5" s="3" t="s">
        <v>161</v>
      </c>
      <c r="I5" s="3" t="s">
        <v>161</v>
      </c>
      <c r="J5" s="3" t="s">
        <v>161</v>
      </c>
      <c r="K5" s="3" t="s">
        <v>161</v>
      </c>
      <c r="L5" s="3" t="s">
        <v>161</v>
      </c>
      <c r="M5" s="3" t="s">
        <v>161</v>
      </c>
      <c r="X5" s="3" t="s">
        <v>161</v>
      </c>
      <c r="AB5" s="3" t="s">
        <v>161</v>
      </c>
      <c r="AC5" s="3" t="s">
        <v>161</v>
      </c>
      <c r="AE5" s="28">
        <f t="shared" si="0"/>
        <v>10</v>
      </c>
      <c r="AG5" t="str">
        <f>IF(Tableau1[[#This Row],[Pick]]="x",Tableau1[[#This Row],[Nom]],"")</f>
        <v>Aouad,Niama</v>
      </c>
      <c r="AH5" t="str">
        <f>IF(Tableau1[[#This Row],[Pick Tranship]]="x",Tableau1[[#This Row],[Nom]],"")</f>
        <v>Aouad,Niama</v>
      </c>
      <c r="AI5" t="str">
        <f>IF(Tableau1[[#This Row],[Pack Single]]="x",Tableau1[[#This Row],[Nom]],"")</f>
        <v>Aouad,Niama</v>
      </c>
    </row>
    <row r="6" spans="1:55" ht="11.1" customHeight="1">
      <c r="A6" s="23" t="s">
        <v>287</v>
      </c>
      <c r="B6" s="24" t="s">
        <v>288</v>
      </c>
      <c r="C6" s="9" t="s">
        <v>162</v>
      </c>
      <c r="D6" s="14"/>
      <c r="E6" s="14"/>
      <c r="F6" s="15" t="s">
        <v>161</v>
      </c>
      <c r="J6" s="3" t="s">
        <v>161</v>
      </c>
      <c r="K6" s="3" t="s">
        <v>161</v>
      </c>
      <c r="AE6" s="28">
        <f t="shared" si="0"/>
        <v>2</v>
      </c>
      <c r="AG6" t="str">
        <f>IF(Tableau1[[#This Row],[Pick]]="x",Tableau1[[#This Row],[Nom]],"")</f>
        <v/>
      </c>
      <c r="AH6" t="str">
        <f>IF(Tableau1[[#This Row],[Pick Tranship]]="x",Tableau1[[#This Row],[Nom]],"")</f>
        <v/>
      </c>
      <c r="AI6" t="str">
        <f>IF(Tableau1[[#This Row],[Pack Single]]="x",Tableau1[[#This Row],[Nom]],"")</f>
        <v/>
      </c>
    </row>
    <row r="7" spans="1:55" ht="11.1" customHeight="1">
      <c r="A7" s="20" t="s">
        <v>4</v>
      </c>
      <c r="B7" s="8" t="s">
        <v>286</v>
      </c>
      <c r="C7" s="9" t="s">
        <v>162</v>
      </c>
      <c r="D7" s="14"/>
      <c r="E7" s="14" t="s">
        <v>161</v>
      </c>
      <c r="F7" s="15"/>
      <c r="G7" s="3" t="s">
        <v>161</v>
      </c>
      <c r="H7" s="3" t="s">
        <v>278</v>
      </c>
      <c r="I7" s="3" t="s">
        <v>278</v>
      </c>
      <c r="J7" s="3" t="s">
        <v>278</v>
      </c>
      <c r="K7" s="3" t="s">
        <v>278</v>
      </c>
      <c r="L7" s="3" t="s">
        <v>278</v>
      </c>
      <c r="M7" s="3" t="s">
        <v>278</v>
      </c>
      <c r="AE7" s="28">
        <f t="shared" si="0"/>
        <v>1</v>
      </c>
      <c r="AG7" t="str">
        <f>IF(Tableau1[[#This Row],[Pick]]="x",Tableau1[[#This Row],[Nom]],"")</f>
        <v>Arlaud,Christelle</v>
      </c>
      <c r="AH7" t="str">
        <f>IF(Tableau1[[#This Row],[Pick Tranship]]="x",Tableau1[[#This Row],[Nom]],"")</f>
        <v/>
      </c>
      <c r="AI7" t="str">
        <f>IF(Tableau1[[#This Row],[Pack Single]]="x",Tableau1[[#This Row],[Nom]],"")</f>
        <v/>
      </c>
    </row>
    <row r="8" spans="1:55" ht="11.1" customHeight="1">
      <c r="A8" s="20" t="s">
        <v>5</v>
      </c>
      <c r="B8" s="8" t="s">
        <v>166</v>
      </c>
      <c r="C8" s="9" t="s">
        <v>162</v>
      </c>
      <c r="D8" s="14"/>
      <c r="E8" s="14" t="s">
        <v>161</v>
      </c>
      <c r="F8" s="15"/>
      <c r="G8" s="3" t="s">
        <v>161</v>
      </c>
      <c r="H8" s="3" t="s">
        <v>161</v>
      </c>
      <c r="I8" s="3" t="s">
        <v>161</v>
      </c>
      <c r="J8" s="3" t="s">
        <v>161</v>
      </c>
      <c r="K8" s="3" t="s">
        <v>161</v>
      </c>
      <c r="L8" s="3" t="s">
        <v>161</v>
      </c>
      <c r="N8" s="3" t="s">
        <v>161</v>
      </c>
      <c r="O8" s="3" t="s">
        <v>161</v>
      </c>
      <c r="P8" s="3" t="s">
        <v>161</v>
      </c>
      <c r="Z8" s="3" t="s">
        <v>161</v>
      </c>
      <c r="AE8" s="28">
        <f t="shared" si="0"/>
        <v>10</v>
      </c>
      <c r="AG8" t="str">
        <f>IF(Tableau1[[#This Row],[Pick]]="x",Tableau1[[#This Row],[Nom]],"")</f>
        <v>Audibert,Kevin</v>
      </c>
      <c r="AH8" t="str">
        <f>IF(Tableau1[[#This Row],[Pick Tranship]]="x",Tableau1[[#This Row],[Nom]],"")</f>
        <v>Audibert,Kevin</v>
      </c>
      <c r="AI8" t="str">
        <f>IF(Tableau1[[#This Row],[Pack Single]]="x",Tableau1[[#This Row],[Nom]],"")</f>
        <v>Audibert,Kevin</v>
      </c>
    </row>
    <row r="9" spans="1:55" ht="11.1" customHeight="1">
      <c r="A9" s="20" t="s">
        <v>6</v>
      </c>
      <c r="B9" s="8" t="s">
        <v>167</v>
      </c>
      <c r="C9" s="9" t="s">
        <v>162</v>
      </c>
      <c r="D9" s="14"/>
      <c r="E9" s="14" t="s">
        <v>161</v>
      </c>
      <c r="F9" s="15"/>
      <c r="G9" s="3" t="s">
        <v>161</v>
      </c>
      <c r="H9" s="3" t="s">
        <v>161</v>
      </c>
      <c r="I9" s="3" t="s">
        <v>161</v>
      </c>
      <c r="J9" s="3" t="s">
        <v>161</v>
      </c>
      <c r="K9" s="3" t="s">
        <v>161</v>
      </c>
      <c r="L9" s="3" t="s">
        <v>161</v>
      </c>
      <c r="V9" s="3" t="s">
        <v>278</v>
      </c>
      <c r="W9" s="3" t="s">
        <v>161</v>
      </c>
      <c r="Y9" s="3" t="s">
        <v>161</v>
      </c>
      <c r="AB9" s="3" t="s">
        <v>161</v>
      </c>
      <c r="AC9" s="3" t="s">
        <v>161</v>
      </c>
      <c r="AE9" s="28">
        <f t="shared" si="0"/>
        <v>10</v>
      </c>
      <c r="AG9" t="str">
        <f>IF(Tableau1[[#This Row],[Pick]]="x",Tableau1[[#This Row],[Nom]],"")</f>
        <v>Audras,Amandine</v>
      </c>
      <c r="AH9" t="str">
        <f>IF(Tableau1[[#This Row],[Pick Tranship]]="x",Tableau1[[#This Row],[Nom]],"")</f>
        <v>Audras,Amandine</v>
      </c>
      <c r="AI9" t="str">
        <f>IF(Tableau1[[#This Row],[Pack Single]]="x",Tableau1[[#This Row],[Nom]],"")</f>
        <v>Audras,Amandine</v>
      </c>
    </row>
    <row r="10" spans="1:55" ht="11.1" customHeight="1">
      <c r="A10" s="20" t="s">
        <v>7</v>
      </c>
      <c r="B10" s="8" t="s">
        <v>168</v>
      </c>
      <c r="C10" s="9" t="s">
        <v>162</v>
      </c>
      <c r="D10" s="14"/>
      <c r="E10" s="14"/>
      <c r="F10" s="15" t="s">
        <v>161</v>
      </c>
      <c r="G10" s="3" t="s">
        <v>161</v>
      </c>
      <c r="H10" s="3" t="s">
        <v>161</v>
      </c>
      <c r="I10" s="3" t="s">
        <v>161</v>
      </c>
      <c r="J10" s="3" t="s">
        <v>161</v>
      </c>
      <c r="K10" s="3" t="s">
        <v>161</v>
      </c>
      <c r="L10" s="3" t="s">
        <v>161</v>
      </c>
      <c r="T10" s="3" t="s">
        <v>161</v>
      </c>
      <c r="AE10" s="28">
        <f t="shared" si="0"/>
        <v>7</v>
      </c>
      <c r="AG10" t="str">
        <f>IF(Tableau1[[#This Row],[Pick]]="x",Tableau1[[#This Row],[Nom]],"")</f>
        <v>Auger,Alexandre</v>
      </c>
      <c r="AH10" t="str">
        <f>IF(Tableau1[[#This Row],[Pick Tranship]]="x",Tableau1[[#This Row],[Nom]],"")</f>
        <v>Auger,Alexandre</v>
      </c>
      <c r="AI10" t="str">
        <f>IF(Tableau1[[#This Row],[Pack Single]]="x",Tableau1[[#This Row],[Nom]],"")</f>
        <v>Auger,Alexandre</v>
      </c>
    </row>
    <row r="11" spans="1:55" ht="11.1" customHeight="1">
      <c r="A11" s="23" t="s">
        <v>289</v>
      </c>
      <c r="B11" s="24" t="s">
        <v>290</v>
      </c>
      <c r="C11" s="9" t="s">
        <v>162</v>
      </c>
      <c r="D11" s="14"/>
      <c r="E11" s="14"/>
      <c r="F11" s="15" t="s">
        <v>161</v>
      </c>
      <c r="G11" s="3" t="s">
        <v>161</v>
      </c>
      <c r="AE11" s="28">
        <f>COUNTIF(G11:AC11,"x")</f>
        <v>1</v>
      </c>
      <c r="AG11" t="str">
        <f>IF(Tableau1[[#This Row],[Pick]]="x",Tableau1[[#This Row],[Nom]],"")</f>
        <v>Bastien,Morgane</v>
      </c>
      <c r="AH11" t="str">
        <f>IF(Tableau1[[#This Row],[Pick Tranship]]="x",Tableau1[[#This Row],[Nom]],"")</f>
        <v/>
      </c>
      <c r="AI11" t="str">
        <f>IF(Tableau1[[#This Row],[Pack Single]]="x",Tableau1[[#This Row],[Nom]],"")</f>
        <v/>
      </c>
    </row>
    <row r="12" spans="1:55" ht="11.1" customHeight="1">
      <c r="A12" s="20" t="s">
        <v>8</v>
      </c>
      <c r="B12" s="8" t="s">
        <v>169</v>
      </c>
      <c r="C12" s="9" t="s">
        <v>162</v>
      </c>
      <c r="D12" s="14"/>
      <c r="E12" s="14"/>
      <c r="F12" s="15" t="s">
        <v>161</v>
      </c>
      <c r="G12" s="3" t="s">
        <v>161</v>
      </c>
      <c r="H12" s="3" t="s">
        <v>161</v>
      </c>
      <c r="I12" s="3" t="s">
        <v>161</v>
      </c>
      <c r="J12" s="3" t="s">
        <v>161</v>
      </c>
      <c r="K12" s="3" t="s">
        <v>161</v>
      </c>
      <c r="V12" s="3" t="s">
        <v>161</v>
      </c>
      <c r="AE12" s="28">
        <f t="shared" si="0"/>
        <v>6</v>
      </c>
      <c r="AG12" t="str">
        <f>IF(Tableau1[[#This Row],[Pick]]="x",Tableau1[[#This Row],[Nom]],"")</f>
        <v>Barreau,Elizabeth</v>
      </c>
      <c r="AH12" t="str">
        <f>IF(Tableau1[[#This Row],[Pick Tranship]]="x",Tableau1[[#This Row],[Nom]],"")</f>
        <v>Barreau,Elizabeth</v>
      </c>
      <c r="AI12" t="str">
        <f>IF(Tableau1[[#This Row],[Pack Single]]="x",Tableau1[[#This Row],[Nom]],"")</f>
        <v>Barreau,Elizabeth</v>
      </c>
    </row>
    <row r="13" spans="1:55" ht="11.1" customHeight="1">
      <c r="A13" s="20" t="s">
        <v>9</v>
      </c>
      <c r="B13" s="8" t="s">
        <v>170</v>
      </c>
      <c r="C13" s="9" t="s">
        <v>162</v>
      </c>
      <c r="D13" s="14"/>
      <c r="E13" s="14"/>
      <c r="F13" s="15" t="s">
        <v>161</v>
      </c>
      <c r="G13" s="3" t="s">
        <v>161</v>
      </c>
      <c r="H13" s="3" t="s">
        <v>161</v>
      </c>
      <c r="J13" s="3" t="s">
        <v>161</v>
      </c>
      <c r="K13" s="3" t="s">
        <v>161</v>
      </c>
      <c r="AE13" s="28">
        <f t="shared" si="0"/>
        <v>4</v>
      </c>
      <c r="AG13" t="str">
        <f>IF(Tableau1[[#This Row],[Pick]]="x",Tableau1[[#This Row],[Nom]],"")</f>
        <v>Baudry,Jean</v>
      </c>
      <c r="AH13" t="str">
        <f>IF(Tableau1[[#This Row],[Pick Tranship]]="x",Tableau1[[#This Row],[Nom]],"")</f>
        <v>Baudry,Jean</v>
      </c>
      <c r="AI13" t="str">
        <f>IF(Tableau1[[#This Row],[Pack Single]]="x",Tableau1[[#This Row],[Nom]],"")</f>
        <v/>
      </c>
    </row>
    <row r="14" spans="1:55" ht="11.1" customHeight="1">
      <c r="A14" s="20" t="s">
        <v>10</v>
      </c>
      <c r="B14" s="8" t="s">
        <v>295</v>
      </c>
      <c r="C14" s="9" t="s">
        <v>162</v>
      </c>
      <c r="D14" s="14"/>
      <c r="E14" s="14" t="s">
        <v>161</v>
      </c>
      <c r="F14" s="15"/>
      <c r="G14" s="3" t="s">
        <v>161</v>
      </c>
      <c r="H14" s="3" t="s">
        <v>161</v>
      </c>
      <c r="I14" s="3" t="s">
        <v>161</v>
      </c>
      <c r="J14" s="3" t="s">
        <v>161</v>
      </c>
      <c r="K14" s="3" t="s">
        <v>161</v>
      </c>
      <c r="L14" s="3" t="s">
        <v>161</v>
      </c>
      <c r="T14" s="3" t="s">
        <v>161</v>
      </c>
      <c r="AE14" s="28">
        <f t="shared" si="0"/>
        <v>7</v>
      </c>
      <c r="AG14" t="str">
        <f>IF(Tableau1[[#This Row],[Pick]]="x",Tableau1[[#This Row],[Nom]],"")</f>
        <v>Belkadi,Mourad</v>
      </c>
      <c r="AH14" t="str">
        <f>IF(Tableau1[[#This Row],[Pick Tranship]]="x",Tableau1[[#This Row],[Nom]],"")</f>
        <v>Belkadi,Mourad</v>
      </c>
      <c r="AI14" t="str">
        <f>IF(Tableau1[[#This Row],[Pack Single]]="x",Tableau1[[#This Row],[Nom]],"")</f>
        <v>Belkadi,Mourad</v>
      </c>
    </row>
    <row r="15" spans="1:55" ht="11.1" customHeight="1">
      <c r="A15" s="20" t="s">
        <v>11</v>
      </c>
      <c r="B15" s="8" t="s">
        <v>171</v>
      </c>
      <c r="C15" s="9" t="s">
        <v>162</v>
      </c>
      <c r="D15" s="14"/>
      <c r="E15" s="14"/>
      <c r="F15" s="15" t="s">
        <v>161</v>
      </c>
      <c r="G15" s="3" t="s">
        <v>161</v>
      </c>
      <c r="H15" s="3" t="s">
        <v>161</v>
      </c>
      <c r="J15" s="3" t="s">
        <v>161</v>
      </c>
      <c r="K15" s="3" t="s">
        <v>161</v>
      </c>
      <c r="AE15" s="28">
        <f t="shared" si="0"/>
        <v>4</v>
      </c>
      <c r="AG15" t="str">
        <f>IF(Tableau1[[#This Row],[Pick]]="x",Tableau1[[#This Row],[Nom]],"")</f>
        <v>Ben boujemaa,Khadra</v>
      </c>
      <c r="AH15" t="str">
        <f>IF(Tableau1[[#This Row],[Pick Tranship]]="x",Tableau1[[#This Row],[Nom]],"")</f>
        <v>Ben boujemaa,Khadra</v>
      </c>
      <c r="AI15" t="str">
        <f>IF(Tableau1[[#This Row],[Pack Single]]="x",Tableau1[[#This Row],[Nom]],"")</f>
        <v/>
      </c>
    </row>
    <row r="16" spans="1:55" ht="11.1" customHeight="1">
      <c r="A16" s="20" t="s">
        <v>12</v>
      </c>
      <c r="B16" s="8" t="s">
        <v>172</v>
      </c>
      <c r="C16" s="9" t="s">
        <v>162</v>
      </c>
      <c r="D16" s="14"/>
      <c r="E16" s="14"/>
      <c r="F16" s="15" t="s">
        <v>161</v>
      </c>
      <c r="G16" s="3" t="s">
        <v>161</v>
      </c>
      <c r="H16" s="3" t="s">
        <v>161</v>
      </c>
      <c r="I16" s="3" t="s">
        <v>161</v>
      </c>
      <c r="J16" s="3" t="s">
        <v>161</v>
      </c>
      <c r="K16" s="3" t="s">
        <v>161</v>
      </c>
      <c r="L16" s="3" t="s">
        <v>161</v>
      </c>
      <c r="AE16" s="28">
        <f t="shared" si="0"/>
        <v>6</v>
      </c>
      <c r="AG16" t="str">
        <f>IF(Tableau1[[#This Row],[Pick]]="x",Tableau1[[#This Row],[Nom]],"")</f>
        <v>Ben nafla,Aymen</v>
      </c>
      <c r="AH16" t="str">
        <f>IF(Tableau1[[#This Row],[Pick Tranship]]="x",Tableau1[[#This Row],[Nom]],"")</f>
        <v>Ben nafla,Aymen</v>
      </c>
      <c r="AI16" t="str">
        <f>IF(Tableau1[[#This Row],[Pack Single]]="x",Tableau1[[#This Row],[Nom]],"")</f>
        <v>Ben nafla,Aymen</v>
      </c>
    </row>
    <row r="17" spans="1:35" ht="11.1" customHeight="1">
      <c r="A17" s="20" t="s">
        <v>13</v>
      </c>
      <c r="B17" s="8" t="s">
        <v>173</v>
      </c>
      <c r="C17" s="9" t="s">
        <v>162</v>
      </c>
      <c r="D17" s="14" t="s">
        <v>161</v>
      </c>
      <c r="E17" s="14" t="s">
        <v>161</v>
      </c>
      <c r="F17" s="15"/>
      <c r="G17" s="3" t="s">
        <v>161</v>
      </c>
      <c r="H17" s="3" t="s">
        <v>161</v>
      </c>
      <c r="I17" s="3" t="s">
        <v>161</v>
      </c>
      <c r="J17" s="3" t="s">
        <v>161</v>
      </c>
      <c r="K17" s="3" t="s">
        <v>161</v>
      </c>
      <c r="L17" s="3" t="s">
        <v>161</v>
      </c>
      <c r="Q17" s="3" t="s">
        <v>161</v>
      </c>
      <c r="V17" s="3" t="s">
        <v>161</v>
      </c>
      <c r="AE17" s="28">
        <f t="shared" si="0"/>
        <v>8</v>
      </c>
      <c r="AG17" t="str">
        <f>IF(Tableau1[[#This Row],[Pick]]="x",Tableau1[[#This Row],[Nom]],"")</f>
        <v>Ben,Thibaut</v>
      </c>
      <c r="AH17" t="str">
        <f>IF(Tableau1[[#This Row],[Pick Tranship]]="x",Tableau1[[#This Row],[Nom]],"")</f>
        <v>Ben,Thibaut</v>
      </c>
      <c r="AI17" t="str">
        <f>IF(Tableau1[[#This Row],[Pack Single]]="x",Tableau1[[#This Row],[Nom]],"")</f>
        <v>Ben,Thibaut</v>
      </c>
    </row>
    <row r="18" spans="1:35" ht="11.1" customHeight="1">
      <c r="A18" s="20" t="s">
        <v>14</v>
      </c>
      <c r="B18" s="8" t="s">
        <v>174</v>
      </c>
      <c r="C18" s="9" t="s">
        <v>162</v>
      </c>
      <c r="D18" s="14"/>
      <c r="E18" s="14"/>
      <c r="F18" s="15" t="s">
        <v>161</v>
      </c>
      <c r="G18" s="3" t="s">
        <v>161</v>
      </c>
      <c r="I18" s="3" t="s">
        <v>161</v>
      </c>
      <c r="J18" s="3" t="s">
        <v>161</v>
      </c>
      <c r="K18" s="3" t="s">
        <v>161</v>
      </c>
      <c r="L18" s="3" t="s">
        <v>161</v>
      </c>
      <c r="AE18" s="28">
        <f t="shared" si="0"/>
        <v>5</v>
      </c>
    </row>
    <row r="19" spans="1:35" ht="11.1" customHeight="1">
      <c r="A19" s="20" t="s">
        <v>15</v>
      </c>
      <c r="B19" s="8" t="s">
        <v>175</v>
      </c>
      <c r="C19" s="9" t="s">
        <v>162</v>
      </c>
      <c r="D19" s="14" t="s">
        <v>161</v>
      </c>
      <c r="E19" s="14" t="s">
        <v>161</v>
      </c>
      <c r="F19" s="15"/>
      <c r="G19" s="3" t="s">
        <v>161</v>
      </c>
      <c r="H19" s="3" t="s">
        <v>161</v>
      </c>
      <c r="I19" s="3" t="s">
        <v>161</v>
      </c>
      <c r="J19" s="3" t="s">
        <v>161</v>
      </c>
      <c r="K19" s="3" t="s">
        <v>161</v>
      </c>
      <c r="L19" s="3" t="s">
        <v>161</v>
      </c>
      <c r="V19" s="3" t="s">
        <v>161</v>
      </c>
      <c r="AB19" s="3" t="s">
        <v>161</v>
      </c>
      <c r="AE19" s="28">
        <f t="shared" si="0"/>
        <v>8</v>
      </c>
    </row>
    <row r="20" spans="1:35" ht="11.1" customHeight="1">
      <c r="A20" s="20" t="s">
        <v>16</v>
      </c>
      <c r="B20" s="8" t="s">
        <v>176</v>
      </c>
      <c r="C20" s="9" t="s">
        <v>162</v>
      </c>
      <c r="D20" s="14"/>
      <c r="E20" s="14" t="s">
        <v>161</v>
      </c>
      <c r="F20" s="15"/>
      <c r="G20" s="3" t="s">
        <v>161</v>
      </c>
      <c r="H20" s="3" t="s">
        <v>161</v>
      </c>
      <c r="I20" s="3" t="s">
        <v>161</v>
      </c>
      <c r="J20" s="3" t="s">
        <v>161</v>
      </c>
      <c r="K20" s="3" t="s">
        <v>161</v>
      </c>
      <c r="L20" s="3" t="s">
        <v>161</v>
      </c>
      <c r="Q20" s="3" t="s">
        <v>161</v>
      </c>
      <c r="R20" s="3" t="s">
        <v>161</v>
      </c>
      <c r="T20" s="3" t="s">
        <v>161</v>
      </c>
      <c r="V20" s="3" t="s">
        <v>161</v>
      </c>
      <c r="AB20" s="3" t="s">
        <v>161</v>
      </c>
      <c r="AE20" s="28">
        <f t="shared" si="0"/>
        <v>11</v>
      </c>
    </row>
    <row r="21" spans="1:35" ht="11.1" customHeight="1">
      <c r="A21" s="23" t="s">
        <v>373</v>
      </c>
      <c r="B21" s="24" t="s">
        <v>374</v>
      </c>
      <c r="C21" s="9" t="s">
        <v>162</v>
      </c>
      <c r="D21" s="14"/>
      <c r="E21" s="14"/>
      <c r="F21" s="15"/>
      <c r="G21" s="3" t="s">
        <v>161</v>
      </c>
      <c r="H21" s="3" t="s">
        <v>161</v>
      </c>
      <c r="AE21" s="28">
        <f>COUNTIF(G21:AC21,"x")</f>
        <v>2</v>
      </c>
    </row>
    <row r="22" spans="1:35" ht="11.1" customHeight="1">
      <c r="A22" s="20" t="s">
        <v>17</v>
      </c>
      <c r="B22" s="8" t="s">
        <v>177</v>
      </c>
      <c r="C22" s="9" t="s">
        <v>162</v>
      </c>
      <c r="D22" s="14" t="s">
        <v>161</v>
      </c>
      <c r="E22" s="14" t="s">
        <v>161</v>
      </c>
      <c r="F22" s="15"/>
      <c r="G22" s="3" t="s">
        <v>161</v>
      </c>
      <c r="H22" s="3" t="s">
        <v>161</v>
      </c>
      <c r="I22" s="3" t="s">
        <v>161</v>
      </c>
      <c r="J22" s="3" t="s">
        <v>161</v>
      </c>
      <c r="K22" s="3" t="s">
        <v>161</v>
      </c>
      <c r="L22" s="3" t="s">
        <v>161</v>
      </c>
      <c r="O22" s="3" t="s">
        <v>161</v>
      </c>
      <c r="R22" s="3" t="s">
        <v>161</v>
      </c>
      <c r="S22" s="3" t="s">
        <v>161</v>
      </c>
      <c r="V22" s="3" t="s">
        <v>161</v>
      </c>
      <c r="AB22" s="3" t="s">
        <v>161</v>
      </c>
      <c r="AE22" s="28">
        <f t="shared" si="0"/>
        <v>11</v>
      </c>
    </row>
    <row r="23" spans="1:35" ht="11.1" customHeight="1">
      <c r="A23" s="20" t="s">
        <v>18</v>
      </c>
      <c r="B23" s="8" t="s">
        <v>178</v>
      </c>
      <c r="C23" s="9" t="s">
        <v>162</v>
      </c>
      <c r="D23" s="14" t="s">
        <v>161</v>
      </c>
      <c r="E23" s="14" t="s">
        <v>161</v>
      </c>
      <c r="F23" s="15"/>
      <c r="G23" s="3" t="s">
        <v>161</v>
      </c>
      <c r="H23" s="3" t="s">
        <v>161</v>
      </c>
      <c r="I23" s="3" t="s">
        <v>161</v>
      </c>
      <c r="J23" s="3" t="s">
        <v>161</v>
      </c>
      <c r="K23" s="3" t="s">
        <v>161</v>
      </c>
      <c r="L23" s="3" t="s">
        <v>161</v>
      </c>
      <c r="Q23" s="3" t="s">
        <v>161</v>
      </c>
      <c r="AE23" s="28">
        <f t="shared" si="0"/>
        <v>7</v>
      </c>
    </row>
    <row r="24" spans="1:35" ht="11.1" customHeight="1">
      <c r="A24" s="20" t="s">
        <v>20</v>
      </c>
      <c r="B24" s="8" t="s">
        <v>180</v>
      </c>
      <c r="C24" s="9" t="s">
        <v>162</v>
      </c>
      <c r="D24" s="14"/>
      <c r="E24" s="14"/>
      <c r="F24" s="15" t="s">
        <v>161</v>
      </c>
      <c r="G24" s="3" t="s">
        <v>161</v>
      </c>
      <c r="H24" s="3" t="s">
        <v>278</v>
      </c>
      <c r="I24" s="3" t="s">
        <v>161</v>
      </c>
      <c r="J24" s="3" t="s">
        <v>161</v>
      </c>
      <c r="K24" s="3" t="s">
        <v>161</v>
      </c>
      <c r="L24" s="3" t="s">
        <v>161</v>
      </c>
      <c r="AE24" s="28">
        <f t="shared" si="0"/>
        <v>5</v>
      </c>
    </row>
    <row r="25" spans="1:35" ht="11.1" customHeight="1">
      <c r="A25" s="20" t="s">
        <v>21</v>
      </c>
      <c r="B25" s="8" t="s">
        <v>181</v>
      </c>
      <c r="C25" s="9" t="s">
        <v>162</v>
      </c>
      <c r="D25" s="14" t="s">
        <v>161</v>
      </c>
      <c r="E25" s="14"/>
      <c r="F25" s="15" t="s">
        <v>161</v>
      </c>
      <c r="G25" s="3" t="s">
        <v>161</v>
      </c>
      <c r="H25" s="3" t="s">
        <v>161</v>
      </c>
      <c r="J25" s="3" t="s">
        <v>161</v>
      </c>
      <c r="K25" s="3" t="s">
        <v>161</v>
      </c>
      <c r="AE25" s="28">
        <f t="shared" si="0"/>
        <v>4</v>
      </c>
    </row>
    <row r="26" spans="1:35" ht="11.1" customHeight="1">
      <c r="A26" s="20" t="s">
        <v>22</v>
      </c>
      <c r="B26" s="8" t="s">
        <v>182</v>
      </c>
      <c r="C26" s="9" t="s">
        <v>162</v>
      </c>
      <c r="D26" s="14"/>
      <c r="E26" s="14"/>
      <c r="F26" s="15" t="s">
        <v>161</v>
      </c>
      <c r="G26" s="3" t="s">
        <v>161</v>
      </c>
      <c r="H26" s="3" t="s">
        <v>161</v>
      </c>
      <c r="I26" s="3" t="s">
        <v>161</v>
      </c>
      <c r="J26" s="3" t="s">
        <v>161</v>
      </c>
      <c r="K26" s="3" t="s">
        <v>161</v>
      </c>
      <c r="L26" s="3" t="s">
        <v>161</v>
      </c>
      <c r="AE26" s="28">
        <f t="shared" si="0"/>
        <v>6</v>
      </c>
    </row>
    <row r="27" spans="1:35" ht="11.1" customHeight="1">
      <c r="A27" s="20" t="s">
        <v>23</v>
      </c>
      <c r="B27" s="8" t="s">
        <v>183</v>
      </c>
      <c r="C27" s="9" t="s">
        <v>162</v>
      </c>
      <c r="D27" s="14"/>
      <c r="E27" s="14" t="s">
        <v>161</v>
      </c>
      <c r="F27" s="15"/>
      <c r="G27" s="3" t="s">
        <v>161</v>
      </c>
      <c r="H27" s="3" t="s">
        <v>161</v>
      </c>
      <c r="I27" s="3" t="s">
        <v>161</v>
      </c>
      <c r="J27" s="3" t="s">
        <v>161</v>
      </c>
      <c r="K27" s="3" t="s">
        <v>161</v>
      </c>
      <c r="L27" s="3" t="s">
        <v>161</v>
      </c>
      <c r="AE27" s="28">
        <f t="shared" si="0"/>
        <v>6</v>
      </c>
    </row>
    <row r="28" spans="1:35" ht="11.1" customHeight="1">
      <c r="A28" s="20" t="s">
        <v>24</v>
      </c>
      <c r="B28" s="8" t="s">
        <v>294</v>
      </c>
      <c r="C28" s="9" t="s">
        <v>162</v>
      </c>
      <c r="D28" s="14" t="s">
        <v>161</v>
      </c>
      <c r="E28" s="14" t="s">
        <v>161</v>
      </c>
      <c r="F28" s="15"/>
      <c r="G28" s="3" t="s">
        <v>278</v>
      </c>
      <c r="H28" s="3" t="s">
        <v>278</v>
      </c>
      <c r="I28" s="3" t="s">
        <v>161</v>
      </c>
      <c r="J28" s="3" t="s">
        <v>161</v>
      </c>
      <c r="K28" s="3" t="s">
        <v>161</v>
      </c>
      <c r="T28" s="3" t="s">
        <v>161</v>
      </c>
      <c r="AE28" s="28">
        <f t="shared" si="0"/>
        <v>4</v>
      </c>
    </row>
    <row r="29" spans="1:35" ht="11.1" customHeight="1">
      <c r="A29" s="23" t="s">
        <v>291</v>
      </c>
      <c r="B29" s="24" t="s">
        <v>292</v>
      </c>
      <c r="C29" s="9" t="s">
        <v>162</v>
      </c>
      <c r="D29" s="14"/>
      <c r="E29" s="14"/>
      <c r="F29" s="15" t="s">
        <v>161</v>
      </c>
      <c r="G29" s="3" t="s">
        <v>161</v>
      </c>
      <c r="AE29" s="28">
        <f t="shared" si="0"/>
        <v>1</v>
      </c>
    </row>
    <row r="30" spans="1:35" ht="11.1" customHeight="1">
      <c r="A30" s="20" t="s">
        <v>25</v>
      </c>
      <c r="B30" s="8" t="s">
        <v>293</v>
      </c>
      <c r="C30" s="9" t="s">
        <v>162</v>
      </c>
      <c r="D30" s="14"/>
      <c r="E30" s="14" t="s">
        <v>161</v>
      </c>
      <c r="F30" s="15"/>
      <c r="G30" s="3" t="s">
        <v>161</v>
      </c>
      <c r="H30" s="3" t="s">
        <v>161</v>
      </c>
      <c r="I30" s="3" t="s">
        <v>161</v>
      </c>
      <c r="J30" s="3" t="s">
        <v>161</v>
      </c>
      <c r="K30" s="3" t="s">
        <v>161</v>
      </c>
      <c r="L30" s="3" t="s">
        <v>161</v>
      </c>
      <c r="M30" s="3" t="s">
        <v>161</v>
      </c>
      <c r="N30" s="3" t="s">
        <v>161</v>
      </c>
      <c r="O30" s="3" t="s">
        <v>161</v>
      </c>
      <c r="V30" s="3" t="s">
        <v>161</v>
      </c>
      <c r="AE30" s="28">
        <f t="shared" si="0"/>
        <v>10</v>
      </c>
    </row>
    <row r="31" spans="1:35" ht="11.1" customHeight="1">
      <c r="A31" s="20" t="s">
        <v>26</v>
      </c>
      <c r="B31" s="8" t="s">
        <v>184</v>
      </c>
      <c r="C31" s="9" t="s">
        <v>162</v>
      </c>
      <c r="D31" s="14"/>
      <c r="E31" s="14"/>
      <c r="F31" s="15" t="s">
        <v>161</v>
      </c>
      <c r="G31" s="3" t="s">
        <v>161</v>
      </c>
      <c r="H31" s="3" t="s">
        <v>161</v>
      </c>
      <c r="J31" s="3" t="s">
        <v>161</v>
      </c>
      <c r="K31" s="3" t="s">
        <v>161</v>
      </c>
      <c r="AE31" s="28">
        <f t="shared" si="0"/>
        <v>4</v>
      </c>
    </row>
    <row r="32" spans="1:35" ht="11.1" customHeight="1">
      <c r="A32" s="23" t="s">
        <v>296</v>
      </c>
      <c r="B32" s="24" t="s">
        <v>299</v>
      </c>
      <c r="C32" s="9" t="s">
        <v>162</v>
      </c>
      <c r="D32" s="14"/>
      <c r="E32" s="14"/>
      <c r="F32" s="15" t="s">
        <v>161</v>
      </c>
      <c r="G32" s="3" t="s">
        <v>161</v>
      </c>
      <c r="AE32" s="28">
        <f t="shared" si="0"/>
        <v>1</v>
      </c>
    </row>
    <row r="33" spans="1:31" ht="11.1" customHeight="1">
      <c r="A33" s="20" t="s">
        <v>27</v>
      </c>
      <c r="B33" s="8" t="s">
        <v>185</v>
      </c>
      <c r="C33" s="9" t="s">
        <v>162</v>
      </c>
      <c r="D33" s="14"/>
      <c r="E33" s="14"/>
      <c r="F33" s="15" t="s">
        <v>161</v>
      </c>
      <c r="G33" s="3" t="s">
        <v>161</v>
      </c>
      <c r="H33" s="3" t="s">
        <v>161</v>
      </c>
      <c r="J33" s="3" t="s">
        <v>161</v>
      </c>
      <c r="K33" s="3" t="s">
        <v>161</v>
      </c>
      <c r="AE33" s="28">
        <f t="shared" si="0"/>
        <v>4</v>
      </c>
    </row>
    <row r="34" spans="1:31" ht="11.1" customHeight="1">
      <c r="A34" s="20" t="s">
        <v>28</v>
      </c>
      <c r="B34" s="8" t="s">
        <v>186</v>
      </c>
      <c r="C34" s="9" t="s">
        <v>162</v>
      </c>
      <c r="D34" s="14"/>
      <c r="E34" s="14" t="s">
        <v>161</v>
      </c>
      <c r="F34" s="15"/>
      <c r="G34" s="3" t="s">
        <v>278</v>
      </c>
      <c r="H34" s="3" t="s">
        <v>278</v>
      </c>
      <c r="I34" s="3" t="s">
        <v>161</v>
      </c>
      <c r="J34" s="3" t="s">
        <v>278</v>
      </c>
      <c r="K34" s="3" t="s">
        <v>278</v>
      </c>
      <c r="L34" s="3" t="s">
        <v>278</v>
      </c>
      <c r="AE34" s="28">
        <f t="shared" si="0"/>
        <v>1</v>
      </c>
    </row>
    <row r="35" spans="1:31" ht="11.1" customHeight="1">
      <c r="A35" s="23" t="s">
        <v>297</v>
      </c>
      <c r="B35" s="24" t="s">
        <v>300</v>
      </c>
      <c r="C35" s="9" t="s">
        <v>162</v>
      </c>
      <c r="D35" s="14"/>
      <c r="E35" s="14"/>
      <c r="F35" s="15" t="s">
        <v>161</v>
      </c>
      <c r="G35" s="3" t="s">
        <v>161</v>
      </c>
      <c r="AE35" s="28">
        <f t="shared" si="0"/>
        <v>1</v>
      </c>
    </row>
    <row r="36" spans="1:31" ht="11.1" customHeight="1">
      <c r="A36" s="23" t="s">
        <v>298</v>
      </c>
      <c r="B36" s="24" t="s">
        <v>301</v>
      </c>
      <c r="C36" s="9" t="s">
        <v>162</v>
      </c>
      <c r="D36" s="14"/>
      <c r="E36" s="14"/>
      <c r="F36" s="15" t="s">
        <v>161</v>
      </c>
      <c r="J36" s="3" t="s">
        <v>161</v>
      </c>
      <c r="K36" s="3" t="s">
        <v>161</v>
      </c>
      <c r="AE36" s="28">
        <f t="shared" si="0"/>
        <v>2</v>
      </c>
    </row>
    <row r="37" spans="1:31" ht="11.1" customHeight="1">
      <c r="A37" s="20" t="s">
        <v>29</v>
      </c>
      <c r="B37" s="8" t="s">
        <v>187</v>
      </c>
      <c r="C37" s="9" t="s">
        <v>162</v>
      </c>
      <c r="D37" s="14"/>
      <c r="E37" s="14" t="s">
        <v>161</v>
      </c>
      <c r="F37" s="15"/>
      <c r="G37" s="3" t="s">
        <v>161</v>
      </c>
      <c r="H37" s="3" t="s">
        <v>161</v>
      </c>
      <c r="I37" s="3" t="s">
        <v>161</v>
      </c>
      <c r="J37" s="3" t="s">
        <v>161</v>
      </c>
      <c r="K37" s="3" t="s">
        <v>161</v>
      </c>
      <c r="L37" s="3" t="s">
        <v>161</v>
      </c>
      <c r="M37" s="3" t="s">
        <v>161</v>
      </c>
      <c r="O37" s="3" t="s">
        <v>161</v>
      </c>
      <c r="V37" s="3" t="s">
        <v>161</v>
      </c>
      <c r="AE37" s="28">
        <f t="shared" si="0"/>
        <v>9</v>
      </c>
    </row>
    <row r="38" spans="1:31" ht="11.1" customHeight="1">
      <c r="A38" s="23" t="s">
        <v>302</v>
      </c>
      <c r="B38" s="24" t="s">
        <v>303</v>
      </c>
      <c r="C38" s="9" t="s">
        <v>162</v>
      </c>
      <c r="D38" s="14"/>
      <c r="E38" s="14"/>
      <c r="F38" s="15" t="s">
        <v>161</v>
      </c>
      <c r="G38" s="3" t="s">
        <v>161</v>
      </c>
      <c r="AE38" s="28">
        <f t="shared" si="0"/>
        <v>1</v>
      </c>
    </row>
    <row r="39" spans="1:31" ht="11.1" customHeight="1">
      <c r="A39" s="20" t="s">
        <v>30</v>
      </c>
      <c r="B39" s="8" t="s">
        <v>188</v>
      </c>
      <c r="C39" s="9" t="s">
        <v>162</v>
      </c>
      <c r="D39" s="14"/>
      <c r="E39" s="14"/>
      <c r="F39" s="15" t="s">
        <v>161</v>
      </c>
      <c r="G39" s="3" t="s">
        <v>161</v>
      </c>
      <c r="H39" s="3" t="s">
        <v>161</v>
      </c>
      <c r="J39" s="3" t="s">
        <v>161</v>
      </c>
      <c r="K39" s="3" t="s">
        <v>161</v>
      </c>
      <c r="AE39" s="28">
        <f t="shared" si="0"/>
        <v>4</v>
      </c>
    </row>
    <row r="40" spans="1:31" ht="11.1" customHeight="1">
      <c r="A40" s="20" t="s">
        <v>31</v>
      </c>
      <c r="B40" s="8" t="s">
        <v>200</v>
      </c>
      <c r="C40" s="9" t="s">
        <v>162</v>
      </c>
      <c r="D40" s="14"/>
      <c r="E40" s="14"/>
      <c r="F40" s="15" t="s">
        <v>161</v>
      </c>
      <c r="G40" s="3" t="s">
        <v>161</v>
      </c>
      <c r="H40" s="3" t="s">
        <v>161</v>
      </c>
      <c r="I40" s="3" t="s">
        <v>161</v>
      </c>
      <c r="J40" s="3" t="s">
        <v>161</v>
      </c>
      <c r="K40" s="3" t="s">
        <v>161</v>
      </c>
      <c r="L40" s="3" t="s">
        <v>161</v>
      </c>
      <c r="M40" s="3" t="s">
        <v>161</v>
      </c>
      <c r="W40" s="3" t="s">
        <v>161</v>
      </c>
      <c r="AE40" s="28">
        <f t="shared" si="0"/>
        <v>8</v>
      </c>
    </row>
    <row r="41" spans="1:31" ht="11.1" customHeight="1">
      <c r="A41" s="20" t="s">
        <v>32</v>
      </c>
      <c r="B41" s="8" t="s">
        <v>336</v>
      </c>
      <c r="C41" s="9" t="s">
        <v>162</v>
      </c>
      <c r="D41" s="14"/>
      <c r="E41" s="14"/>
      <c r="F41" s="15" t="s">
        <v>161</v>
      </c>
      <c r="J41" s="3" t="s">
        <v>161</v>
      </c>
      <c r="K41" s="3" t="s">
        <v>161</v>
      </c>
      <c r="AE41" s="28">
        <f t="shared" si="0"/>
        <v>2</v>
      </c>
    </row>
    <row r="42" spans="1:31" ht="11.1" customHeight="1">
      <c r="A42" s="20" t="s">
        <v>33</v>
      </c>
      <c r="B42" s="8" t="s">
        <v>337</v>
      </c>
      <c r="C42" s="9" t="s">
        <v>162</v>
      </c>
      <c r="D42" s="14"/>
      <c r="E42" s="14" t="s">
        <v>161</v>
      </c>
      <c r="F42" s="15"/>
      <c r="G42" s="3" t="s">
        <v>161</v>
      </c>
      <c r="H42" s="3" t="s">
        <v>161</v>
      </c>
      <c r="I42" s="3" t="s">
        <v>161</v>
      </c>
      <c r="J42" s="3" t="s">
        <v>161</v>
      </c>
      <c r="K42" s="3" t="s">
        <v>161</v>
      </c>
      <c r="L42" s="3" t="s">
        <v>161</v>
      </c>
      <c r="T42" s="3" t="s">
        <v>161</v>
      </c>
      <c r="AE42" s="28">
        <f t="shared" si="0"/>
        <v>7</v>
      </c>
    </row>
    <row r="43" spans="1:31" ht="11.1" customHeight="1">
      <c r="A43" s="20" t="s">
        <v>34</v>
      </c>
      <c r="B43" s="8" t="s">
        <v>277</v>
      </c>
      <c r="C43" s="9" t="s">
        <v>162</v>
      </c>
      <c r="D43" s="14" t="s">
        <v>161</v>
      </c>
      <c r="E43" s="14" t="s">
        <v>161</v>
      </c>
      <c r="F43" s="15"/>
      <c r="G43" s="3" t="s">
        <v>161</v>
      </c>
      <c r="H43" s="3" t="s">
        <v>161</v>
      </c>
      <c r="I43" s="3" t="s">
        <v>161</v>
      </c>
      <c r="J43" s="3" t="s">
        <v>161</v>
      </c>
      <c r="K43" s="3" t="s">
        <v>161</v>
      </c>
      <c r="L43" s="3" t="s">
        <v>161</v>
      </c>
      <c r="AB43" s="3" t="s">
        <v>161</v>
      </c>
      <c r="AE43" s="28">
        <f t="shared" si="0"/>
        <v>7</v>
      </c>
    </row>
    <row r="44" spans="1:31" ht="11.1" customHeight="1">
      <c r="A44" s="20" t="s">
        <v>35</v>
      </c>
      <c r="B44" s="8" t="s">
        <v>338</v>
      </c>
      <c r="C44" s="9" t="s">
        <v>162</v>
      </c>
      <c r="D44" s="14"/>
      <c r="E44" s="14" t="s">
        <v>161</v>
      </c>
      <c r="F44" s="15"/>
      <c r="G44" s="3" t="s">
        <v>161</v>
      </c>
      <c r="H44" s="3" t="s">
        <v>161</v>
      </c>
      <c r="I44" s="3" t="s">
        <v>161</v>
      </c>
      <c r="J44" s="3" t="s">
        <v>161</v>
      </c>
      <c r="K44" s="3" t="s">
        <v>161</v>
      </c>
      <c r="L44" s="3" t="s">
        <v>161</v>
      </c>
      <c r="AE44" s="28">
        <f t="shared" si="0"/>
        <v>6</v>
      </c>
    </row>
    <row r="45" spans="1:31" ht="11.1" customHeight="1">
      <c r="A45" s="20" t="s">
        <v>36</v>
      </c>
      <c r="B45" s="8" t="s">
        <v>276</v>
      </c>
      <c r="C45" s="9" t="s">
        <v>162</v>
      </c>
      <c r="D45" s="14"/>
      <c r="E45" s="14"/>
      <c r="F45" s="15" t="s">
        <v>161</v>
      </c>
      <c r="G45" s="3" t="s">
        <v>161</v>
      </c>
      <c r="H45" s="3" t="s">
        <v>161</v>
      </c>
      <c r="J45" s="3" t="s">
        <v>161</v>
      </c>
      <c r="K45" s="3" t="s">
        <v>161</v>
      </c>
      <c r="T45" s="3" t="s">
        <v>161</v>
      </c>
      <c r="AE45" s="28">
        <f t="shared" si="0"/>
        <v>5</v>
      </c>
    </row>
    <row r="46" spans="1:31" ht="11.1" customHeight="1">
      <c r="A46" s="20" t="s">
        <v>37</v>
      </c>
      <c r="B46" s="8" t="s">
        <v>339</v>
      </c>
      <c r="C46" s="9" t="s">
        <v>162</v>
      </c>
      <c r="D46" s="14"/>
      <c r="E46" s="14"/>
      <c r="F46" s="15" t="s">
        <v>161</v>
      </c>
      <c r="G46" s="3" t="s">
        <v>161</v>
      </c>
      <c r="H46" s="3" t="s">
        <v>161</v>
      </c>
      <c r="J46" s="3" t="s">
        <v>161</v>
      </c>
      <c r="K46" s="3" t="s">
        <v>161</v>
      </c>
      <c r="AE46" s="28">
        <f t="shared" si="0"/>
        <v>4</v>
      </c>
    </row>
    <row r="47" spans="1:31" ht="11.1" customHeight="1">
      <c r="A47" s="20" t="s">
        <v>38</v>
      </c>
      <c r="B47" s="8" t="s">
        <v>275</v>
      </c>
      <c r="C47" s="9" t="s">
        <v>162</v>
      </c>
      <c r="D47" s="14"/>
      <c r="E47" s="14" t="s">
        <v>161</v>
      </c>
      <c r="F47" s="15"/>
      <c r="G47" s="3" t="s">
        <v>161</v>
      </c>
      <c r="H47" s="3" t="s">
        <v>161</v>
      </c>
      <c r="I47" s="3" t="s">
        <v>161</v>
      </c>
      <c r="J47" s="3" t="s">
        <v>161</v>
      </c>
      <c r="K47" s="3" t="s">
        <v>161</v>
      </c>
      <c r="L47" s="3" t="s">
        <v>161</v>
      </c>
      <c r="M47" s="3" t="s">
        <v>161</v>
      </c>
      <c r="O47" s="3" t="s">
        <v>161</v>
      </c>
      <c r="R47" s="3" t="s">
        <v>161</v>
      </c>
      <c r="AB47" s="3" t="s">
        <v>161</v>
      </c>
      <c r="AC47" s="3" t="s">
        <v>161</v>
      </c>
      <c r="AE47" s="28">
        <f t="shared" si="0"/>
        <v>11</v>
      </c>
    </row>
    <row r="48" spans="1:31" ht="11.1" customHeight="1">
      <c r="A48" s="20" t="s">
        <v>39</v>
      </c>
      <c r="B48" s="8" t="s">
        <v>274</v>
      </c>
      <c r="C48" s="9" t="s">
        <v>162</v>
      </c>
      <c r="D48" s="14"/>
      <c r="E48" s="14"/>
      <c r="F48" s="15" t="s">
        <v>161</v>
      </c>
      <c r="G48" s="3" t="s">
        <v>161</v>
      </c>
      <c r="H48" s="3" t="s">
        <v>161</v>
      </c>
      <c r="I48" s="3" t="s">
        <v>161</v>
      </c>
      <c r="J48" s="3" t="s">
        <v>161</v>
      </c>
      <c r="K48" s="3" t="s">
        <v>161</v>
      </c>
      <c r="L48" s="3" t="s">
        <v>161</v>
      </c>
      <c r="Q48" s="3" t="s">
        <v>161</v>
      </c>
      <c r="T48" s="3" t="s">
        <v>278</v>
      </c>
      <c r="AB48" s="3" t="s">
        <v>161</v>
      </c>
      <c r="AE48" s="28">
        <f t="shared" si="0"/>
        <v>8</v>
      </c>
    </row>
    <row r="49" spans="1:31" ht="11.1" customHeight="1">
      <c r="A49" s="20" t="s">
        <v>40</v>
      </c>
      <c r="B49" s="8" t="s">
        <v>308</v>
      </c>
      <c r="C49" s="9" t="s">
        <v>162</v>
      </c>
      <c r="D49" s="14"/>
      <c r="E49" s="14"/>
      <c r="F49" s="15" t="s">
        <v>161</v>
      </c>
      <c r="G49" s="3" t="s">
        <v>161</v>
      </c>
      <c r="I49" s="3" t="s">
        <v>161</v>
      </c>
      <c r="J49" s="3" t="s">
        <v>161</v>
      </c>
      <c r="K49" s="3" t="s">
        <v>161</v>
      </c>
      <c r="AE49" s="28">
        <f t="shared" si="0"/>
        <v>4</v>
      </c>
    </row>
    <row r="50" spans="1:31" ht="11.1" customHeight="1">
      <c r="A50" s="23" t="s">
        <v>304</v>
      </c>
      <c r="B50" s="24" t="s">
        <v>305</v>
      </c>
      <c r="C50" s="9" t="s">
        <v>162</v>
      </c>
      <c r="D50" s="14"/>
      <c r="E50" s="14"/>
      <c r="F50" s="15" t="s">
        <v>161</v>
      </c>
      <c r="G50" s="3" t="s">
        <v>161</v>
      </c>
      <c r="AE50" s="28">
        <f t="shared" si="0"/>
        <v>1</v>
      </c>
    </row>
    <row r="51" spans="1:31" ht="11.1" customHeight="1">
      <c r="A51" s="20" t="s">
        <v>41</v>
      </c>
      <c r="B51" s="8" t="s">
        <v>273</v>
      </c>
      <c r="C51" s="9" t="s">
        <v>162</v>
      </c>
      <c r="D51" s="14"/>
      <c r="E51" s="14" t="s">
        <v>161</v>
      </c>
      <c r="F51" s="15"/>
      <c r="G51" s="3" t="s">
        <v>161</v>
      </c>
      <c r="H51" s="3" t="s">
        <v>161</v>
      </c>
      <c r="I51" s="3" t="s">
        <v>161</v>
      </c>
      <c r="J51" s="3" t="s">
        <v>161</v>
      </c>
      <c r="K51" s="3" t="s">
        <v>161</v>
      </c>
      <c r="L51" s="3" t="s">
        <v>161</v>
      </c>
      <c r="N51" s="3" t="s">
        <v>161</v>
      </c>
      <c r="O51" s="3" t="s">
        <v>161</v>
      </c>
      <c r="P51" s="3" t="s">
        <v>161</v>
      </c>
      <c r="S51" s="3" t="s">
        <v>161</v>
      </c>
      <c r="Z51" s="3" t="s">
        <v>161</v>
      </c>
      <c r="AC51" s="3" t="s">
        <v>161</v>
      </c>
      <c r="AE51" s="28">
        <f t="shared" si="0"/>
        <v>12</v>
      </c>
    </row>
    <row r="52" spans="1:31" ht="11.1" customHeight="1">
      <c r="A52" s="20" t="s">
        <v>42</v>
      </c>
      <c r="B52" s="8" t="s">
        <v>189</v>
      </c>
      <c r="C52" s="9" t="s">
        <v>162</v>
      </c>
      <c r="D52" s="14"/>
      <c r="E52" s="14"/>
      <c r="F52" s="15" t="s">
        <v>161</v>
      </c>
      <c r="G52" s="3" t="s">
        <v>161</v>
      </c>
      <c r="H52" s="3" t="s">
        <v>161</v>
      </c>
      <c r="I52" s="3" t="s">
        <v>161</v>
      </c>
      <c r="J52" s="3" t="s">
        <v>161</v>
      </c>
      <c r="K52" s="3" t="s">
        <v>161</v>
      </c>
      <c r="L52" s="3" t="s">
        <v>161</v>
      </c>
      <c r="W52" s="3" t="s">
        <v>161</v>
      </c>
      <c r="AE52" s="28">
        <f t="shared" si="0"/>
        <v>7</v>
      </c>
    </row>
    <row r="53" spans="1:31" ht="11.1" customHeight="1">
      <c r="A53" s="20" t="s">
        <v>43</v>
      </c>
      <c r="B53" s="8" t="s">
        <v>272</v>
      </c>
      <c r="C53" s="9" t="s">
        <v>162</v>
      </c>
      <c r="D53" s="14"/>
      <c r="E53" s="14"/>
      <c r="F53" s="15" t="s">
        <v>161</v>
      </c>
      <c r="G53" s="3" t="s">
        <v>161</v>
      </c>
      <c r="I53" s="3" t="s">
        <v>161</v>
      </c>
      <c r="J53" s="3" t="s">
        <v>161</v>
      </c>
      <c r="K53" s="3" t="s">
        <v>161</v>
      </c>
      <c r="AE53" s="28">
        <f t="shared" si="0"/>
        <v>4</v>
      </c>
    </row>
    <row r="54" spans="1:31" ht="11.1" customHeight="1">
      <c r="A54" s="20" t="s">
        <v>44</v>
      </c>
      <c r="B54" s="8" t="s">
        <v>271</v>
      </c>
      <c r="C54" s="9" t="s">
        <v>162</v>
      </c>
      <c r="D54" s="14"/>
      <c r="E54" s="14"/>
      <c r="F54" s="15" t="s">
        <v>161</v>
      </c>
      <c r="G54" s="3" t="s">
        <v>161</v>
      </c>
      <c r="I54" s="3" t="s">
        <v>161</v>
      </c>
      <c r="J54" s="3" t="s">
        <v>161</v>
      </c>
      <c r="K54" s="3" t="s">
        <v>161</v>
      </c>
      <c r="L54" s="3" t="s">
        <v>161</v>
      </c>
      <c r="M54" s="3" t="s">
        <v>161</v>
      </c>
      <c r="AE54" s="28">
        <f t="shared" si="0"/>
        <v>6</v>
      </c>
    </row>
    <row r="55" spans="1:31" ht="11.1" customHeight="1">
      <c r="A55" s="23" t="s">
        <v>306</v>
      </c>
      <c r="B55" s="24" t="s">
        <v>307</v>
      </c>
      <c r="C55" s="9" t="s">
        <v>162</v>
      </c>
      <c r="D55" s="14"/>
      <c r="E55" s="14"/>
      <c r="F55" s="15" t="s">
        <v>161</v>
      </c>
      <c r="G55" s="3" t="s">
        <v>161</v>
      </c>
      <c r="AE55" s="28">
        <f t="shared" si="0"/>
        <v>1</v>
      </c>
    </row>
    <row r="56" spans="1:31" ht="11.1" customHeight="1">
      <c r="A56" s="20" t="s">
        <v>45</v>
      </c>
      <c r="B56" s="8" t="s">
        <v>270</v>
      </c>
      <c r="C56" s="9" t="s">
        <v>162</v>
      </c>
      <c r="D56" s="14"/>
      <c r="E56" s="14"/>
      <c r="F56" s="15" t="s">
        <v>161</v>
      </c>
      <c r="G56" s="3" t="s">
        <v>161</v>
      </c>
      <c r="H56" s="3" t="s">
        <v>161</v>
      </c>
      <c r="J56" s="3" t="s">
        <v>161</v>
      </c>
      <c r="K56" s="3" t="s">
        <v>161</v>
      </c>
      <c r="L56" s="3" t="s">
        <v>161</v>
      </c>
      <c r="W56" s="3" t="s">
        <v>161</v>
      </c>
      <c r="X56" s="3" t="s">
        <v>161</v>
      </c>
      <c r="AE56" s="28">
        <f t="shared" si="0"/>
        <v>7</v>
      </c>
    </row>
    <row r="57" spans="1:31" ht="11.1" customHeight="1">
      <c r="A57" s="23" t="s">
        <v>309</v>
      </c>
      <c r="B57" s="24" t="s">
        <v>340</v>
      </c>
      <c r="C57" s="9" t="s">
        <v>162</v>
      </c>
      <c r="D57" s="14"/>
      <c r="E57" s="14"/>
      <c r="F57" s="15" t="s">
        <v>161</v>
      </c>
      <c r="G57" s="3" t="s">
        <v>161</v>
      </c>
      <c r="AE57" s="28">
        <f t="shared" si="0"/>
        <v>1</v>
      </c>
    </row>
    <row r="58" spans="1:31" ht="11.1" customHeight="1">
      <c r="A58" s="20" t="s">
        <v>46</v>
      </c>
      <c r="B58" s="8" t="s">
        <v>190</v>
      </c>
      <c r="C58" s="9" t="s">
        <v>162</v>
      </c>
      <c r="D58" s="14"/>
      <c r="E58" s="14"/>
      <c r="F58" s="15" t="s">
        <v>161</v>
      </c>
      <c r="G58" s="3" t="s">
        <v>161</v>
      </c>
      <c r="H58" s="3" t="s">
        <v>161</v>
      </c>
      <c r="I58" s="3" t="s">
        <v>161</v>
      </c>
      <c r="J58" s="3" t="s">
        <v>161</v>
      </c>
      <c r="K58" s="3" t="s">
        <v>161</v>
      </c>
      <c r="L58" s="3" t="s">
        <v>161</v>
      </c>
      <c r="T58" s="3" t="s">
        <v>161</v>
      </c>
      <c r="AE58" s="28">
        <f t="shared" si="0"/>
        <v>7</v>
      </c>
    </row>
    <row r="59" spans="1:31" ht="11.1" customHeight="1">
      <c r="A59" s="20" t="s">
        <v>47</v>
      </c>
      <c r="B59" s="8" t="s">
        <v>269</v>
      </c>
      <c r="C59" s="9" t="s">
        <v>162</v>
      </c>
      <c r="D59" s="14"/>
      <c r="E59" s="14" t="s">
        <v>161</v>
      </c>
      <c r="F59" s="15"/>
      <c r="G59" s="3" t="s">
        <v>278</v>
      </c>
      <c r="H59" s="3" t="s">
        <v>278</v>
      </c>
      <c r="I59" s="3" t="s">
        <v>161</v>
      </c>
      <c r="J59" s="3" t="s">
        <v>278</v>
      </c>
      <c r="K59" s="3" t="s">
        <v>278</v>
      </c>
      <c r="L59" s="3" t="s">
        <v>278</v>
      </c>
      <c r="AE59" s="28">
        <f t="shared" si="0"/>
        <v>1</v>
      </c>
    </row>
    <row r="60" spans="1:31" ht="11.1" customHeight="1">
      <c r="A60" s="20" t="s">
        <v>48</v>
      </c>
      <c r="B60" s="8" t="s">
        <v>268</v>
      </c>
      <c r="C60" s="9" t="s">
        <v>162</v>
      </c>
      <c r="D60" s="14"/>
      <c r="E60" s="14"/>
      <c r="F60" s="15" t="s">
        <v>161</v>
      </c>
      <c r="G60" s="3" t="s">
        <v>161</v>
      </c>
      <c r="H60" s="3" t="s">
        <v>161</v>
      </c>
      <c r="J60" s="3" t="s">
        <v>161</v>
      </c>
      <c r="K60" s="3" t="s">
        <v>161</v>
      </c>
      <c r="AE60" s="28">
        <f t="shared" si="0"/>
        <v>4</v>
      </c>
    </row>
    <row r="61" spans="1:31" ht="11.1" customHeight="1">
      <c r="A61" s="20" t="s">
        <v>49</v>
      </c>
      <c r="B61" s="8" t="s">
        <v>267</v>
      </c>
      <c r="C61" s="9" t="s">
        <v>162</v>
      </c>
      <c r="D61" s="14"/>
      <c r="E61" s="14"/>
      <c r="F61" s="15" t="s">
        <v>161</v>
      </c>
      <c r="G61" s="3" t="s">
        <v>161</v>
      </c>
      <c r="H61" s="3" t="s">
        <v>278</v>
      </c>
      <c r="I61" s="3" t="s">
        <v>161</v>
      </c>
      <c r="W61" s="3" t="s">
        <v>161</v>
      </c>
      <c r="AE61" s="28">
        <f t="shared" si="0"/>
        <v>3</v>
      </c>
    </row>
    <row r="62" spans="1:31" ht="11.1" customHeight="1">
      <c r="A62" s="20" t="s">
        <v>51</v>
      </c>
      <c r="B62" s="8" t="s">
        <v>341</v>
      </c>
      <c r="C62" s="9" t="s">
        <v>162</v>
      </c>
      <c r="D62" s="14"/>
      <c r="E62" s="14"/>
      <c r="F62" s="15" t="s">
        <v>161</v>
      </c>
      <c r="G62" s="3" t="s">
        <v>161</v>
      </c>
      <c r="H62" s="3" t="s">
        <v>161</v>
      </c>
      <c r="AE62" s="28">
        <f t="shared" si="0"/>
        <v>2</v>
      </c>
    </row>
    <row r="63" spans="1:31" ht="11.1" customHeight="1">
      <c r="A63" s="20" t="s">
        <v>52</v>
      </c>
      <c r="B63" s="8" t="s">
        <v>266</v>
      </c>
      <c r="C63" s="9" t="s">
        <v>162</v>
      </c>
      <c r="D63" s="14"/>
      <c r="E63" s="14" t="s">
        <v>161</v>
      </c>
      <c r="F63" s="15"/>
      <c r="G63" s="3" t="s">
        <v>161</v>
      </c>
      <c r="H63" s="3" t="s">
        <v>161</v>
      </c>
      <c r="I63" s="3" t="s">
        <v>161</v>
      </c>
      <c r="J63" s="3" t="s">
        <v>161</v>
      </c>
      <c r="K63" s="3" t="s">
        <v>161</v>
      </c>
      <c r="L63" s="3" t="s">
        <v>161</v>
      </c>
      <c r="R63" s="3" t="s">
        <v>161</v>
      </c>
      <c r="AE63" s="28">
        <f t="shared" si="0"/>
        <v>7</v>
      </c>
    </row>
    <row r="64" spans="1:31" ht="11.1" customHeight="1">
      <c r="A64" s="20" t="s">
        <v>53</v>
      </c>
      <c r="B64" s="8" t="s">
        <v>265</v>
      </c>
      <c r="C64" s="9" t="s">
        <v>162</v>
      </c>
      <c r="D64" s="14"/>
      <c r="E64" s="14" t="s">
        <v>161</v>
      </c>
      <c r="F64" s="15"/>
      <c r="G64" s="3" t="s">
        <v>161</v>
      </c>
      <c r="H64" s="3" t="s">
        <v>161</v>
      </c>
      <c r="I64" s="3" t="s">
        <v>161</v>
      </c>
      <c r="J64" s="3" t="s">
        <v>161</v>
      </c>
      <c r="K64" s="3" t="s">
        <v>161</v>
      </c>
      <c r="L64" s="3" t="s">
        <v>161</v>
      </c>
      <c r="T64" s="3" t="s">
        <v>161</v>
      </c>
      <c r="X64" s="3" t="s">
        <v>161</v>
      </c>
      <c r="AE64" s="28">
        <f t="shared" si="0"/>
        <v>8</v>
      </c>
    </row>
    <row r="65" spans="1:31" ht="11.1" customHeight="1">
      <c r="A65" s="20" t="s">
        <v>54</v>
      </c>
      <c r="B65" s="8" t="s">
        <v>264</v>
      </c>
      <c r="C65" s="9" t="s">
        <v>162</v>
      </c>
      <c r="D65" s="14"/>
      <c r="E65" s="14"/>
      <c r="F65" s="15" t="s">
        <v>161</v>
      </c>
      <c r="G65" s="3" t="s">
        <v>161</v>
      </c>
      <c r="H65" s="3" t="s">
        <v>161</v>
      </c>
      <c r="I65" s="3" t="s">
        <v>161</v>
      </c>
      <c r="J65" s="3" t="s">
        <v>161</v>
      </c>
      <c r="K65" s="3" t="s">
        <v>161</v>
      </c>
      <c r="L65" s="3" t="s">
        <v>161</v>
      </c>
      <c r="M65" s="3" t="s">
        <v>161</v>
      </c>
      <c r="AE65" s="28">
        <f t="shared" si="0"/>
        <v>7</v>
      </c>
    </row>
    <row r="66" spans="1:31" ht="11.1" customHeight="1">
      <c r="A66" s="20" t="s">
        <v>55</v>
      </c>
      <c r="B66" s="8" t="s">
        <v>263</v>
      </c>
      <c r="C66" s="9" t="s">
        <v>162</v>
      </c>
      <c r="D66" s="14" t="s">
        <v>161</v>
      </c>
      <c r="E66" s="14" t="s">
        <v>161</v>
      </c>
      <c r="F66" s="15"/>
      <c r="G66" s="3" t="s">
        <v>161</v>
      </c>
      <c r="H66" s="3" t="s">
        <v>161</v>
      </c>
      <c r="I66" s="3" t="s">
        <v>161</v>
      </c>
      <c r="J66" s="3" t="s">
        <v>161</v>
      </c>
      <c r="K66" s="3" t="s">
        <v>161</v>
      </c>
      <c r="L66" s="3" t="s">
        <v>161</v>
      </c>
      <c r="T66" s="3" t="s">
        <v>161</v>
      </c>
      <c r="V66" s="3" t="s">
        <v>161</v>
      </c>
      <c r="W66" s="3" t="s">
        <v>161</v>
      </c>
      <c r="AE66" s="28">
        <f t="shared" si="0"/>
        <v>9</v>
      </c>
    </row>
    <row r="67" spans="1:31" ht="11.1" customHeight="1">
      <c r="A67" s="20" t="s">
        <v>56</v>
      </c>
      <c r="B67" s="8" t="s">
        <v>262</v>
      </c>
      <c r="C67" s="9" t="s">
        <v>162</v>
      </c>
      <c r="D67" s="14"/>
      <c r="E67" s="14"/>
      <c r="F67" s="15" t="s">
        <v>161</v>
      </c>
      <c r="G67" s="3" t="s">
        <v>161</v>
      </c>
      <c r="H67" s="3" t="s">
        <v>161</v>
      </c>
      <c r="J67" s="3" t="s">
        <v>161</v>
      </c>
      <c r="K67" s="3" t="s">
        <v>161</v>
      </c>
      <c r="AE67" s="28">
        <f t="shared" si="0"/>
        <v>4</v>
      </c>
    </row>
    <row r="68" spans="1:31" ht="11.1" customHeight="1">
      <c r="A68" s="20" t="s">
        <v>57</v>
      </c>
      <c r="B68" s="8" t="s">
        <v>191</v>
      </c>
      <c r="C68" s="9" t="s">
        <v>162</v>
      </c>
      <c r="D68" s="14"/>
      <c r="E68" s="14"/>
      <c r="F68" s="15" t="s">
        <v>161</v>
      </c>
      <c r="G68" s="3" t="s">
        <v>161</v>
      </c>
      <c r="H68" s="3" t="s">
        <v>161</v>
      </c>
      <c r="AE68" s="28">
        <f t="shared" ref="AE68:AE131" si="1">COUNTIF(G68:AC68,"x")</f>
        <v>2</v>
      </c>
    </row>
    <row r="69" spans="1:31" ht="11.1" customHeight="1">
      <c r="A69" s="20" t="s">
        <v>58</v>
      </c>
      <c r="B69" s="8" t="s">
        <v>261</v>
      </c>
      <c r="C69" s="9" t="s">
        <v>162</v>
      </c>
      <c r="D69" s="14"/>
      <c r="E69" s="14" t="s">
        <v>161</v>
      </c>
      <c r="F69" s="15"/>
      <c r="G69" s="3" t="s">
        <v>161</v>
      </c>
      <c r="H69" s="3" t="s">
        <v>161</v>
      </c>
      <c r="I69" s="3" t="s">
        <v>161</v>
      </c>
      <c r="J69" s="3" t="s">
        <v>161</v>
      </c>
      <c r="K69" s="3" t="s">
        <v>161</v>
      </c>
      <c r="L69" s="3" t="s">
        <v>161</v>
      </c>
      <c r="R69" s="3" t="s">
        <v>161</v>
      </c>
      <c r="AE69" s="28">
        <f t="shared" si="1"/>
        <v>7</v>
      </c>
    </row>
    <row r="70" spans="1:31" ht="11.1" customHeight="1">
      <c r="A70" s="20" t="s">
        <v>59</v>
      </c>
      <c r="B70" s="8" t="s">
        <v>260</v>
      </c>
      <c r="C70" s="9" t="s">
        <v>162</v>
      </c>
      <c r="D70" s="14" t="s">
        <v>161</v>
      </c>
      <c r="E70" s="14" t="s">
        <v>161</v>
      </c>
      <c r="F70" s="15"/>
      <c r="G70" s="3" t="s">
        <v>161</v>
      </c>
      <c r="H70" s="3" t="s">
        <v>278</v>
      </c>
      <c r="I70" s="3" t="s">
        <v>161</v>
      </c>
      <c r="J70" s="3" t="s">
        <v>278</v>
      </c>
      <c r="K70" s="3" t="s">
        <v>278</v>
      </c>
      <c r="L70" s="3" t="s">
        <v>278</v>
      </c>
      <c r="Q70" s="3" t="s">
        <v>278</v>
      </c>
      <c r="T70" s="3" t="s">
        <v>278</v>
      </c>
      <c r="V70" s="3" t="s">
        <v>161</v>
      </c>
      <c r="AE70" s="28">
        <f t="shared" si="1"/>
        <v>3</v>
      </c>
    </row>
    <row r="71" spans="1:31" ht="11.1" customHeight="1">
      <c r="A71" s="20" t="s">
        <v>61</v>
      </c>
      <c r="B71" s="8" t="s">
        <v>258</v>
      </c>
      <c r="C71" s="9" t="s">
        <v>162</v>
      </c>
      <c r="D71" s="14"/>
      <c r="E71" s="14" t="s">
        <v>161</v>
      </c>
      <c r="F71" s="15"/>
      <c r="G71" s="3" t="s">
        <v>161</v>
      </c>
      <c r="H71" s="3" t="s">
        <v>161</v>
      </c>
      <c r="I71" s="3" t="s">
        <v>278</v>
      </c>
      <c r="J71" s="3" t="s">
        <v>278</v>
      </c>
      <c r="K71" s="3" t="s">
        <v>278</v>
      </c>
      <c r="L71" s="3" t="s">
        <v>278</v>
      </c>
      <c r="AE71" s="28">
        <f t="shared" si="1"/>
        <v>2</v>
      </c>
    </row>
    <row r="72" spans="1:31" ht="11.1" customHeight="1">
      <c r="A72" s="20" t="s">
        <v>62</v>
      </c>
      <c r="B72" s="8" t="s">
        <v>257</v>
      </c>
      <c r="C72" s="9" t="s">
        <v>162</v>
      </c>
      <c r="D72" s="14"/>
      <c r="E72" s="14"/>
      <c r="F72" s="15" t="s">
        <v>161</v>
      </c>
      <c r="I72" s="3" t="s">
        <v>161</v>
      </c>
      <c r="J72" s="3" t="s">
        <v>161</v>
      </c>
      <c r="K72" s="3" t="s">
        <v>161</v>
      </c>
      <c r="L72" s="3" t="s">
        <v>278</v>
      </c>
      <c r="M72" s="3" t="s">
        <v>161</v>
      </c>
      <c r="AE72" s="28">
        <f t="shared" si="1"/>
        <v>4</v>
      </c>
    </row>
    <row r="73" spans="1:31" ht="11.1" customHeight="1">
      <c r="A73" s="20" t="s">
        <v>63</v>
      </c>
      <c r="B73" s="8" t="s">
        <v>256</v>
      </c>
      <c r="C73" s="9" t="s">
        <v>162</v>
      </c>
      <c r="D73" s="14"/>
      <c r="E73" s="14" t="s">
        <v>161</v>
      </c>
      <c r="F73" s="15"/>
      <c r="G73" s="3" t="s">
        <v>161</v>
      </c>
      <c r="H73" s="3" t="s">
        <v>161</v>
      </c>
      <c r="I73" s="3" t="s">
        <v>161</v>
      </c>
      <c r="J73" s="3" t="s">
        <v>161</v>
      </c>
      <c r="K73" s="3" t="s">
        <v>161</v>
      </c>
      <c r="L73" s="3" t="s">
        <v>161</v>
      </c>
      <c r="T73" s="3" t="s">
        <v>161</v>
      </c>
      <c r="AC73" s="3" t="s">
        <v>161</v>
      </c>
      <c r="AE73" s="28">
        <f t="shared" si="1"/>
        <v>8</v>
      </c>
    </row>
    <row r="74" spans="1:31" ht="11.1" customHeight="1">
      <c r="A74" s="20" t="s">
        <v>64</v>
      </c>
      <c r="B74" s="8" t="s">
        <v>255</v>
      </c>
      <c r="C74" s="9" t="s">
        <v>162</v>
      </c>
      <c r="D74" s="14"/>
      <c r="E74" s="14" t="s">
        <v>161</v>
      </c>
      <c r="F74" s="15"/>
      <c r="G74" s="3" t="s">
        <v>161</v>
      </c>
      <c r="H74" s="3" t="s">
        <v>161</v>
      </c>
      <c r="I74" s="3" t="s">
        <v>161</v>
      </c>
      <c r="J74" s="3" t="s">
        <v>161</v>
      </c>
      <c r="K74" s="3" t="s">
        <v>161</v>
      </c>
      <c r="L74" s="3" t="s">
        <v>161</v>
      </c>
      <c r="M74" s="3" t="s">
        <v>161</v>
      </c>
      <c r="AE74" s="28">
        <f t="shared" si="1"/>
        <v>7</v>
      </c>
    </row>
    <row r="75" spans="1:31" ht="11.1" customHeight="1">
      <c r="A75" s="20" t="s">
        <v>65</v>
      </c>
      <c r="B75" s="8" t="s">
        <v>342</v>
      </c>
      <c r="C75" s="9" t="s">
        <v>162</v>
      </c>
      <c r="D75" s="14"/>
      <c r="E75" s="14" t="s">
        <v>161</v>
      </c>
      <c r="F75" s="15"/>
      <c r="G75" s="3" t="s">
        <v>278</v>
      </c>
      <c r="H75" s="3" t="s">
        <v>278</v>
      </c>
      <c r="I75" s="3" t="s">
        <v>161</v>
      </c>
      <c r="J75" s="3" t="s">
        <v>278</v>
      </c>
      <c r="K75" s="3" t="s">
        <v>278</v>
      </c>
      <c r="L75" s="3" t="s">
        <v>278</v>
      </c>
      <c r="M75" s="3" t="s">
        <v>161</v>
      </c>
      <c r="AE75" s="28">
        <f t="shared" si="1"/>
        <v>2</v>
      </c>
    </row>
    <row r="76" spans="1:31" ht="11.1" customHeight="1">
      <c r="A76" s="20" t="s">
        <v>66</v>
      </c>
      <c r="B76" s="8" t="s">
        <v>254</v>
      </c>
      <c r="C76" s="9" t="s">
        <v>162</v>
      </c>
      <c r="D76" s="14" t="s">
        <v>161</v>
      </c>
      <c r="E76" s="14" t="s">
        <v>161</v>
      </c>
      <c r="F76" s="15"/>
      <c r="G76" s="3" t="s">
        <v>161</v>
      </c>
      <c r="H76" s="3" t="s">
        <v>161</v>
      </c>
      <c r="I76" s="3" t="s">
        <v>161</v>
      </c>
      <c r="J76" s="3" t="s">
        <v>161</v>
      </c>
      <c r="K76" s="3" t="s">
        <v>161</v>
      </c>
      <c r="L76" s="3" t="s">
        <v>161</v>
      </c>
      <c r="M76" s="3" t="s">
        <v>161</v>
      </c>
      <c r="N76" s="3" t="s">
        <v>161</v>
      </c>
      <c r="O76" s="3" t="s">
        <v>161</v>
      </c>
      <c r="V76" s="3" t="s">
        <v>161</v>
      </c>
      <c r="AB76" s="3" t="s">
        <v>161</v>
      </c>
      <c r="AE76" s="28">
        <f t="shared" si="1"/>
        <v>11</v>
      </c>
    </row>
    <row r="77" spans="1:31" ht="11.1" customHeight="1">
      <c r="A77" s="23" t="s">
        <v>310</v>
      </c>
      <c r="B77" s="24" t="s">
        <v>311</v>
      </c>
      <c r="C77" s="9" t="s">
        <v>162</v>
      </c>
      <c r="D77" s="14"/>
      <c r="E77" s="14"/>
      <c r="F77" s="15" t="s">
        <v>161</v>
      </c>
      <c r="J77" s="3" t="s">
        <v>161</v>
      </c>
      <c r="K77" s="3" t="s">
        <v>161</v>
      </c>
      <c r="AE77" s="28">
        <f t="shared" si="1"/>
        <v>2</v>
      </c>
    </row>
    <row r="78" spans="1:31" ht="11.1" customHeight="1">
      <c r="A78" s="20" t="s">
        <v>67</v>
      </c>
      <c r="B78" s="8" t="s">
        <v>343</v>
      </c>
      <c r="C78" s="9" t="s">
        <v>162</v>
      </c>
      <c r="D78" s="14"/>
      <c r="E78" s="14"/>
      <c r="F78" s="15" t="s">
        <v>161</v>
      </c>
      <c r="G78" s="3" t="s">
        <v>161</v>
      </c>
      <c r="H78" s="3" t="s">
        <v>161</v>
      </c>
      <c r="J78" s="3" t="s">
        <v>161</v>
      </c>
      <c r="K78" s="3" t="s">
        <v>161</v>
      </c>
      <c r="W78" s="3" t="s">
        <v>161</v>
      </c>
      <c r="AE78" s="28">
        <f t="shared" si="1"/>
        <v>5</v>
      </c>
    </row>
    <row r="79" spans="1:31" ht="11.1" customHeight="1">
      <c r="A79" s="20" t="s">
        <v>68</v>
      </c>
      <c r="B79" s="8" t="s">
        <v>253</v>
      </c>
      <c r="C79" s="9" t="s">
        <v>162</v>
      </c>
      <c r="D79" s="14"/>
      <c r="E79" s="14" t="s">
        <v>161</v>
      </c>
      <c r="F79" s="15"/>
      <c r="G79" s="3" t="s">
        <v>161</v>
      </c>
      <c r="H79" s="3" t="s">
        <v>161</v>
      </c>
      <c r="I79" s="3" t="s">
        <v>161</v>
      </c>
      <c r="J79" s="3" t="s">
        <v>161</v>
      </c>
      <c r="K79" s="3" t="s">
        <v>161</v>
      </c>
      <c r="L79" s="3" t="s">
        <v>161</v>
      </c>
      <c r="M79" s="3" t="s">
        <v>161</v>
      </c>
      <c r="N79" s="3" t="s">
        <v>161</v>
      </c>
      <c r="O79" s="3" t="s">
        <v>161</v>
      </c>
      <c r="AB79" s="3" t="s">
        <v>161</v>
      </c>
      <c r="AC79" s="3" t="s">
        <v>161</v>
      </c>
      <c r="AE79" s="28">
        <f t="shared" si="1"/>
        <v>11</v>
      </c>
    </row>
    <row r="80" spans="1:31" ht="11.1" customHeight="1">
      <c r="A80" s="20" t="s">
        <v>69</v>
      </c>
      <c r="B80" s="8" t="s">
        <v>252</v>
      </c>
      <c r="C80" s="9" t="s">
        <v>162</v>
      </c>
      <c r="D80" s="14" t="s">
        <v>161</v>
      </c>
      <c r="E80" s="14" t="s">
        <v>161</v>
      </c>
      <c r="F80" s="15"/>
      <c r="G80" s="3" t="s">
        <v>161</v>
      </c>
      <c r="H80" s="3" t="s">
        <v>161</v>
      </c>
      <c r="I80" s="3" t="s">
        <v>161</v>
      </c>
      <c r="J80" s="3" t="s">
        <v>161</v>
      </c>
      <c r="K80" s="3" t="s">
        <v>161</v>
      </c>
      <c r="L80" s="3" t="s">
        <v>161</v>
      </c>
      <c r="V80" s="3" t="s">
        <v>161</v>
      </c>
      <c r="AB80" s="3" t="s">
        <v>161</v>
      </c>
      <c r="AE80" s="28">
        <f t="shared" si="1"/>
        <v>8</v>
      </c>
    </row>
    <row r="81" spans="1:31" ht="11.1" customHeight="1">
      <c r="A81" s="20" t="s">
        <v>70</v>
      </c>
      <c r="B81" s="8" t="s">
        <v>344</v>
      </c>
      <c r="C81" s="9" t="s">
        <v>162</v>
      </c>
      <c r="D81" s="14"/>
      <c r="E81" s="14"/>
      <c r="F81" s="15" t="s">
        <v>161</v>
      </c>
      <c r="G81" s="3" t="s">
        <v>161</v>
      </c>
      <c r="H81" s="3" t="s">
        <v>161</v>
      </c>
      <c r="AE81" s="28">
        <f t="shared" si="1"/>
        <v>2</v>
      </c>
    </row>
    <row r="82" spans="1:31" ht="11.1" customHeight="1">
      <c r="A82" s="20" t="s">
        <v>71</v>
      </c>
      <c r="B82" s="8" t="s">
        <v>251</v>
      </c>
      <c r="C82" s="9" t="s">
        <v>162</v>
      </c>
      <c r="D82" s="14"/>
      <c r="E82" s="14"/>
      <c r="F82" s="15" t="s">
        <v>161</v>
      </c>
      <c r="G82" s="3" t="s">
        <v>161</v>
      </c>
      <c r="H82" s="3" t="s">
        <v>161</v>
      </c>
      <c r="J82" s="3" t="s">
        <v>161</v>
      </c>
      <c r="K82" s="3" t="s">
        <v>161</v>
      </c>
      <c r="T82" s="3" t="s">
        <v>161</v>
      </c>
      <c r="AE82" s="28">
        <f t="shared" si="1"/>
        <v>5</v>
      </c>
    </row>
    <row r="83" spans="1:31" ht="11.1" customHeight="1">
      <c r="A83" s="20" t="s">
        <v>72</v>
      </c>
      <c r="B83" s="8" t="s">
        <v>250</v>
      </c>
      <c r="C83" s="9" t="s">
        <v>162</v>
      </c>
      <c r="D83" s="14"/>
      <c r="E83" s="14" t="s">
        <v>161</v>
      </c>
      <c r="F83" s="15"/>
      <c r="G83" s="3" t="s">
        <v>161</v>
      </c>
      <c r="H83" s="3" t="s">
        <v>161</v>
      </c>
      <c r="I83" s="3" t="s">
        <v>161</v>
      </c>
      <c r="J83" s="3" t="s">
        <v>161</v>
      </c>
      <c r="K83" s="3" t="s">
        <v>161</v>
      </c>
      <c r="L83" s="3" t="s">
        <v>161</v>
      </c>
      <c r="M83" s="3" t="s">
        <v>161</v>
      </c>
      <c r="W83" s="3" t="s">
        <v>161</v>
      </c>
      <c r="X83" s="3" t="s">
        <v>161</v>
      </c>
      <c r="AE83" s="28">
        <f t="shared" si="1"/>
        <v>9</v>
      </c>
    </row>
    <row r="84" spans="1:31" ht="11.1" customHeight="1">
      <c r="A84" s="20" t="s">
        <v>73</v>
      </c>
      <c r="B84" s="8" t="s">
        <v>192</v>
      </c>
      <c r="C84" s="9" t="s">
        <v>162</v>
      </c>
      <c r="D84" s="14"/>
      <c r="E84" s="14"/>
      <c r="F84" s="15" t="s">
        <v>161</v>
      </c>
      <c r="G84" s="3" t="s">
        <v>161</v>
      </c>
      <c r="H84" s="3" t="s">
        <v>161</v>
      </c>
      <c r="I84" s="3" t="s">
        <v>161</v>
      </c>
      <c r="J84" s="3" t="s">
        <v>161</v>
      </c>
      <c r="K84" s="3" t="s">
        <v>161</v>
      </c>
      <c r="L84" s="3" t="s">
        <v>161</v>
      </c>
      <c r="S84" s="3" t="s">
        <v>161</v>
      </c>
      <c r="T84" s="3" t="s">
        <v>161</v>
      </c>
      <c r="AE84" s="28">
        <f t="shared" si="1"/>
        <v>8</v>
      </c>
    </row>
    <row r="85" spans="1:31" ht="11.1" customHeight="1">
      <c r="A85" s="20" t="s">
        <v>74</v>
      </c>
      <c r="B85" s="8" t="s">
        <v>249</v>
      </c>
      <c r="C85" s="9" t="s">
        <v>162</v>
      </c>
      <c r="D85" s="14"/>
      <c r="E85" s="14"/>
      <c r="F85" s="15" t="s">
        <v>161</v>
      </c>
      <c r="G85" s="3" t="s">
        <v>161</v>
      </c>
      <c r="I85" s="3" t="s">
        <v>161</v>
      </c>
      <c r="J85" s="3" t="s">
        <v>161</v>
      </c>
      <c r="K85" s="3" t="s">
        <v>161</v>
      </c>
      <c r="L85" s="3" t="s">
        <v>161</v>
      </c>
      <c r="AE85" s="28">
        <f t="shared" si="1"/>
        <v>5</v>
      </c>
    </row>
    <row r="86" spans="1:31" ht="11.1" customHeight="1">
      <c r="A86" s="20" t="s">
        <v>75</v>
      </c>
      <c r="B86" s="8" t="s">
        <v>193</v>
      </c>
      <c r="C86" s="9" t="s">
        <v>162</v>
      </c>
      <c r="D86" s="14"/>
      <c r="E86" s="14"/>
      <c r="F86" s="15" t="s">
        <v>161</v>
      </c>
      <c r="G86" s="3" t="s">
        <v>161</v>
      </c>
      <c r="H86" s="3" t="s">
        <v>161</v>
      </c>
      <c r="J86" s="3" t="s">
        <v>161</v>
      </c>
      <c r="K86" s="3" t="s">
        <v>161</v>
      </c>
      <c r="AE86" s="28">
        <f t="shared" si="1"/>
        <v>4</v>
      </c>
    </row>
    <row r="87" spans="1:31" ht="11.1" customHeight="1">
      <c r="A87" s="20" t="s">
        <v>76</v>
      </c>
      <c r="B87" s="8" t="s">
        <v>248</v>
      </c>
      <c r="C87" s="9" t="s">
        <v>162</v>
      </c>
      <c r="D87" s="14"/>
      <c r="E87" s="14"/>
      <c r="F87" s="15" t="s">
        <v>161</v>
      </c>
      <c r="G87" s="3" t="s">
        <v>161</v>
      </c>
      <c r="H87" s="3" t="s">
        <v>161</v>
      </c>
      <c r="J87" s="3" t="s">
        <v>161</v>
      </c>
      <c r="K87" s="3" t="s">
        <v>161</v>
      </c>
      <c r="L87" s="3" t="s">
        <v>161</v>
      </c>
      <c r="AE87" s="28">
        <f t="shared" si="1"/>
        <v>5</v>
      </c>
    </row>
    <row r="88" spans="1:31" ht="11.1" customHeight="1">
      <c r="A88" s="20" t="s">
        <v>77</v>
      </c>
      <c r="B88" s="8" t="s">
        <v>246</v>
      </c>
      <c r="C88" s="9" t="s">
        <v>162</v>
      </c>
      <c r="D88" s="14" t="s">
        <v>161</v>
      </c>
      <c r="E88" s="14" t="s">
        <v>161</v>
      </c>
      <c r="F88" s="15"/>
      <c r="G88" s="3" t="s">
        <v>161</v>
      </c>
      <c r="H88" s="3" t="s">
        <v>161</v>
      </c>
      <c r="I88" s="3" t="s">
        <v>161</v>
      </c>
      <c r="J88" s="3" t="s">
        <v>161</v>
      </c>
      <c r="K88" s="3" t="s">
        <v>161</v>
      </c>
      <c r="L88" s="3" t="s">
        <v>161</v>
      </c>
      <c r="N88" s="3" t="s">
        <v>161</v>
      </c>
      <c r="O88" s="3" t="s">
        <v>161</v>
      </c>
      <c r="Q88" s="3" t="s">
        <v>161</v>
      </c>
      <c r="R88" s="3" t="s">
        <v>161</v>
      </c>
      <c r="S88" s="3" t="s">
        <v>161</v>
      </c>
      <c r="V88" s="3" t="s">
        <v>161</v>
      </c>
      <c r="AE88" s="28">
        <f t="shared" si="1"/>
        <v>12</v>
      </c>
    </row>
    <row r="89" spans="1:31" ht="11.1" customHeight="1">
      <c r="A89" s="20" t="s">
        <v>78</v>
      </c>
      <c r="B89" s="8" t="s">
        <v>245</v>
      </c>
      <c r="C89" s="9" t="s">
        <v>162</v>
      </c>
      <c r="D89" s="14" t="s">
        <v>161</v>
      </c>
      <c r="E89" s="14"/>
      <c r="F89" s="15" t="s">
        <v>161</v>
      </c>
      <c r="G89" s="3" t="s">
        <v>161</v>
      </c>
      <c r="H89" s="3" t="s">
        <v>161</v>
      </c>
      <c r="J89" s="3" t="s">
        <v>161</v>
      </c>
      <c r="K89" s="3" t="s">
        <v>161</v>
      </c>
      <c r="V89" s="3" t="s">
        <v>161</v>
      </c>
      <c r="AE89" s="28">
        <f t="shared" si="1"/>
        <v>5</v>
      </c>
    </row>
    <row r="90" spans="1:31" ht="11.1" customHeight="1">
      <c r="A90" s="20" t="s">
        <v>79</v>
      </c>
      <c r="B90" s="8" t="s">
        <v>244</v>
      </c>
      <c r="C90" s="9" t="s">
        <v>162</v>
      </c>
      <c r="D90" s="14"/>
      <c r="E90" s="14" t="s">
        <v>161</v>
      </c>
      <c r="F90" s="15"/>
      <c r="G90" s="3" t="s">
        <v>161</v>
      </c>
      <c r="H90" s="3" t="s">
        <v>161</v>
      </c>
      <c r="I90" s="3" t="s">
        <v>161</v>
      </c>
      <c r="J90" s="3" t="s">
        <v>161</v>
      </c>
      <c r="K90" s="3" t="s">
        <v>161</v>
      </c>
      <c r="L90" s="3" t="s">
        <v>161</v>
      </c>
      <c r="Q90" s="3" t="s">
        <v>161</v>
      </c>
      <c r="T90" s="3" t="s">
        <v>161</v>
      </c>
      <c r="AB90" s="3" t="s">
        <v>161</v>
      </c>
      <c r="AE90" s="28">
        <f t="shared" si="1"/>
        <v>9</v>
      </c>
    </row>
    <row r="91" spans="1:31" ht="11.1" customHeight="1">
      <c r="A91" s="20" t="s">
        <v>247</v>
      </c>
      <c r="B91" s="8" t="s">
        <v>243</v>
      </c>
      <c r="C91" s="9" t="s">
        <v>162</v>
      </c>
      <c r="D91" s="14"/>
      <c r="E91" s="14"/>
      <c r="F91" s="15" t="s">
        <v>161</v>
      </c>
      <c r="G91" s="3" t="s">
        <v>161</v>
      </c>
      <c r="J91" s="3" t="s">
        <v>161</v>
      </c>
      <c r="K91" s="3" t="s">
        <v>161</v>
      </c>
      <c r="L91" s="3" t="s">
        <v>161</v>
      </c>
      <c r="AE91" s="28">
        <f t="shared" si="1"/>
        <v>4</v>
      </c>
    </row>
    <row r="92" spans="1:31" ht="11.1" customHeight="1">
      <c r="A92" s="20" t="s">
        <v>80</v>
      </c>
      <c r="B92" s="8" t="s">
        <v>345</v>
      </c>
      <c r="C92" s="9" t="s">
        <v>162</v>
      </c>
      <c r="D92" s="14"/>
      <c r="E92" s="14" t="s">
        <v>161</v>
      </c>
      <c r="F92" s="15"/>
      <c r="G92" s="3" t="s">
        <v>278</v>
      </c>
      <c r="H92" s="3" t="s">
        <v>278</v>
      </c>
      <c r="I92" s="3" t="s">
        <v>161</v>
      </c>
      <c r="J92" s="3" t="s">
        <v>278</v>
      </c>
      <c r="K92" s="3" t="s">
        <v>278</v>
      </c>
      <c r="L92" s="3" t="s">
        <v>278</v>
      </c>
      <c r="M92" s="3" t="s">
        <v>161</v>
      </c>
      <c r="V92" s="3" t="s">
        <v>278</v>
      </c>
      <c r="AE92" s="28">
        <f t="shared" si="1"/>
        <v>2</v>
      </c>
    </row>
    <row r="93" spans="1:31" ht="11.1" customHeight="1">
      <c r="A93" s="20" t="s">
        <v>81</v>
      </c>
      <c r="B93" s="8" t="s">
        <v>242</v>
      </c>
      <c r="C93" s="9" t="s">
        <v>162</v>
      </c>
      <c r="D93" s="14"/>
      <c r="E93" s="14" t="s">
        <v>161</v>
      </c>
      <c r="F93" s="15"/>
      <c r="G93" s="3" t="s">
        <v>161</v>
      </c>
      <c r="H93" s="3" t="s">
        <v>161</v>
      </c>
      <c r="I93" s="3" t="s">
        <v>161</v>
      </c>
      <c r="J93" s="3" t="s">
        <v>161</v>
      </c>
      <c r="K93" s="3" t="s">
        <v>161</v>
      </c>
      <c r="L93" s="3" t="s">
        <v>161</v>
      </c>
      <c r="M93" s="3" t="s">
        <v>161</v>
      </c>
      <c r="X93" s="3" t="s">
        <v>161</v>
      </c>
      <c r="AB93" s="3" t="s">
        <v>161</v>
      </c>
      <c r="AC93" s="3" t="s">
        <v>161</v>
      </c>
      <c r="AE93" s="28">
        <f t="shared" si="1"/>
        <v>10</v>
      </c>
    </row>
    <row r="94" spans="1:31" ht="11.1" customHeight="1">
      <c r="A94" s="23" t="s">
        <v>312</v>
      </c>
      <c r="B94" s="24" t="s">
        <v>346</v>
      </c>
      <c r="C94" s="9" t="s">
        <v>162</v>
      </c>
      <c r="D94" s="14"/>
      <c r="E94" s="14"/>
      <c r="F94" s="15" t="s">
        <v>161</v>
      </c>
      <c r="J94" s="3" t="s">
        <v>161</v>
      </c>
      <c r="K94" s="3" t="s">
        <v>161</v>
      </c>
      <c r="AE94" s="28">
        <f t="shared" si="1"/>
        <v>2</v>
      </c>
    </row>
    <row r="95" spans="1:31" ht="11.1" customHeight="1">
      <c r="A95" s="20" t="s">
        <v>82</v>
      </c>
      <c r="B95" s="8" t="s">
        <v>241</v>
      </c>
      <c r="C95" s="9" t="s">
        <v>162</v>
      </c>
      <c r="D95" s="14"/>
      <c r="E95" s="14" t="s">
        <v>161</v>
      </c>
      <c r="F95" s="15"/>
      <c r="G95" s="3" t="s">
        <v>161</v>
      </c>
      <c r="H95" s="3" t="s">
        <v>161</v>
      </c>
      <c r="I95" s="3" t="s">
        <v>161</v>
      </c>
      <c r="J95" s="3" t="s">
        <v>161</v>
      </c>
      <c r="K95" s="3" t="s">
        <v>161</v>
      </c>
      <c r="L95" s="3" t="s">
        <v>161</v>
      </c>
      <c r="M95" s="3" t="s">
        <v>161</v>
      </c>
      <c r="W95" s="3" t="s">
        <v>161</v>
      </c>
      <c r="X95" s="3" t="s">
        <v>161</v>
      </c>
      <c r="Z95" s="3" t="s">
        <v>161</v>
      </c>
      <c r="AB95" s="3" t="s">
        <v>161</v>
      </c>
      <c r="AC95" s="3" t="s">
        <v>161</v>
      </c>
      <c r="AE95" s="28">
        <f t="shared" si="1"/>
        <v>12</v>
      </c>
    </row>
    <row r="96" spans="1:31" ht="11.1" customHeight="1">
      <c r="A96" s="20" t="s">
        <v>84</v>
      </c>
      <c r="B96" s="8" t="s">
        <v>239</v>
      </c>
      <c r="C96" s="9" t="s">
        <v>162</v>
      </c>
      <c r="D96" s="14"/>
      <c r="E96" s="14"/>
      <c r="F96" s="15" t="s">
        <v>161</v>
      </c>
      <c r="G96" s="3" t="s">
        <v>161</v>
      </c>
      <c r="H96" s="3" t="s">
        <v>161</v>
      </c>
      <c r="I96" s="3" t="s">
        <v>161</v>
      </c>
      <c r="Q96" s="3" t="s">
        <v>161</v>
      </c>
      <c r="V96" s="3" t="s">
        <v>161</v>
      </c>
      <c r="AE96" s="28">
        <f t="shared" si="1"/>
        <v>5</v>
      </c>
    </row>
    <row r="97" spans="1:31" ht="11.1" customHeight="1">
      <c r="A97" s="20" t="s">
        <v>85</v>
      </c>
      <c r="B97" s="8" t="s">
        <v>238</v>
      </c>
      <c r="C97" s="9" t="s">
        <v>162</v>
      </c>
      <c r="D97" s="14"/>
      <c r="E97" s="14"/>
      <c r="F97" s="15" t="s">
        <v>161</v>
      </c>
      <c r="G97" s="3" t="s">
        <v>161</v>
      </c>
      <c r="H97" s="3" t="s">
        <v>161</v>
      </c>
      <c r="I97" s="3" t="s">
        <v>161</v>
      </c>
      <c r="J97" s="3" t="s">
        <v>161</v>
      </c>
      <c r="K97" s="3" t="s">
        <v>161</v>
      </c>
      <c r="L97" s="3" t="s">
        <v>161</v>
      </c>
      <c r="Q97" s="3" t="s">
        <v>161</v>
      </c>
      <c r="AE97" s="28">
        <f t="shared" si="1"/>
        <v>7</v>
      </c>
    </row>
    <row r="98" spans="1:31" ht="11.1" customHeight="1">
      <c r="A98" s="20" t="s">
        <v>86</v>
      </c>
      <c r="B98" s="8" t="s">
        <v>237</v>
      </c>
      <c r="C98" s="9" t="s">
        <v>162</v>
      </c>
      <c r="D98" s="14"/>
      <c r="E98" s="14"/>
      <c r="F98" s="15" t="s">
        <v>161</v>
      </c>
      <c r="G98" s="3" t="s">
        <v>161</v>
      </c>
      <c r="H98" s="3" t="s">
        <v>161</v>
      </c>
      <c r="I98" s="3" t="s">
        <v>161</v>
      </c>
      <c r="J98" s="3" t="s">
        <v>161</v>
      </c>
      <c r="K98" s="3" t="s">
        <v>161</v>
      </c>
      <c r="L98" s="3" t="s">
        <v>161</v>
      </c>
      <c r="Q98" s="3" t="s">
        <v>161</v>
      </c>
      <c r="R98" s="3" t="s">
        <v>161</v>
      </c>
      <c r="AE98" s="28">
        <f t="shared" si="1"/>
        <v>8</v>
      </c>
    </row>
    <row r="99" spans="1:31" ht="11.1" customHeight="1">
      <c r="A99" s="23" t="s">
        <v>313</v>
      </c>
      <c r="B99" s="24" t="s">
        <v>347</v>
      </c>
      <c r="C99" s="9" t="s">
        <v>162</v>
      </c>
      <c r="D99" s="14"/>
      <c r="E99" s="14"/>
      <c r="F99" s="15" t="s">
        <v>161</v>
      </c>
      <c r="G99" s="3" t="s">
        <v>161</v>
      </c>
      <c r="AE99" s="28">
        <f t="shared" si="1"/>
        <v>1</v>
      </c>
    </row>
    <row r="100" spans="1:31" ht="11.1" customHeight="1">
      <c r="A100" s="20" t="s">
        <v>87</v>
      </c>
      <c r="B100" s="8" t="s">
        <v>236</v>
      </c>
      <c r="C100" s="9" t="s">
        <v>162</v>
      </c>
      <c r="D100" s="14" t="s">
        <v>161</v>
      </c>
      <c r="E100" s="14" t="s">
        <v>161</v>
      </c>
      <c r="F100" s="15"/>
      <c r="G100" s="3" t="s">
        <v>161</v>
      </c>
      <c r="H100" s="3" t="s">
        <v>161</v>
      </c>
      <c r="I100" s="3" t="s">
        <v>161</v>
      </c>
      <c r="J100" s="3" t="s">
        <v>161</v>
      </c>
      <c r="K100" s="3" t="s">
        <v>278</v>
      </c>
      <c r="L100" s="3" t="s">
        <v>161</v>
      </c>
      <c r="AE100" s="28">
        <f t="shared" si="1"/>
        <v>5</v>
      </c>
    </row>
    <row r="101" spans="1:31" ht="11.1" customHeight="1">
      <c r="A101" s="20" t="s">
        <v>88</v>
      </c>
      <c r="B101" s="8" t="s">
        <v>348</v>
      </c>
      <c r="C101" s="9" t="s">
        <v>162</v>
      </c>
      <c r="D101" s="14"/>
      <c r="E101" s="14"/>
      <c r="F101" s="15" t="s">
        <v>161</v>
      </c>
      <c r="G101" s="3" t="s">
        <v>278</v>
      </c>
      <c r="H101" s="3" t="s">
        <v>278</v>
      </c>
      <c r="I101" s="3" t="s">
        <v>161</v>
      </c>
      <c r="J101" s="3" t="s">
        <v>161</v>
      </c>
      <c r="K101" s="3" t="s">
        <v>161</v>
      </c>
      <c r="L101" s="3" t="s">
        <v>161</v>
      </c>
      <c r="T101" s="3" t="s">
        <v>161</v>
      </c>
      <c r="AE101" s="28">
        <f t="shared" si="1"/>
        <v>5</v>
      </c>
    </row>
    <row r="102" spans="1:31" ht="11.1" customHeight="1">
      <c r="A102" s="23" t="s">
        <v>314</v>
      </c>
      <c r="B102" s="24" t="s">
        <v>315</v>
      </c>
      <c r="C102" s="9" t="s">
        <v>162</v>
      </c>
      <c r="D102" s="14"/>
      <c r="E102" s="14"/>
      <c r="F102" s="15" t="s">
        <v>161</v>
      </c>
      <c r="G102" s="3" t="s">
        <v>161</v>
      </c>
      <c r="AE102" s="28">
        <f t="shared" si="1"/>
        <v>1</v>
      </c>
    </row>
    <row r="103" spans="1:31" ht="11.1" customHeight="1">
      <c r="A103" s="20" t="s">
        <v>89</v>
      </c>
      <c r="B103" s="8" t="s">
        <v>235</v>
      </c>
      <c r="C103" s="9" t="s">
        <v>162</v>
      </c>
      <c r="D103" s="14"/>
      <c r="E103" s="14"/>
      <c r="F103" s="15" t="s">
        <v>161</v>
      </c>
      <c r="G103" s="3" t="s">
        <v>161</v>
      </c>
      <c r="H103" s="3" t="s">
        <v>161</v>
      </c>
      <c r="J103" s="3" t="s">
        <v>161</v>
      </c>
      <c r="K103" s="3" t="s">
        <v>161</v>
      </c>
      <c r="AE103" s="28">
        <f t="shared" si="1"/>
        <v>4</v>
      </c>
    </row>
    <row r="104" spans="1:31" ht="11.1" customHeight="1">
      <c r="A104" s="23" t="s">
        <v>316</v>
      </c>
      <c r="B104" s="24" t="s">
        <v>349</v>
      </c>
      <c r="C104" s="9" t="s">
        <v>162</v>
      </c>
      <c r="D104" s="14"/>
      <c r="E104" s="14"/>
      <c r="F104" s="15" t="s">
        <v>161</v>
      </c>
      <c r="J104" s="3" t="s">
        <v>161</v>
      </c>
      <c r="K104" s="3" t="s">
        <v>161</v>
      </c>
      <c r="AE104" s="28">
        <f t="shared" si="1"/>
        <v>2</v>
      </c>
    </row>
    <row r="105" spans="1:31" ht="11.1" customHeight="1">
      <c r="A105" s="23" t="s">
        <v>317</v>
      </c>
      <c r="B105" s="24" t="s">
        <v>350</v>
      </c>
      <c r="C105" s="9" t="s">
        <v>162</v>
      </c>
      <c r="D105" s="14"/>
      <c r="E105" s="14"/>
      <c r="F105" s="15" t="s">
        <v>161</v>
      </c>
      <c r="G105" s="3" t="s">
        <v>161</v>
      </c>
      <c r="AE105" s="28">
        <f t="shared" si="1"/>
        <v>1</v>
      </c>
    </row>
    <row r="106" spans="1:31" ht="11.1" customHeight="1">
      <c r="A106" s="20" t="s">
        <v>90</v>
      </c>
      <c r="B106" s="8" t="s">
        <v>234</v>
      </c>
      <c r="C106" s="9" t="s">
        <v>162</v>
      </c>
      <c r="D106" s="14"/>
      <c r="E106" s="14"/>
      <c r="F106" s="15" t="s">
        <v>161</v>
      </c>
      <c r="G106" s="3" t="s">
        <v>161</v>
      </c>
      <c r="H106" s="3" t="s">
        <v>161</v>
      </c>
      <c r="J106" s="3" t="s">
        <v>161</v>
      </c>
      <c r="K106" s="3" t="s">
        <v>161</v>
      </c>
      <c r="L106" s="3" t="s">
        <v>161</v>
      </c>
      <c r="S106" s="3" t="s">
        <v>161</v>
      </c>
      <c r="V106" s="3" t="s">
        <v>161</v>
      </c>
      <c r="AE106" s="28">
        <f t="shared" si="1"/>
        <v>7</v>
      </c>
    </row>
    <row r="107" spans="1:31" ht="11.1" customHeight="1">
      <c r="A107" s="20" t="s">
        <v>91</v>
      </c>
      <c r="B107" s="8" t="s">
        <v>233</v>
      </c>
      <c r="C107" s="9" t="s">
        <v>162</v>
      </c>
      <c r="D107" s="14"/>
      <c r="E107" s="14" t="s">
        <v>161</v>
      </c>
      <c r="F107" s="15"/>
      <c r="G107" s="3" t="s">
        <v>161</v>
      </c>
      <c r="H107" s="3" t="s">
        <v>161</v>
      </c>
      <c r="I107" s="3" t="s">
        <v>161</v>
      </c>
      <c r="J107" s="3" t="s">
        <v>161</v>
      </c>
      <c r="K107" s="3" t="s">
        <v>161</v>
      </c>
      <c r="L107" s="3" t="s">
        <v>161</v>
      </c>
      <c r="N107" s="3" t="s">
        <v>161</v>
      </c>
      <c r="O107" s="3" t="s">
        <v>161</v>
      </c>
      <c r="Q107" s="3" t="s">
        <v>161</v>
      </c>
      <c r="R107" s="3" t="s">
        <v>161</v>
      </c>
      <c r="S107" s="3" t="s">
        <v>161</v>
      </c>
      <c r="Z107" s="3" t="s">
        <v>161</v>
      </c>
      <c r="AC107" s="3" t="s">
        <v>161</v>
      </c>
      <c r="AE107" s="28">
        <f t="shared" si="1"/>
        <v>13</v>
      </c>
    </row>
    <row r="108" spans="1:31" ht="11.1" customHeight="1">
      <c r="A108" s="20" t="s">
        <v>92</v>
      </c>
      <c r="B108" s="8" t="s">
        <v>232</v>
      </c>
      <c r="C108" s="9" t="s">
        <v>162</v>
      </c>
      <c r="D108" s="14" t="s">
        <v>161</v>
      </c>
      <c r="E108" s="14"/>
      <c r="F108" s="15" t="s">
        <v>161</v>
      </c>
      <c r="G108" s="3" t="s">
        <v>161</v>
      </c>
      <c r="H108" s="3" t="s">
        <v>161</v>
      </c>
      <c r="I108" s="3" t="s">
        <v>161</v>
      </c>
      <c r="J108" s="3" t="s">
        <v>161</v>
      </c>
      <c r="K108" s="3" t="s">
        <v>161</v>
      </c>
      <c r="L108" s="3" t="s">
        <v>161</v>
      </c>
      <c r="V108" s="3" t="s">
        <v>161</v>
      </c>
      <c r="AE108" s="28">
        <f t="shared" si="1"/>
        <v>7</v>
      </c>
    </row>
    <row r="109" spans="1:31" ht="11.1" customHeight="1">
      <c r="A109" s="20" t="s">
        <v>93</v>
      </c>
      <c r="B109" s="8" t="s">
        <v>194</v>
      </c>
      <c r="C109" s="9" t="s">
        <v>162</v>
      </c>
      <c r="D109" s="14" t="s">
        <v>161</v>
      </c>
      <c r="E109" s="14" t="s">
        <v>161</v>
      </c>
      <c r="F109" s="15"/>
      <c r="G109" s="3" t="s">
        <v>161</v>
      </c>
      <c r="H109" s="3" t="s">
        <v>161</v>
      </c>
      <c r="I109" s="3" t="s">
        <v>161</v>
      </c>
      <c r="J109" s="3" t="s">
        <v>161</v>
      </c>
      <c r="K109" s="3" t="s">
        <v>161</v>
      </c>
      <c r="L109" s="3" t="s">
        <v>161</v>
      </c>
      <c r="S109" s="3" t="s">
        <v>161</v>
      </c>
      <c r="V109" s="3" t="s">
        <v>161</v>
      </c>
      <c r="AE109" s="28">
        <f t="shared" si="1"/>
        <v>8</v>
      </c>
    </row>
    <row r="110" spans="1:31" ht="11.1" customHeight="1">
      <c r="A110" s="20" t="s">
        <v>94</v>
      </c>
      <c r="B110" s="8" t="s">
        <v>231</v>
      </c>
      <c r="C110" s="9" t="s">
        <v>162</v>
      </c>
      <c r="D110" s="14" t="s">
        <v>161</v>
      </c>
      <c r="E110" s="14" t="s">
        <v>161</v>
      </c>
      <c r="F110" s="15"/>
      <c r="G110" s="3" t="s">
        <v>161</v>
      </c>
      <c r="H110" s="3" t="s">
        <v>161</v>
      </c>
      <c r="I110" s="3" t="s">
        <v>161</v>
      </c>
      <c r="J110" s="3" t="s">
        <v>161</v>
      </c>
      <c r="K110" s="3" t="s">
        <v>161</v>
      </c>
      <c r="L110" s="3" t="s">
        <v>161</v>
      </c>
      <c r="M110" s="3" t="s">
        <v>161</v>
      </c>
      <c r="N110" s="3" t="s">
        <v>161</v>
      </c>
      <c r="AC110" s="3" t="s">
        <v>161</v>
      </c>
      <c r="AE110" s="28">
        <f t="shared" si="1"/>
        <v>9</v>
      </c>
    </row>
    <row r="111" spans="1:31" ht="11.1" customHeight="1">
      <c r="A111" s="23" t="s">
        <v>318</v>
      </c>
      <c r="B111" s="24" t="s">
        <v>319</v>
      </c>
      <c r="C111" s="9" t="s">
        <v>162</v>
      </c>
      <c r="D111" s="14"/>
      <c r="E111" s="14"/>
      <c r="F111" s="15" t="s">
        <v>161</v>
      </c>
      <c r="J111" s="3" t="s">
        <v>161</v>
      </c>
      <c r="K111" s="3" t="s">
        <v>161</v>
      </c>
      <c r="AE111" s="28">
        <f t="shared" si="1"/>
        <v>2</v>
      </c>
    </row>
    <row r="112" spans="1:31" ht="11.1" customHeight="1">
      <c r="A112" s="20" t="s">
        <v>95</v>
      </c>
      <c r="B112" s="8" t="s">
        <v>230</v>
      </c>
      <c r="C112" s="9" t="s">
        <v>162</v>
      </c>
      <c r="D112" s="14"/>
      <c r="E112" s="14"/>
      <c r="F112" s="15" t="s">
        <v>161</v>
      </c>
      <c r="G112" s="3" t="s">
        <v>161</v>
      </c>
      <c r="H112" s="3" t="s">
        <v>161</v>
      </c>
      <c r="I112" s="3" t="s">
        <v>161</v>
      </c>
      <c r="J112" s="3" t="s">
        <v>161</v>
      </c>
      <c r="K112" s="3" t="s">
        <v>161</v>
      </c>
      <c r="L112" s="3" t="s">
        <v>161</v>
      </c>
      <c r="Q112" s="3" t="s">
        <v>161</v>
      </c>
      <c r="T112" s="3" t="s">
        <v>161</v>
      </c>
      <c r="V112" s="3" t="s">
        <v>161</v>
      </c>
      <c r="AE112" s="28">
        <f t="shared" si="1"/>
        <v>9</v>
      </c>
    </row>
    <row r="113" spans="1:31" ht="11.1" customHeight="1">
      <c r="A113" s="20" t="s">
        <v>96</v>
      </c>
      <c r="B113" s="8" t="s">
        <v>229</v>
      </c>
      <c r="C113" s="9" t="s">
        <v>162</v>
      </c>
      <c r="D113" s="14"/>
      <c r="E113" s="14" t="s">
        <v>161</v>
      </c>
      <c r="F113" s="15"/>
      <c r="G113" s="3" t="s">
        <v>161</v>
      </c>
      <c r="H113" s="3" t="s">
        <v>161</v>
      </c>
      <c r="I113" s="3" t="s">
        <v>161</v>
      </c>
      <c r="J113" s="3" t="s">
        <v>161</v>
      </c>
      <c r="K113" s="3" t="s">
        <v>161</v>
      </c>
      <c r="L113" s="3" t="s">
        <v>161</v>
      </c>
      <c r="T113" s="3" t="s">
        <v>161</v>
      </c>
      <c r="V113" s="3" t="s">
        <v>161</v>
      </c>
      <c r="AB113" s="3" t="s">
        <v>161</v>
      </c>
      <c r="AE113" s="28">
        <f t="shared" si="1"/>
        <v>9</v>
      </c>
    </row>
    <row r="114" spans="1:31" ht="11.1" customHeight="1">
      <c r="A114" s="20" t="s">
        <v>97</v>
      </c>
      <c r="B114" s="8" t="s">
        <v>195</v>
      </c>
      <c r="C114" s="9" t="s">
        <v>162</v>
      </c>
      <c r="D114" s="14"/>
      <c r="E114" s="14" t="s">
        <v>161</v>
      </c>
      <c r="F114" s="15"/>
      <c r="G114" s="3" t="s">
        <v>161</v>
      </c>
      <c r="H114" s="3" t="s">
        <v>161</v>
      </c>
      <c r="I114" s="3" t="s">
        <v>161</v>
      </c>
      <c r="J114" s="3" t="s">
        <v>161</v>
      </c>
      <c r="K114" s="3" t="s">
        <v>161</v>
      </c>
      <c r="L114" s="3" t="s">
        <v>161</v>
      </c>
      <c r="N114" s="3" t="s">
        <v>161</v>
      </c>
      <c r="O114" s="3" t="s">
        <v>161</v>
      </c>
      <c r="P114" s="3" t="s">
        <v>161</v>
      </c>
      <c r="R114" s="3" t="s">
        <v>161</v>
      </c>
      <c r="AC114" s="3" t="s">
        <v>161</v>
      </c>
      <c r="AE114" s="28">
        <f t="shared" si="1"/>
        <v>11</v>
      </c>
    </row>
    <row r="115" spans="1:31" ht="11.1" customHeight="1">
      <c r="A115" s="20" t="s">
        <v>98</v>
      </c>
      <c r="B115" s="8" t="s">
        <v>228</v>
      </c>
      <c r="C115" s="9" t="s">
        <v>162</v>
      </c>
      <c r="D115" s="14"/>
      <c r="E115" s="14" t="s">
        <v>161</v>
      </c>
      <c r="F115" s="15"/>
      <c r="G115" s="3" t="s">
        <v>161</v>
      </c>
      <c r="H115" s="3" t="s">
        <v>161</v>
      </c>
      <c r="I115" s="3" t="s">
        <v>161</v>
      </c>
      <c r="J115" s="3" t="s">
        <v>161</v>
      </c>
      <c r="K115" s="3" t="s">
        <v>161</v>
      </c>
      <c r="L115" s="3" t="s">
        <v>161</v>
      </c>
      <c r="V115" s="3" t="s">
        <v>161</v>
      </c>
      <c r="W115" s="3" t="s">
        <v>161</v>
      </c>
      <c r="AE115" s="28">
        <f t="shared" si="1"/>
        <v>8</v>
      </c>
    </row>
    <row r="116" spans="1:31" ht="11.1" customHeight="1">
      <c r="A116" s="20" t="s">
        <v>99</v>
      </c>
      <c r="B116" s="8" t="s">
        <v>227</v>
      </c>
      <c r="C116" s="9" t="s">
        <v>162</v>
      </c>
      <c r="D116" s="14" t="s">
        <v>161</v>
      </c>
      <c r="E116" s="14" t="s">
        <v>161</v>
      </c>
      <c r="F116" s="15"/>
      <c r="G116" s="3" t="s">
        <v>278</v>
      </c>
      <c r="H116" s="3" t="s">
        <v>278</v>
      </c>
      <c r="I116" s="3" t="s">
        <v>161</v>
      </c>
      <c r="J116" s="3" t="s">
        <v>278</v>
      </c>
      <c r="K116" s="3" t="s">
        <v>278</v>
      </c>
      <c r="L116" s="3" t="s">
        <v>278</v>
      </c>
      <c r="M116" s="3" t="s">
        <v>161</v>
      </c>
      <c r="V116" s="3" t="s">
        <v>161</v>
      </c>
      <c r="AE116" s="28">
        <f t="shared" si="1"/>
        <v>3</v>
      </c>
    </row>
    <row r="117" spans="1:31" ht="11.1" customHeight="1">
      <c r="A117" s="20" t="s">
        <v>100</v>
      </c>
      <c r="B117" s="8" t="s">
        <v>226</v>
      </c>
      <c r="C117" s="9" t="s">
        <v>162</v>
      </c>
      <c r="D117" s="14"/>
      <c r="E117" s="14" t="s">
        <v>161</v>
      </c>
      <c r="F117" s="15"/>
      <c r="G117" s="3" t="s">
        <v>161</v>
      </c>
      <c r="H117" s="3" t="s">
        <v>161</v>
      </c>
      <c r="J117" s="3" t="s">
        <v>161</v>
      </c>
      <c r="K117" s="3" t="s">
        <v>161</v>
      </c>
      <c r="L117" s="3" t="s">
        <v>161</v>
      </c>
      <c r="S117" s="3" t="s">
        <v>161</v>
      </c>
      <c r="Z117" s="3" t="s">
        <v>161</v>
      </c>
      <c r="AE117" s="28">
        <f t="shared" si="1"/>
        <v>7</v>
      </c>
    </row>
    <row r="118" spans="1:31" ht="11.1" customHeight="1">
      <c r="A118" s="20" t="s">
        <v>101</v>
      </c>
      <c r="B118" s="8" t="s">
        <v>225</v>
      </c>
      <c r="C118" s="9" t="s">
        <v>162</v>
      </c>
      <c r="D118" s="14"/>
      <c r="E118" s="14"/>
      <c r="F118" s="15" t="s">
        <v>161</v>
      </c>
      <c r="G118" s="3" t="s">
        <v>161</v>
      </c>
      <c r="H118" s="3" t="s">
        <v>161</v>
      </c>
      <c r="I118" s="3" t="s">
        <v>161</v>
      </c>
      <c r="J118" s="3" t="s">
        <v>161</v>
      </c>
      <c r="K118" s="3" t="s">
        <v>161</v>
      </c>
      <c r="L118" s="3" t="s">
        <v>161</v>
      </c>
      <c r="S118" s="3" t="s">
        <v>161</v>
      </c>
      <c r="AE118" s="28">
        <f t="shared" si="1"/>
        <v>7</v>
      </c>
    </row>
    <row r="119" spans="1:31" ht="11.1" customHeight="1">
      <c r="A119" s="20" t="s">
        <v>102</v>
      </c>
      <c r="B119" s="8" t="s">
        <v>224</v>
      </c>
      <c r="C119" s="9" t="s">
        <v>162</v>
      </c>
      <c r="D119" s="14"/>
      <c r="E119" s="14" t="s">
        <v>161</v>
      </c>
      <c r="F119" s="15"/>
      <c r="G119" s="3" t="s">
        <v>161</v>
      </c>
      <c r="H119" s="3" t="s">
        <v>161</v>
      </c>
      <c r="I119" s="3" t="s">
        <v>161</v>
      </c>
      <c r="J119" s="3" t="s">
        <v>161</v>
      </c>
      <c r="K119" s="3" t="s">
        <v>161</v>
      </c>
      <c r="L119" s="3" t="s">
        <v>161</v>
      </c>
      <c r="M119" s="3" t="s">
        <v>161</v>
      </c>
      <c r="N119" s="3" t="s">
        <v>161</v>
      </c>
      <c r="O119" s="3" t="s">
        <v>161</v>
      </c>
      <c r="V119" s="3" t="s">
        <v>161</v>
      </c>
      <c r="X119" s="3" t="s">
        <v>161</v>
      </c>
      <c r="Z119" s="3" t="s">
        <v>161</v>
      </c>
      <c r="AB119" s="3" t="s">
        <v>161</v>
      </c>
      <c r="AE119" s="28">
        <f t="shared" si="1"/>
        <v>13</v>
      </c>
    </row>
    <row r="120" spans="1:31" ht="11.1" customHeight="1">
      <c r="A120" s="23" t="s">
        <v>320</v>
      </c>
      <c r="B120" s="24" t="s">
        <v>351</v>
      </c>
      <c r="C120" s="9" t="s">
        <v>162</v>
      </c>
      <c r="D120" s="14"/>
      <c r="E120" s="14"/>
      <c r="F120" s="15" t="s">
        <v>161</v>
      </c>
      <c r="G120" s="3" t="s">
        <v>161</v>
      </c>
      <c r="AE120" s="28">
        <f t="shared" si="1"/>
        <v>1</v>
      </c>
    </row>
    <row r="121" spans="1:31" ht="11.1" customHeight="1">
      <c r="A121" s="20" t="s">
        <v>103</v>
      </c>
      <c r="B121" s="8" t="s">
        <v>352</v>
      </c>
      <c r="C121" s="9" t="s">
        <v>162</v>
      </c>
      <c r="D121" s="14"/>
      <c r="E121" s="14" t="s">
        <v>161</v>
      </c>
      <c r="F121" s="15"/>
      <c r="G121" s="3" t="s">
        <v>161</v>
      </c>
      <c r="H121" s="3" t="s">
        <v>161</v>
      </c>
      <c r="I121" s="3" t="s">
        <v>161</v>
      </c>
      <c r="J121" s="3" t="s">
        <v>161</v>
      </c>
      <c r="K121" s="3" t="s">
        <v>161</v>
      </c>
      <c r="L121" s="3" t="s">
        <v>161</v>
      </c>
      <c r="Y121" s="3" t="s">
        <v>161</v>
      </c>
      <c r="AB121" s="3" t="s">
        <v>161</v>
      </c>
      <c r="AE121" s="28">
        <f t="shared" si="1"/>
        <v>8</v>
      </c>
    </row>
    <row r="122" spans="1:31" ht="11.1" customHeight="1">
      <c r="A122" s="20" t="s">
        <v>104</v>
      </c>
      <c r="B122" s="8" t="s">
        <v>353</v>
      </c>
      <c r="C122" s="9" t="s">
        <v>162</v>
      </c>
      <c r="D122" s="14"/>
      <c r="E122" s="14" t="s">
        <v>161</v>
      </c>
      <c r="F122" s="15"/>
      <c r="G122" s="3" t="s">
        <v>161</v>
      </c>
      <c r="H122" s="3" t="s">
        <v>161</v>
      </c>
      <c r="AE122" s="28">
        <f t="shared" si="1"/>
        <v>2</v>
      </c>
    </row>
    <row r="123" spans="1:31" ht="11.1" customHeight="1">
      <c r="A123" s="20" t="s">
        <v>105</v>
      </c>
      <c r="B123" s="8" t="s">
        <v>354</v>
      </c>
      <c r="C123" s="9" t="s">
        <v>162</v>
      </c>
      <c r="D123" s="14"/>
      <c r="E123" s="14" t="s">
        <v>161</v>
      </c>
      <c r="F123" s="15"/>
      <c r="G123" s="3" t="s">
        <v>161</v>
      </c>
      <c r="H123" s="3" t="s">
        <v>161</v>
      </c>
      <c r="I123" s="3" t="s">
        <v>161</v>
      </c>
      <c r="J123" s="3" t="s">
        <v>161</v>
      </c>
      <c r="K123" s="3" t="s">
        <v>161</v>
      </c>
      <c r="L123" s="3" t="s">
        <v>161</v>
      </c>
      <c r="M123" s="3" t="s">
        <v>161</v>
      </c>
      <c r="N123" s="3" t="s">
        <v>161</v>
      </c>
      <c r="O123" s="3" t="s">
        <v>161</v>
      </c>
      <c r="W123" s="3" t="s">
        <v>161</v>
      </c>
      <c r="AB123" s="3" t="s">
        <v>161</v>
      </c>
      <c r="AE123" s="28">
        <f t="shared" si="1"/>
        <v>11</v>
      </c>
    </row>
    <row r="124" spans="1:31" ht="11.1" customHeight="1">
      <c r="A124" s="20" t="s">
        <v>106</v>
      </c>
      <c r="B124" s="8" t="s">
        <v>223</v>
      </c>
      <c r="C124" s="9" t="s">
        <v>162</v>
      </c>
      <c r="D124" s="14"/>
      <c r="E124" s="14" t="s">
        <v>161</v>
      </c>
      <c r="F124" s="15"/>
      <c r="G124" s="3" t="s">
        <v>161</v>
      </c>
      <c r="I124" s="3" t="s">
        <v>161</v>
      </c>
      <c r="J124" s="3" t="s">
        <v>278</v>
      </c>
      <c r="K124" s="3" t="s">
        <v>278</v>
      </c>
      <c r="L124" s="3" t="s">
        <v>278</v>
      </c>
      <c r="M124" s="3" t="s">
        <v>161</v>
      </c>
      <c r="AE124" s="28">
        <f t="shared" si="1"/>
        <v>3</v>
      </c>
    </row>
    <row r="125" spans="1:31" ht="11.1" customHeight="1">
      <c r="A125" s="20" t="s">
        <v>107</v>
      </c>
      <c r="B125" s="8" t="s">
        <v>222</v>
      </c>
      <c r="C125" s="9" t="s">
        <v>162</v>
      </c>
      <c r="D125" s="14"/>
      <c r="E125" s="14"/>
      <c r="F125" s="15" t="s">
        <v>161</v>
      </c>
      <c r="G125" s="3" t="s">
        <v>161</v>
      </c>
      <c r="H125" s="3" t="s">
        <v>161</v>
      </c>
      <c r="I125" s="3" t="s">
        <v>161</v>
      </c>
      <c r="J125" s="3" t="s">
        <v>161</v>
      </c>
      <c r="K125" s="3" t="s">
        <v>161</v>
      </c>
      <c r="L125" s="3" t="s">
        <v>161</v>
      </c>
      <c r="T125" s="3" t="s">
        <v>161</v>
      </c>
      <c r="V125" s="3" t="s">
        <v>161</v>
      </c>
      <c r="AE125" s="28">
        <f t="shared" si="1"/>
        <v>8</v>
      </c>
    </row>
    <row r="126" spans="1:31" ht="11.1" customHeight="1">
      <c r="A126" s="20" t="s">
        <v>108</v>
      </c>
      <c r="B126" s="8" t="s">
        <v>221</v>
      </c>
      <c r="C126" s="9" t="s">
        <v>162</v>
      </c>
      <c r="D126" s="14"/>
      <c r="E126" s="14"/>
      <c r="F126" s="15" t="s">
        <v>161</v>
      </c>
      <c r="G126" s="3" t="s">
        <v>161</v>
      </c>
      <c r="H126" s="3" t="s">
        <v>161</v>
      </c>
      <c r="I126" s="3" t="s">
        <v>161</v>
      </c>
      <c r="J126" s="3" t="s">
        <v>161</v>
      </c>
      <c r="K126" s="3" t="s">
        <v>161</v>
      </c>
      <c r="L126" s="3" t="s">
        <v>161</v>
      </c>
      <c r="S126" s="3" t="s">
        <v>161</v>
      </c>
      <c r="AE126" s="28">
        <f t="shared" si="1"/>
        <v>7</v>
      </c>
    </row>
    <row r="127" spans="1:31" ht="11.1" customHeight="1">
      <c r="A127" s="20" t="s">
        <v>109</v>
      </c>
      <c r="B127" s="8" t="s">
        <v>220</v>
      </c>
      <c r="C127" s="9" t="s">
        <v>162</v>
      </c>
      <c r="D127" s="14"/>
      <c r="E127" s="14"/>
      <c r="F127" s="15" t="s">
        <v>161</v>
      </c>
      <c r="G127" s="3" t="s">
        <v>161</v>
      </c>
      <c r="H127" s="3" t="s">
        <v>161</v>
      </c>
      <c r="I127" s="3" t="s">
        <v>161</v>
      </c>
      <c r="J127" s="3" t="s">
        <v>161</v>
      </c>
      <c r="K127" s="3" t="s">
        <v>161</v>
      </c>
      <c r="L127" s="3" t="s">
        <v>161</v>
      </c>
      <c r="T127" s="3" t="s">
        <v>161</v>
      </c>
      <c r="V127" s="3" t="s">
        <v>161</v>
      </c>
      <c r="AE127" s="28">
        <f t="shared" si="1"/>
        <v>8</v>
      </c>
    </row>
    <row r="128" spans="1:31" ht="11.1" customHeight="1">
      <c r="A128" s="20" t="s">
        <v>110</v>
      </c>
      <c r="B128" s="8" t="s">
        <v>219</v>
      </c>
      <c r="C128" s="9" t="s">
        <v>162</v>
      </c>
      <c r="D128" s="14" t="s">
        <v>161</v>
      </c>
      <c r="E128" s="14"/>
      <c r="F128" s="15" t="s">
        <v>161</v>
      </c>
      <c r="G128" s="3" t="s">
        <v>161</v>
      </c>
      <c r="H128" s="3" t="s">
        <v>161</v>
      </c>
      <c r="I128" s="3" t="s">
        <v>161</v>
      </c>
      <c r="J128" s="3" t="s">
        <v>161</v>
      </c>
      <c r="K128" s="3" t="s">
        <v>161</v>
      </c>
      <c r="L128" s="3" t="s">
        <v>161</v>
      </c>
      <c r="AE128" s="28">
        <f t="shared" si="1"/>
        <v>6</v>
      </c>
    </row>
    <row r="129" spans="1:31" ht="11.1" customHeight="1">
      <c r="A129" s="23" t="s">
        <v>321</v>
      </c>
      <c r="B129" s="24" t="s">
        <v>322</v>
      </c>
      <c r="C129" s="9" t="s">
        <v>162</v>
      </c>
      <c r="D129" s="14"/>
      <c r="E129" s="14"/>
      <c r="F129" s="15" t="s">
        <v>161</v>
      </c>
      <c r="G129" s="3" t="s">
        <v>161</v>
      </c>
      <c r="AE129" s="28">
        <f t="shared" si="1"/>
        <v>1</v>
      </c>
    </row>
    <row r="130" spans="1:31" ht="11.1" customHeight="1">
      <c r="A130" s="20" t="s">
        <v>111</v>
      </c>
      <c r="B130" s="8" t="s">
        <v>196</v>
      </c>
      <c r="C130" s="9" t="s">
        <v>162</v>
      </c>
      <c r="D130" s="14"/>
      <c r="E130" s="14"/>
      <c r="F130" s="15" t="s">
        <v>161</v>
      </c>
      <c r="G130" s="3" t="s">
        <v>161</v>
      </c>
      <c r="H130" s="3" t="s">
        <v>161</v>
      </c>
      <c r="W130" s="3" t="s">
        <v>161</v>
      </c>
      <c r="X130" s="3" t="s">
        <v>161</v>
      </c>
      <c r="AE130" s="28">
        <f t="shared" si="1"/>
        <v>4</v>
      </c>
    </row>
    <row r="131" spans="1:31" ht="11.1" customHeight="1">
      <c r="A131" s="23" t="s">
        <v>323</v>
      </c>
      <c r="B131" s="24" t="s">
        <v>324</v>
      </c>
      <c r="C131" s="9" t="s">
        <v>162</v>
      </c>
      <c r="D131" s="14"/>
      <c r="E131" s="14"/>
      <c r="F131" s="15" t="s">
        <v>161</v>
      </c>
      <c r="G131" s="3" t="s">
        <v>161</v>
      </c>
      <c r="AE131" s="28">
        <f t="shared" si="1"/>
        <v>1</v>
      </c>
    </row>
    <row r="132" spans="1:31" ht="11.1" customHeight="1">
      <c r="A132" s="20" t="s">
        <v>112</v>
      </c>
      <c r="B132" s="8" t="s">
        <v>218</v>
      </c>
      <c r="C132" s="9" t="s">
        <v>162</v>
      </c>
      <c r="D132" s="14"/>
      <c r="E132" s="14" t="s">
        <v>161</v>
      </c>
      <c r="F132" s="15"/>
      <c r="G132" s="3" t="s">
        <v>161</v>
      </c>
      <c r="H132" s="3" t="s">
        <v>161</v>
      </c>
      <c r="I132" s="3" t="s">
        <v>161</v>
      </c>
      <c r="J132" s="3" t="s">
        <v>161</v>
      </c>
      <c r="K132" s="3" t="s">
        <v>161</v>
      </c>
      <c r="L132" s="3" t="s">
        <v>161</v>
      </c>
      <c r="S132" s="3" t="s">
        <v>161</v>
      </c>
      <c r="AE132" s="28">
        <f t="shared" ref="AE132:AE162" si="2">COUNTIF(G132:AC132,"x")</f>
        <v>7</v>
      </c>
    </row>
    <row r="133" spans="1:31" ht="11.1" customHeight="1">
      <c r="A133" s="20" t="s">
        <v>113</v>
      </c>
      <c r="B133" s="8" t="s">
        <v>217</v>
      </c>
      <c r="C133" s="9" t="s">
        <v>162</v>
      </c>
      <c r="D133" s="14"/>
      <c r="E133" s="14" t="s">
        <v>161</v>
      </c>
      <c r="F133" s="15"/>
      <c r="G133" s="3" t="s">
        <v>161</v>
      </c>
      <c r="H133" s="3" t="s">
        <v>161</v>
      </c>
      <c r="I133" s="3" t="s">
        <v>161</v>
      </c>
      <c r="J133" s="3" t="s">
        <v>161</v>
      </c>
      <c r="K133" s="3" t="s">
        <v>161</v>
      </c>
      <c r="L133" s="3" t="s">
        <v>161</v>
      </c>
      <c r="V133" s="3" t="s">
        <v>161</v>
      </c>
      <c r="AE133" s="28">
        <f t="shared" si="2"/>
        <v>7</v>
      </c>
    </row>
    <row r="134" spans="1:31" ht="11.1" customHeight="1">
      <c r="A134" s="20" t="s">
        <v>114</v>
      </c>
      <c r="B134" s="8" t="s">
        <v>216</v>
      </c>
      <c r="C134" s="9" t="s">
        <v>162</v>
      </c>
      <c r="D134" s="14" t="s">
        <v>161</v>
      </c>
      <c r="E134" s="14" t="s">
        <v>161</v>
      </c>
      <c r="F134" s="15"/>
      <c r="G134" s="3" t="s">
        <v>161</v>
      </c>
      <c r="H134" s="3" t="s">
        <v>161</v>
      </c>
      <c r="I134" s="3" t="s">
        <v>161</v>
      </c>
      <c r="J134" s="3" t="s">
        <v>161</v>
      </c>
      <c r="K134" s="3" t="s">
        <v>161</v>
      </c>
      <c r="L134" s="3" t="s">
        <v>161</v>
      </c>
      <c r="M134" s="3" t="s">
        <v>161</v>
      </c>
      <c r="N134" s="3" t="s">
        <v>161</v>
      </c>
      <c r="O134" s="3" t="s">
        <v>161</v>
      </c>
      <c r="P134" s="3" t="s">
        <v>161</v>
      </c>
      <c r="V134" s="3" t="s">
        <v>161</v>
      </c>
      <c r="AC134" s="3" t="s">
        <v>161</v>
      </c>
      <c r="AE134" s="28">
        <f t="shared" si="2"/>
        <v>12</v>
      </c>
    </row>
    <row r="135" spans="1:31" ht="11.1" customHeight="1">
      <c r="A135" s="20" t="s">
        <v>116</v>
      </c>
      <c r="B135" s="8" t="s">
        <v>215</v>
      </c>
      <c r="C135" s="9" t="s">
        <v>162</v>
      </c>
      <c r="D135" s="14"/>
      <c r="E135" s="14" t="s">
        <v>161</v>
      </c>
      <c r="F135" s="15"/>
      <c r="G135" s="3" t="s">
        <v>161</v>
      </c>
      <c r="H135" s="3" t="s">
        <v>161</v>
      </c>
      <c r="I135" s="3" t="s">
        <v>161</v>
      </c>
      <c r="J135" s="3" t="s">
        <v>161</v>
      </c>
      <c r="K135" s="3" t="s">
        <v>161</v>
      </c>
      <c r="L135" s="3" t="s">
        <v>161</v>
      </c>
      <c r="N135" s="3" t="s">
        <v>161</v>
      </c>
      <c r="O135" s="3" t="s">
        <v>161</v>
      </c>
      <c r="P135" s="3" t="s">
        <v>161</v>
      </c>
      <c r="V135" s="3" t="s">
        <v>161</v>
      </c>
      <c r="AC135" s="3" t="s">
        <v>161</v>
      </c>
      <c r="AE135" s="28">
        <f t="shared" si="2"/>
        <v>11</v>
      </c>
    </row>
    <row r="136" spans="1:31" ht="11.1" customHeight="1">
      <c r="A136" s="20" t="s">
        <v>117</v>
      </c>
      <c r="B136" s="8" t="s">
        <v>214</v>
      </c>
      <c r="C136" s="9" t="s">
        <v>162</v>
      </c>
      <c r="D136" s="14"/>
      <c r="E136" s="14" t="s">
        <v>161</v>
      </c>
      <c r="F136" s="15"/>
      <c r="G136" s="3" t="s">
        <v>161</v>
      </c>
      <c r="I136" s="3" t="s">
        <v>161</v>
      </c>
      <c r="J136" s="3" t="s">
        <v>161</v>
      </c>
      <c r="K136" s="3" t="s">
        <v>278</v>
      </c>
      <c r="L136" s="3" t="s">
        <v>278</v>
      </c>
      <c r="M136" s="3" t="s">
        <v>161</v>
      </c>
      <c r="AE136" s="28">
        <f t="shared" si="2"/>
        <v>4</v>
      </c>
    </row>
    <row r="137" spans="1:31" ht="11.1" customHeight="1">
      <c r="A137" s="23" t="s">
        <v>325</v>
      </c>
      <c r="B137" s="24" t="s">
        <v>355</v>
      </c>
      <c r="C137" s="9" t="s">
        <v>162</v>
      </c>
      <c r="D137" s="14"/>
      <c r="E137" s="14"/>
      <c r="F137" s="15" t="s">
        <v>161</v>
      </c>
      <c r="G137" s="3" t="s">
        <v>161</v>
      </c>
      <c r="AE137" s="28">
        <f t="shared" si="2"/>
        <v>1</v>
      </c>
    </row>
    <row r="138" spans="1:31" ht="11.1" customHeight="1">
      <c r="A138" s="20" t="s">
        <v>118</v>
      </c>
      <c r="B138" s="8" t="s">
        <v>356</v>
      </c>
      <c r="C138" s="9" t="s">
        <v>162</v>
      </c>
      <c r="D138" s="14"/>
      <c r="E138" s="14"/>
      <c r="F138" s="15" t="s">
        <v>161</v>
      </c>
      <c r="G138" s="3" t="s">
        <v>161</v>
      </c>
      <c r="H138" s="3" t="s">
        <v>161</v>
      </c>
      <c r="AE138" s="28">
        <f t="shared" si="2"/>
        <v>2</v>
      </c>
    </row>
    <row r="139" spans="1:31" ht="11.1" customHeight="1">
      <c r="A139" s="20" t="s">
        <v>119</v>
      </c>
      <c r="B139" s="8" t="s">
        <v>213</v>
      </c>
      <c r="C139" s="9" t="s">
        <v>162</v>
      </c>
      <c r="D139" s="14"/>
      <c r="E139" s="14" t="s">
        <v>161</v>
      </c>
      <c r="F139" s="15"/>
      <c r="G139" s="3" t="s">
        <v>161</v>
      </c>
      <c r="I139" s="3" t="s">
        <v>161</v>
      </c>
      <c r="M139" s="3" t="s">
        <v>161</v>
      </c>
      <c r="AB139" s="3" t="s">
        <v>161</v>
      </c>
      <c r="AE139" s="28">
        <f t="shared" si="2"/>
        <v>4</v>
      </c>
    </row>
    <row r="140" spans="1:31" ht="11.1" customHeight="1">
      <c r="A140" s="20" t="s">
        <v>120</v>
      </c>
      <c r="B140" s="8" t="s">
        <v>212</v>
      </c>
      <c r="C140" s="9" t="s">
        <v>162</v>
      </c>
      <c r="D140" s="14"/>
      <c r="E140" s="14" t="s">
        <v>161</v>
      </c>
      <c r="F140" s="15"/>
      <c r="G140" s="3" t="s">
        <v>161</v>
      </c>
      <c r="H140" s="3" t="s">
        <v>161</v>
      </c>
      <c r="I140" s="3" t="s">
        <v>161</v>
      </c>
      <c r="J140" s="3" t="s">
        <v>161</v>
      </c>
      <c r="K140" s="3" t="s">
        <v>161</v>
      </c>
      <c r="L140" s="3" t="s">
        <v>161</v>
      </c>
      <c r="T140" s="3" t="s">
        <v>161</v>
      </c>
      <c r="AE140" s="28">
        <f t="shared" si="2"/>
        <v>7</v>
      </c>
    </row>
    <row r="141" spans="1:31" ht="11.1" customHeight="1">
      <c r="A141" s="23" t="s">
        <v>326</v>
      </c>
      <c r="B141" s="24" t="s">
        <v>327</v>
      </c>
      <c r="C141" s="9" t="s">
        <v>162</v>
      </c>
      <c r="D141" s="14"/>
      <c r="E141" s="14"/>
      <c r="F141" s="15" t="s">
        <v>161</v>
      </c>
      <c r="G141" s="3" t="s">
        <v>161</v>
      </c>
      <c r="AE141" s="28">
        <f t="shared" si="2"/>
        <v>1</v>
      </c>
    </row>
    <row r="142" spans="1:31" ht="11.1" customHeight="1">
      <c r="A142" s="20" t="s">
        <v>121</v>
      </c>
      <c r="B142" s="8" t="s">
        <v>211</v>
      </c>
      <c r="C142" s="9" t="s">
        <v>162</v>
      </c>
      <c r="D142" s="14"/>
      <c r="E142" s="14"/>
      <c r="F142" s="15" t="s">
        <v>161</v>
      </c>
      <c r="G142" s="3" t="s">
        <v>161</v>
      </c>
      <c r="H142" s="3" t="s">
        <v>161</v>
      </c>
      <c r="AE142" s="28">
        <f t="shared" si="2"/>
        <v>2</v>
      </c>
    </row>
    <row r="143" spans="1:31" ht="11.1" customHeight="1">
      <c r="A143" s="20" t="s">
        <v>122</v>
      </c>
      <c r="B143" s="8" t="s">
        <v>210</v>
      </c>
      <c r="C143" s="9" t="s">
        <v>162</v>
      </c>
      <c r="D143" s="14"/>
      <c r="E143" s="14"/>
      <c r="F143" s="15" t="s">
        <v>161</v>
      </c>
      <c r="G143" s="3" t="s">
        <v>161</v>
      </c>
      <c r="H143" s="3" t="s">
        <v>161</v>
      </c>
      <c r="I143" s="3" t="s">
        <v>161</v>
      </c>
      <c r="J143" s="3" t="s">
        <v>161</v>
      </c>
      <c r="K143" s="3" t="s">
        <v>161</v>
      </c>
      <c r="L143" s="3" t="s">
        <v>161</v>
      </c>
      <c r="R143" s="3" t="s">
        <v>161</v>
      </c>
      <c r="AB143" s="3" t="s">
        <v>161</v>
      </c>
      <c r="AE143" s="28">
        <f t="shared" si="2"/>
        <v>8</v>
      </c>
    </row>
    <row r="144" spans="1:31" ht="11.1" customHeight="1">
      <c r="A144" s="20" t="s">
        <v>123</v>
      </c>
      <c r="B144" s="8" t="s">
        <v>198</v>
      </c>
      <c r="C144" s="9" t="s">
        <v>162</v>
      </c>
      <c r="D144" s="14" t="s">
        <v>161</v>
      </c>
      <c r="E144" s="14" t="s">
        <v>161</v>
      </c>
      <c r="F144" s="15"/>
      <c r="G144" s="3" t="s">
        <v>161</v>
      </c>
      <c r="H144" s="3" t="s">
        <v>161</v>
      </c>
      <c r="I144" s="3" t="s">
        <v>161</v>
      </c>
      <c r="J144" s="3" t="s">
        <v>161</v>
      </c>
      <c r="K144" s="3" t="s">
        <v>161</v>
      </c>
      <c r="L144" s="3" t="s">
        <v>161</v>
      </c>
      <c r="M144" s="3" t="s">
        <v>161</v>
      </c>
      <c r="AB144" s="3" t="s">
        <v>161</v>
      </c>
      <c r="AE144" s="28">
        <f t="shared" si="2"/>
        <v>8</v>
      </c>
    </row>
    <row r="145" spans="1:31" ht="11.1" customHeight="1">
      <c r="A145" s="23" t="s">
        <v>328</v>
      </c>
      <c r="B145" s="24" t="s">
        <v>357</v>
      </c>
      <c r="C145" s="9" t="s">
        <v>162</v>
      </c>
      <c r="D145" s="14"/>
      <c r="E145" s="14"/>
      <c r="F145" s="15" t="s">
        <v>161</v>
      </c>
      <c r="J145" s="3" t="s">
        <v>161</v>
      </c>
      <c r="K145" s="3" t="s">
        <v>161</v>
      </c>
      <c r="AE145" s="28">
        <f t="shared" si="2"/>
        <v>2</v>
      </c>
    </row>
    <row r="146" spans="1:31" ht="11.1" customHeight="1">
      <c r="A146" s="23" t="s">
        <v>329</v>
      </c>
      <c r="B146" s="24" t="s">
        <v>358</v>
      </c>
      <c r="C146" s="9" t="s">
        <v>162</v>
      </c>
      <c r="D146" s="14"/>
      <c r="E146" s="14"/>
      <c r="F146" s="15" t="s">
        <v>161</v>
      </c>
      <c r="J146" s="3" t="s">
        <v>161</v>
      </c>
      <c r="K146" s="3" t="s">
        <v>161</v>
      </c>
      <c r="AE146" s="28">
        <f t="shared" si="2"/>
        <v>2</v>
      </c>
    </row>
    <row r="147" spans="1:31" ht="11.1" customHeight="1">
      <c r="A147" s="20" t="s">
        <v>124</v>
      </c>
      <c r="B147" s="8" t="s">
        <v>209</v>
      </c>
      <c r="C147" s="9" t="s">
        <v>162</v>
      </c>
      <c r="D147" s="14"/>
      <c r="E147" s="14"/>
      <c r="F147" s="15" t="s">
        <v>161</v>
      </c>
      <c r="G147" s="3" t="s">
        <v>161</v>
      </c>
      <c r="H147" s="3" t="s">
        <v>161</v>
      </c>
      <c r="W147" s="3" t="s">
        <v>161</v>
      </c>
      <c r="X147" s="3" t="s">
        <v>161</v>
      </c>
      <c r="AE147" s="28">
        <f t="shared" si="2"/>
        <v>4</v>
      </c>
    </row>
    <row r="148" spans="1:31" ht="11.1" customHeight="1">
      <c r="A148" s="20" t="s">
        <v>125</v>
      </c>
      <c r="B148" s="8" t="s">
        <v>359</v>
      </c>
      <c r="C148" s="9" t="s">
        <v>162</v>
      </c>
      <c r="D148" s="14"/>
      <c r="E148" s="14" t="s">
        <v>161</v>
      </c>
      <c r="F148" s="15"/>
      <c r="G148" s="3" t="s">
        <v>161</v>
      </c>
      <c r="H148" s="3" t="s">
        <v>161</v>
      </c>
      <c r="I148" s="3" t="s">
        <v>161</v>
      </c>
      <c r="J148" s="3" t="s">
        <v>161</v>
      </c>
      <c r="K148" s="3" t="s">
        <v>161</v>
      </c>
      <c r="L148" s="3" t="s">
        <v>161</v>
      </c>
      <c r="AE148" s="28">
        <f t="shared" si="2"/>
        <v>6</v>
      </c>
    </row>
    <row r="149" spans="1:31" ht="11.1" customHeight="1">
      <c r="A149" s="20" t="s">
        <v>126</v>
      </c>
      <c r="B149" s="8" t="s">
        <v>208</v>
      </c>
      <c r="C149" s="9" t="s">
        <v>162</v>
      </c>
      <c r="D149" s="14" t="s">
        <v>161</v>
      </c>
      <c r="E149" s="14" t="s">
        <v>161</v>
      </c>
      <c r="F149" s="15"/>
      <c r="G149" s="3" t="s">
        <v>161</v>
      </c>
      <c r="H149" s="3" t="s">
        <v>161</v>
      </c>
      <c r="I149" s="3" t="s">
        <v>161</v>
      </c>
      <c r="J149" s="3" t="s">
        <v>161</v>
      </c>
      <c r="K149" s="3" t="s">
        <v>161</v>
      </c>
      <c r="L149" s="3" t="s">
        <v>161</v>
      </c>
      <c r="Q149" s="3" t="s">
        <v>161</v>
      </c>
      <c r="AE149" s="28">
        <f t="shared" si="2"/>
        <v>7</v>
      </c>
    </row>
    <row r="150" spans="1:31" ht="11.1" customHeight="1">
      <c r="A150" s="23" t="s">
        <v>330</v>
      </c>
      <c r="B150" s="24" t="s">
        <v>331</v>
      </c>
      <c r="C150" s="9" t="s">
        <v>162</v>
      </c>
      <c r="D150" s="14"/>
      <c r="E150" s="14"/>
      <c r="F150" s="15" t="s">
        <v>161</v>
      </c>
      <c r="G150" s="3" t="s">
        <v>161</v>
      </c>
      <c r="H150" s="3" t="s">
        <v>161</v>
      </c>
      <c r="AE150" s="28">
        <f t="shared" si="2"/>
        <v>2</v>
      </c>
    </row>
    <row r="151" spans="1:31" ht="11.1" customHeight="1">
      <c r="A151" s="20" t="s">
        <v>127</v>
      </c>
      <c r="B151" s="8" t="s">
        <v>207</v>
      </c>
      <c r="C151" s="9" t="s">
        <v>162</v>
      </c>
      <c r="D151" s="14" t="s">
        <v>161</v>
      </c>
      <c r="E151" s="14" t="s">
        <v>161</v>
      </c>
      <c r="F151" s="15"/>
      <c r="G151" s="3" t="s">
        <v>161</v>
      </c>
      <c r="H151" s="3" t="s">
        <v>161</v>
      </c>
      <c r="I151" s="3" t="s">
        <v>161</v>
      </c>
      <c r="J151" s="3" t="s">
        <v>161</v>
      </c>
      <c r="K151" s="3" t="s">
        <v>161</v>
      </c>
      <c r="L151" s="3" t="s">
        <v>161</v>
      </c>
      <c r="Q151" s="3" t="s">
        <v>161</v>
      </c>
      <c r="V151" s="3" t="s">
        <v>161</v>
      </c>
      <c r="AE151" s="28">
        <f t="shared" si="2"/>
        <v>8</v>
      </c>
    </row>
    <row r="152" spans="1:31" ht="11.1" customHeight="1">
      <c r="A152" s="20" t="s">
        <v>128</v>
      </c>
      <c r="B152" s="8" t="s">
        <v>206</v>
      </c>
      <c r="C152" s="9" t="s">
        <v>162</v>
      </c>
      <c r="D152" s="14"/>
      <c r="E152" s="14"/>
      <c r="F152" s="15" t="s">
        <v>161</v>
      </c>
      <c r="G152" s="3" t="s">
        <v>161</v>
      </c>
      <c r="I152" s="3" t="s">
        <v>161</v>
      </c>
      <c r="J152" s="3" t="s">
        <v>161</v>
      </c>
      <c r="K152" s="3" t="s">
        <v>161</v>
      </c>
      <c r="AE152" s="28">
        <f t="shared" si="2"/>
        <v>4</v>
      </c>
    </row>
    <row r="153" spans="1:31" ht="11.1" customHeight="1">
      <c r="A153" s="20" t="s">
        <v>129</v>
      </c>
      <c r="B153" s="8" t="s">
        <v>205</v>
      </c>
      <c r="C153" s="9" t="s">
        <v>162</v>
      </c>
      <c r="D153" s="14"/>
      <c r="E153" s="14"/>
      <c r="F153" s="15" t="s">
        <v>161</v>
      </c>
      <c r="G153" s="3" t="s">
        <v>161</v>
      </c>
      <c r="H153" s="3" t="s">
        <v>161</v>
      </c>
      <c r="J153" s="3" t="s">
        <v>161</v>
      </c>
      <c r="K153" s="3" t="s">
        <v>161</v>
      </c>
      <c r="V153" s="3" t="s">
        <v>161</v>
      </c>
      <c r="AE153" s="28">
        <f t="shared" si="2"/>
        <v>5</v>
      </c>
    </row>
    <row r="154" spans="1:31" ht="11.1" customHeight="1">
      <c r="A154" s="20" t="s">
        <v>130</v>
      </c>
      <c r="B154" s="8" t="s">
        <v>204</v>
      </c>
      <c r="C154" s="9" t="s">
        <v>162</v>
      </c>
      <c r="D154" s="14" t="s">
        <v>161</v>
      </c>
      <c r="E154" s="14" t="s">
        <v>161</v>
      </c>
      <c r="F154" s="15"/>
      <c r="G154" s="3" t="s">
        <v>161</v>
      </c>
      <c r="H154" s="3" t="s">
        <v>161</v>
      </c>
      <c r="I154" s="3" t="s">
        <v>161</v>
      </c>
      <c r="J154" s="3" t="s">
        <v>161</v>
      </c>
      <c r="K154" s="3" t="s">
        <v>161</v>
      </c>
      <c r="L154" s="3" t="s">
        <v>161</v>
      </c>
      <c r="M154" s="3" t="s">
        <v>161</v>
      </c>
      <c r="W154" s="3" t="s">
        <v>161</v>
      </c>
      <c r="AE154" s="28">
        <f t="shared" si="2"/>
        <v>8</v>
      </c>
    </row>
    <row r="155" spans="1:31" ht="11.1" customHeight="1">
      <c r="A155" s="20" t="s">
        <v>131</v>
      </c>
      <c r="B155" s="8" t="s">
        <v>360</v>
      </c>
      <c r="C155" s="9" t="s">
        <v>162</v>
      </c>
      <c r="D155" s="14"/>
      <c r="E155" s="14" t="s">
        <v>161</v>
      </c>
      <c r="F155" s="15"/>
      <c r="G155" s="3" t="s">
        <v>161</v>
      </c>
      <c r="H155" s="3" t="s">
        <v>161</v>
      </c>
      <c r="I155" s="3" t="s">
        <v>161</v>
      </c>
      <c r="J155" s="3" t="s">
        <v>161</v>
      </c>
      <c r="K155" s="3" t="s">
        <v>161</v>
      </c>
      <c r="L155" s="3" t="s">
        <v>161</v>
      </c>
      <c r="T155" s="3" t="s">
        <v>161</v>
      </c>
      <c r="AE155" s="28">
        <f t="shared" si="2"/>
        <v>7</v>
      </c>
    </row>
    <row r="156" spans="1:31" ht="11.1" customHeight="1">
      <c r="A156" s="20" t="s">
        <v>132</v>
      </c>
      <c r="B156" s="8" t="s">
        <v>199</v>
      </c>
      <c r="C156" s="9" t="s">
        <v>162</v>
      </c>
      <c r="D156" s="14"/>
      <c r="E156" s="14"/>
      <c r="F156" s="15" t="s">
        <v>161</v>
      </c>
      <c r="G156" s="3" t="s">
        <v>161</v>
      </c>
      <c r="I156" s="3" t="s">
        <v>161</v>
      </c>
      <c r="J156" s="3" t="s">
        <v>161</v>
      </c>
      <c r="K156" s="3" t="s">
        <v>161</v>
      </c>
      <c r="L156" s="3" t="s">
        <v>161</v>
      </c>
      <c r="AE156" s="28">
        <f t="shared" si="2"/>
        <v>5</v>
      </c>
    </row>
    <row r="157" spans="1:31" ht="11.1" customHeight="1">
      <c r="A157" s="20" t="s">
        <v>133</v>
      </c>
      <c r="B157" s="8" t="s">
        <v>203</v>
      </c>
      <c r="C157" s="9" t="s">
        <v>162</v>
      </c>
      <c r="D157" s="14"/>
      <c r="E157" s="14"/>
      <c r="F157" s="15" t="s">
        <v>161</v>
      </c>
      <c r="G157" s="3" t="s">
        <v>161</v>
      </c>
      <c r="H157" s="3" t="s">
        <v>161</v>
      </c>
      <c r="AE157" s="28">
        <f t="shared" si="2"/>
        <v>2</v>
      </c>
    </row>
    <row r="158" spans="1:31" ht="11.1" customHeight="1">
      <c r="A158" s="23" t="s">
        <v>332</v>
      </c>
      <c r="B158" s="24" t="s">
        <v>362</v>
      </c>
      <c r="C158" s="9" t="s">
        <v>162</v>
      </c>
      <c r="D158" s="14"/>
      <c r="E158" s="14"/>
      <c r="F158" s="15" t="s">
        <v>161</v>
      </c>
      <c r="G158" s="3" t="s">
        <v>161</v>
      </c>
      <c r="AE158" s="28">
        <f t="shared" si="2"/>
        <v>1</v>
      </c>
    </row>
    <row r="159" spans="1:31" ht="11.1" customHeight="1">
      <c r="A159" s="20" t="s">
        <v>134</v>
      </c>
      <c r="B159" s="8" t="s">
        <v>361</v>
      </c>
      <c r="C159" s="9" t="s">
        <v>162</v>
      </c>
      <c r="D159" s="14"/>
      <c r="E159" s="14" t="s">
        <v>161</v>
      </c>
      <c r="F159" s="15"/>
      <c r="G159" s="3" t="s">
        <v>161</v>
      </c>
      <c r="V159" s="3" t="s">
        <v>161</v>
      </c>
      <c r="AE159" s="28">
        <f t="shared" si="2"/>
        <v>2</v>
      </c>
    </row>
    <row r="160" spans="1:31" ht="11.1" customHeight="1">
      <c r="A160" s="20" t="s">
        <v>135</v>
      </c>
      <c r="B160" s="8" t="s">
        <v>363</v>
      </c>
      <c r="C160" s="9" t="s">
        <v>162</v>
      </c>
      <c r="D160" s="14"/>
      <c r="E160" s="14" t="s">
        <v>161</v>
      </c>
      <c r="F160" s="15"/>
      <c r="G160" s="3" t="s">
        <v>161</v>
      </c>
      <c r="H160" s="3" t="s">
        <v>161</v>
      </c>
      <c r="I160" s="3" t="s">
        <v>161</v>
      </c>
      <c r="J160" s="3" t="s">
        <v>161</v>
      </c>
      <c r="K160" s="3" t="s">
        <v>161</v>
      </c>
      <c r="L160" s="3" t="s">
        <v>161</v>
      </c>
      <c r="S160" s="3" t="s">
        <v>161</v>
      </c>
      <c r="T160" s="3" t="s">
        <v>161</v>
      </c>
      <c r="AE160" s="28">
        <f t="shared" si="2"/>
        <v>8</v>
      </c>
    </row>
    <row r="161" spans="1:31" ht="11.1" customHeight="1" thickBot="1">
      <c r="A161" s="20" t="s">
        <v>136</v>
      </c>
      <c r="B161" s="8" t="s">
        <v>202</v>
      </c>
      <c r="C161" s="9" t="s">
        <v>162</v>
      </c>
      <c r="D161" s="14"/>
      <c r="E161" s="14" t="s">
        <v>161</v>
      </c>
      <c r="F161" s="15"/>
      <c r="G161" s="3" t="s">
        <v>161</v>
      </c>
      <c r="H161" s="3" t="s">
        <v>161</v>
      </c>
      <c r="I161" s="3" t="s">
        <v>161</v>
      </c>
      <c r="J161" s="3" t="s">
        <v>161</v>
      </c>
      <c r="K161" s="3" t="s">
        <v>161</v>
      </c>
      <c r="L161" s="3" t="s">
        <v>161</v>
      </c>
      <c r="O161" s="3" t="s">
        <v>161</v>
      </c>
      <c r="V161" s="3" t="s">
        <v>161</v>
      </c>
      <c r="AE161" s="28">
        <f t="shared" si="2"/>
        <v>8</v>
      </c>
    </row>
    <row r="162" spans="1:31" ht="11.1" customHeight="1" thickBot="1">
      <c r="A162" s="21" t="s">
        <v>333</v>
      </c>
      <c r="B162" s="10" t="s">
        <v>334</v>
      </c>
      <c r="C162" s="9" t="s">
        <v>162</v>
      </c>
      <c r="D162" s="16"/>
      <c r="E162" s="16" t="s">
        <v>161</v>
      </c>
      <c r="F162" s="17"/>
      <c r="G162" s="3" t="s">
        <v>161</v>
      </c>
      <c r="H162" s="3" t="s">
        <v>161</v>
      </c>
      <c r="I162" s="3" t="s">
        <v>161</v>
      </c>
      <c r="J162" s="3" t="s">
        <v>161</v>
      </c>
      <c r="K162" s="3" t="s">
        <v>161</v>
      </c>
      <c r="L162" s="3" t="s">
        <v>161</v>
      </c>
      <c r="M162" s="3" t="s">
        <v>161</v>
      </c>
      <c r="N162" s="3" t="s">
        <v>161</v>
      </c>
      <c r="O162" s="3" t="s">
        <v>161</v>
      </c>
      <c r="AC162" s="3" t="s">
        <v>161</v>
      </c>
      <c r="AE162" s="28">
        <f t="shared" si="2"/>
        <v>10</v>
      </c>
    </row>
    <row r="163" spans="1:31" ht="15.75" thickBot="1"/>
    <row r="164" spans="1:31" ht="15.75" thickBot="1">
      <c r="G164" s="25">
        <f t="shared" ref="G164:AC164" si="3">COUNTIF(G2:G162,"x")</f>
        <v>144</v>
      </c>
      <c r="H164" s="26">
        <f t="shared" si="3"/>
        <v>111</v>
      </c>
      <c r="I164" s="26">
        <f t="shared" si="3"/>
        <v>100</v>
      </c>
      <c r="J164" s="26">
        <f t="shared" si="3"/>
        <v>120</v>
      </c>
      <c r="K164" s="26">
        <f t="shared" si="3"/>
        <v>118</v>
      </c>
      <c r="L164" s="26">
        <f t="shared" si="3"/>
        <v>88</v>
      </c>
      <c r="M164" s="26">
        <f t="shared" si="3"/>
        <v>27</v>
      </c>
      <c r="N164" s="26">
        <f t="shared" si="3"/>
        <v>14</v>
      </c>
      <c r="O164" s="26">
        <f t="shared" si="3"/>
        <v>18</v>
      </c>
      <c r="P164" s="26">
        <f t="shared" si="3"/>
        <v>5</v>
      </c>
      <c r="Q164" s="26">
        <f t="shared" si="3"/>
        <v>13</v>
      </c>
      <c r="R164" s="26">
        <f t="shared" si="3"/>
        <v>11</v>
      </c>
      <c r="S164" s="26">
        <f t="shared" si="3"/>
        <v>12</v>
      </c>
      <c r="T164" s="26">
        <f t="shared" si="3"/>
        <v>21</v>
      </c>
      <c r="U164" s="26">
        <f t="shared" si="3"/>
        <v>0</v>
      </c>
      <c r="V164" s="26">
        <f t="shared" si="3"/>
        <v>31</v>
      </c>
      <c r="W164" s="26">
        <f t="shared" si="3"/>
        <v>14</v>
      </c>
      <c r="X164" s="26">
        <f t="shared" si="3"/>
        <v>9</v>
      </c>
      <c r="Y164" s="26">
        <f t="shared" si="3"/>
        <v>2</v>
      </c>
      <c r="Z164" s="26">
        <f t="shared" si="3"/>
        <v>7</v>
      </c>
      <c r="AA164" s="26">
        <f t="shared" si="3"/>
        <v>0</v>
      </c>
      <c r="AB164" s="26">
        <f t="shared" si="3"/>
        <v>22</v>
      </c>
      <c r="AC164" s="27">
        <f t="shared" si="3"/>
        <v>15</v>
      </c>
    </row>
  </sheetData>
  <conditionalFormatting sqref="A7">
    <cfRule type="duplicateValues" dxfId="17" priority="6"/>
  </conditionalFormatting>
  <conditionalFormatting sqref="A144:A162">
    <cfRule type="duplicateValues" dxfId="16" priority="7"/>
  </conditionalFormatting>
  <conditionalFormatting sqref="A144:A162">
    <cfRule type="duplicateValues" dxfId="15" priority="8"/>
  </conditionalFormatting>
  <conditionalFormatting sqref="A144:A162">
    <cfRule type="duplicateValues" dxfId="14" priority="9"/>
  </conditionalFormatting>
  <conditionalFormatting sqref="C1">
    <cfRule type="duplicateValues" dxfId="13" priority="5"/>
  </conditionalFormatting>
  <conditionalFormatting sqref="A1">
    <cfRule type="duplicateValues" dxfId="12" priority="3"/>
  </conditionalFormatting>
  <conditionalFormatting sqref="G1:AC1">
    <cfRule type="expression" dxfId="11" priority="12">
      <formula>MOD(ROW(#REF!),2)</formula>
    </cfRule>
  </conditionalFormatting>
  <conditionalFormatting sqref="A59:A143">
    <cfRule type="duplicateValues" dxfId="10" priority="47"/>
  </conditionalFormatting>
  <conditionalFormatting sqref="A2:A20 A22:A143">
    <cfRule type="duplicateValues" dxfId="9" priority="49"/>
  </conditionalFormatting>
  <conditionalFormatting sqref="A21">
    <cfRule type="duplicateValues" dxfId="8" priority="2"/>
  </conditionalFormatting>
  <conditionalFormatting sqref="AG1:BC1">
    <cfRule type="expression" dxfId="7" priority="1">
      <formula>MOD(ROW(#REF!),2)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04"/>
  <sheetViews>
    <sheetView showGridLines="0" zoomScale="85" zoomScaleNormal="85" workbookViewId="0"/>
  </sheetViews>
  <sheetFormatPr baseColWidth="10" defaultRowHeight="15"/>
  <cols>
    <col min="1" max="1" width="22.28515625" style="106" customWidth="1"/>
    <col min="2" max="2" width="18.42578125" style="106" customWidth="1"/>
    <col min="3" max="3" width="16.85546875" style="106" customWidth="1"/>
  </cols>
  <sheetData>
    <row r="1" spans="1:10" s="109" customFormat="1" ht="12.95" customHeight="1">
      <c r="A1" s="110">
        <f>Field!A2</f>
        <v>0</v>
      </c>
      <c r="B1" s="111"/>
      <c r="C1" s="110" t="s">
        <v>447</v>
      </c>
      <c r="D1" s="112"/>
      <c r="E1" s="112"/>
      <c r="F1" s="112"/>
      <c r="G1" s="112"/>
      <c r="H1" s="112"/>
    </row>
    <row r="2" spans="1:10" s="109" customFormat="1" ht="12.95" customHeight="1">
      <c r="A2" s="111">
        <f>Field!A3</f>
        <v>0</v>
      </c>
      <c r="B2" s="111" t="s">
        <v>462</v>
      </c>
      <c r="C2" s="111" t="str">
        <f>B2</f>
        <v>Picking</v>
      </c>
      <c r="D2" s="112"/>
      <c r="E2" s="112"/>
      <c r="F2" s="112"/>
      <c r="G2" s="112"/>
      <c r="H2" s="112"/>
      <c r="I2" s="112"/>
      <c r="J2" s="112"/>
    </row>
    <row r="3" spans="1:10" s="109" customFormat="1" ht="12.95" customHeight="1">
      <c r="A3" s="111" t="str">
        <f>Field!A4</f>
        <v>Rosani,Cannelle</v>
      </c>
      <c r="B3" s="111" t="s">
        <v>462</v>
      </c>
      <c r="C3" s="111" t="str">
        <f t="shared" ref="C3:C44" si="0">B3</f>
        <v>Picking</v>
      </c>
      <c r="D3" s="112"/>
      <c r="E3" s="112"/>
      <c r="F3" s="112"/>
      <c r="G3" s="112"/>
      <c r="H3" s="112"/>
      <c r="I3" s="112"/>
      <c r="J3" s="112"/>
    </row>
    <row r="4" spans="1:10" s="109" customFormat="1" ht="12.95" customHeight="1">
      <c r="A4" s="111" t="str">
        <f>Field!A5</f>
        <v>Arlaud,Christelle</v>
      </c>
      <c r="B4" s="111" t="s">
        <v>462</v>
      </c>
      <c r="C4" s="111" t="str">
        <f t="shared" si="0"/>
        <v>Picking</v>
      </c>
      <c r="D4" s="112"/>
      <c r="E4" s="112"/>
      <c r="F4" s="112"/>
      <c r="G4" s="112"/>
      <c r="H4" s="112"/>
      <c r="I4" s="112"/>
      <c r="J4" s="112"/>
    </row>
    <row r="5" spans="1:10" s="109" customFormat="1" ht="12.95" customHeight="1">
      <c r="A5" s="111">
        <f>Field!A6</f>
        <v>0</v>
      </c>
      <c r="B5" s="111" t="s">
        <v>462</v>
      </c>
      <c r="C5" s="111" t="str">
        <f t="shared" ref="C5:C40" si="1">B5</f>
        <v>Picking</v>
      </c>
      <c r="D5" s="112"/>
      <c r="E5" s="112"/>
      <c r="F5" s="112"/>
      <c r="G5" s="112"/>
      <c r="H5" s="112"/>
      <c r="I5" s="112"/>
      <c r="J5" s="112"/>
    </row>
    <row r="6" spans="1:10" s="109" customFormat="1" ht="12.95" customHeight="1">
      <c r="A6" s="111">
        <f>Field!A7</f>
        <v>0</v>
      </c>
      <c r="B6" s="111" t="s">
        <v>462</v>
      </c>
      <c r="C6" s="111" t="str">
        <f t="shared" si="1"/>
        <v>Picking</v>
      </c>
      <c r="D6" s="112"/>
      <c r="E6" s="112"/>
      <c r="F6" s="112"/>
      <c r="G6" s="112"/>
      <c r="H6" s="112"/>
      <c r="I6" s="112"/>
      <c r="J6" s="112"/>
    </row>
    <row r="7" spans="1:10" s="109" customFormat="1" ht="12.95" customHeight="1">
      <c r="A7" s="111">
        <f>Field!A8</f>
        <v>0</v>
      </c>
      <c r="B7" s="111" t="s">
        <v>462</v>
      </c>
      <c r="C7" s="111" t="str">
        <f t="shared" si="1"/>
        <v>Picking</v>
      </c>
      <c r="D7" s="112"/>
      <c r="E7" s="112"/>
      <c r="F7" s="112"/>
      <c r="G7" s="112"/>
      <c r="H7" s="112"/>
      <c r="I7" s="112"/>
      <c r="J7" s="112"/>
    </row>
    <row r="8" spans="1:10" s="109" customFormat="1" ht="12.95" customHeight="1">
      <c r="A8" s="111">
        <f>Field!A9</f>
        <v>0</v>
      </c>
      <c r="B8" s="111" t="s">
        <v>462</v>
      </c>
      <c r="C8" s="111" t="str">
        <f t="shared" si="1"/>
        <v>Picking</v>
      </c>
      <c r="D8" s="112"/>
      <c r="E8" s="112"/>
      <c r="F8" s="112"/>
      <c r="G8" s="112"/>
      <c r="H8" s="112"/>
      <c r="I8" s="112"/>
      <c r="J8" s="112"/>
    </row>
    <row r="9" spans="1:10" s="109" customFormat="1" ht="12.95" customHeight="1">
      <c r="A9" s="111">
        <f>Field!A10</f>
        <v>0</v>
      </c>
      <c r="B9" s="111" t="s">
        <v>462</v>
      </c>
      <c r="C9" s="111" t="str">
        <f t="shared" si="1"/>
        <v>Picking</v>
      </c>
      <c r="D9" s="112"/>
      <c r="E9" s="112"/>
      <c r="F9" s="112"/>
      <c r="G9" s="112"/>
      <c r="H9" s="112"/>
      <c r="I9" s="112"/>
      <c r="J9" s="112"/>
    </row>
    <row r="10" spans="1:10" s="109" customFormat="1" ht="12.95" customHeight="1">
      <c r="A10" s="111">
        <f>Field!A11</f>
        <v>0</v>
      </c>
      <c r="B10" s="111" t="s">
        <v>462</v>
      </c>
      <c r="C10" s="111" t="str">
        <f t="shared" si="1"/>
        <v>Picking</v>
      </c>
      <c r="D10" s="112"/>
      <c r="E10" s="112"/>
      <c r="F10" s="112"/>
      <c r="G10" s="112"/>
      <c r="H10" s="112"/>
      <c r="I10" s="112"/>
      <c r="J10" s="112"/>
    </row>
    <row r="11" spans="1:10" s="109" customFormat="1" ht="12.95" customHeight="1">
      <c r="A11" s="111">
        <f>Field!A12</f>
        <v>0</v>
      </c>
      <c r="B11" s="111" t="s">
        <v>462</v>
      </c>
      <c r="C11" s="111" t="str">
        <f t="shared" si="1"/>
        <v>Picking</v>
      </c>
      <c r="D11" s="112"/>
      <c r="E11" s="112"/>
      <c r="F11" s="112"/>
      <c r="G11" s="112"/>
      <c r="H11" s="112"/>
      <c r="I11" s="112"/>
      <c r="J11" s="112"/>
    </row>
    <row r="12" spans="1:10" s="109" customFormat="1" ht="12.95" customHeight="1">
      <c r="A12" s="111">
        <f>Field!A13</f>
        <v>0</v>
      </c>
      <c r="B12" s="111" t="s">
        <v>462</v>
      </c>
      <c r="C12" s="111" t="str">
        <f t="shared" si="1"/>
        <v>Picking</v>
      </c>
      <c r="D12" s="112"/>
      <c r="E12" s="112"/>
      <c r="F12" s="112"/>
      <c r="G12" s="112"/>
      <c r="H12" s="112"/>
      <c r="I12" s="112"/>
      <c r="J12" s="112"/>
    </row>
    <row r="13" spans="1:10" s="109" customFormat="1" ht="12.95" customHeight="1">
      <c r="A13" s="111">
        <f>Field!A14</f>
        <v>0</v>
      </c>
      <c r="B13" s="111" t="s">
        <v>462</v>
      </c>
      <c r="C13" s="111" t="str">
        <f t="shared" si="1"/>
        <v>Picking</v>
      </c>
      <c r="D13" s="112"/>
      <c r="E13" s="112"/>
      <c r="F13" s="112"/>
      <c r="G13" s="112"/>
      <c r="H13" s="112"/>
      <c r="I13" s="112"/>
      <c r="J13" s="112"/>
    </row>
    <row r="14" spans="1:10" s="109" customFormat="1" ht="12.95" customHeight="1">
      <c r="A14" s="111">
        <f>Field!A15</f>
        <v>0</v>
      </c>
      <c r="B14" s="111" t="s">
        <v>462</v>
      </c>
      <c r="C14" s="111" t="str">
        <f t="shared" si="1"/>
        <v>Picking</v>
      </c>
      <c r="D14" s="112"/>
      <c r="E14" s="112"/>
      <c r="F14" s="112"/>
      <c r="G14" s="112"/>
      <c r="H14" s="112"/>
      <c r="I14" s="112"/>
      <c r="J14" s="112"/>
    </row>
    <row r="15" spans="1:10" s="109" customFormat="1" ht="12.95" customHeight="1">
      <c r="A15" s="111">
        <f>Field!A16</f>
        <v>0</v>
      </c>
      <c r="B15" s="111" t="s">
        <v>462</v>
      </c>
      <c r="C15" s="111" t="str">
        <f t="shared" si="1"/>
        <v>Picking</v>
      </c>
      <c r="D15" s="112"/>
      <c r="E15" s="112"/>
      <c r="F15" s="112"/>
      <c r="G15" s="112"/>
      <c r="H15" s="112"/>
      <c r="I15" s="112"/>
      <c r="J15" s="112"/>
    </row>
    <row r="16" spans="1:10" s="109" customFormat="1" ht="12.95" customHeight="1">
      <c r="A16" s="111">
        <f>Field!A17</f>
        <v>0</v>
      </c>
      <c r="B16" s="111" t="s">
        <v>462</v>
      </c>
      <c r="C16" s="111" t="str">
        <f t="shared" si="1"/>
        <v>Picking</v>
      </c>
      <c r="D16" s="112"/>
      <c r="E16" s="112"/>
      <c r="F16" s="112"/>
      <c r="G16" s="112"/>
      <c r="H16" s="112"/>
      <c r="I16" s="112"/>
      <c r="J16" s="112"/>
    </row>
    <row r="17" spans="1:10" s="109" customFormat="1" ht="12.95" customHeight="1">
      <c r="A17" s="111">
        <f>Field!A18</f>
        <v>0</v>
      </c>
      <c r="B17" s="111" t="s">
        <v>462</v>
      </c>
      <c r="C17" s="111" t="str">
        <f t="shared" si="1"/>
        <v>Picking</v>
      </c>
      <c r="D17" s="112"/>
      <c r="E17" s="112"/>
      <c r="F17" s="112"/>
      <c r="G17" s="112"/>
      <c r="H17" s="112"/>
      <c r="I17" s="112"/>
      <c r="J17" s="112"/>
    </row>
    <row r="18" spans="1:10" s="109" customFormat="1" ht="12.95" customHeight="1">
      <c r="A18" s="111">
        <f>Field!A19</f>
        <v>0</v>
      </c>
      <c r="B18" s="111" t="s">
        <v>462</v>
      </c>
      <c r="C18" s="111" t="str">
        <f t="shared" si="1"/>
        <v>Picking</v>
      </c>
      <c r="D18" s="112"/>
      <c r="E18" s="112"/>
      <c r="F18" s="112"/>
      <c r="G18" s="112"/>
      <c r="H18" s="112"/>
      <c r="I18" s="112"/>
      <c r="J18" s="112"/>
    </row>
    <row r="19" spans="1:10" s="109" customFormat="1" ht="12.95" customHeight="1">
      <c r="A19" s="111">
        <f>Field!A20</f>
        <v>0</v>
      </c>
      <c r="B19" s="111" t="s">
        <v>462</v>
      </c>
      <c r="C19" s="111" t="str">
        <f t="shared" si="1"/>
        <v>Picking</v>
      </c>
      <c r="D19" s="112"/>
      <c r="E19" s="112"/>
      <c r="F19" s="112"/>
      <c r="G19" s="112"/>
      <c r="H19" s="112"/>
      <c r="I19" s="112"/>
      <c r="J19" s="112"/>
    </row>
    <row r="20" spans="1:10" s="109" customFormat="1" ht="12.95" customHeight="1">
      <c r="A20" s="111">
        <f>Field!A21</f>
        <v>0</v>
      </c>
      <c r="B20" s="111" t="s">
        <v>462</v>
      </c>
      <c r="C20" s="111" t="str">
        <f t="shared" si="1"/>
        <v>Picking</v>
      </c>
      <c r="D20" s="112"/>
      <c r="E20" s="112"/>
      <c r="F20" s="112"/>
      <c r="G20" s="112"/>
      <c r="H20" s="112"/>
      <c r="I20" s="112"/>
      <c r="J20" s="112"/>
    </row>
    <row r="21" spans="1:10" s="109" customFormat="1" ht="12.95" customHeight="1">
      <c r="A21" s="111">
        <f>Field!A22</f>
        <v>0</v>
      </c>
      <c r="B21" s="111" t="s">
        <v>462</v>
      </c>
      <c r="C21" s="111" t="str">
        <f t="shared" si="1"/>
        <v>Picking</v>
      </c>
      <c r="D21" s="112"/>
      <c r="E21" s="112"/>
      <c r="F21" s="112"/>
      <c r="G21" s="112"/>
      <c r="H21" s="112"/>
      <c r="I21" s="112"/>
      <c r="J21" s="112"/>
    </row>
    <row r="22" spans="1:10" s="109" customFormat="1" ht="12.95" customHeight="1">
      <c r="A22" s="111">
        <f>Field!A23</f>
        <v>0</v>
      </c>
      <c r="B22" s="111" t="s">
        <v>462</v>
      </c>
      <c r="C22" s="111" t="str">
        <f t="shared" si="1"/>
        <v>Picking</v>
      </c>
      <c r="D22" s="112"/>
      <c r="E22" s="112"/>
      <c r="F22" s="112"/>
      <c r="G22" s="112"/>
      <c r="H22" s="112"/>
      <c r="I22" s="112"/>
      <c r="J22" s="112"/>
    </row>
    <row r="23" spans="1:10" s="109" customFormat="1" ht="12.95" customHeight="1">
      <c r="A23" s="111">
        <f>Field!A24</f>
        <v>0</v>
      </c>
      <c r="B23" s="111" t="s">
        <v>462</v>
      </c>
      <c r="C23" s="111" t="str">
        <f t="shared" si="1"/>
        <v>Picking</v>
      </c>
      <c r="D23" s="112"/>
      <c r="E23" s="112"/>
      <c r="F23" s="112"/>
      <c r="G23" s="112"/>
      <c r="H23" s="112"/>
      <c r="I23" s="112"/>
      <c r="J23" s="112"/>
    </row>
    <row r="24" spans="1:10" s="109" customFormat="1" ht="12.95" customHeight="1">
      <c r="A24" s="111">
        <f>Field!A25</f>
        <v>0</v>
      </c>
      <c r="B24" s="111" t="s">
        <v>462</v>
      </c>
      <c r="C24" s="111" t="str">
        <f t="shared" si="1"/>
        <v>Picking</v>
      </c>
      <c r="D24" s="112"/>
      <c r="E24" s="112"/>
      <c r="F24" s="112"/>
      <c r="G24" s="112"/>
      <c r="H24" s="112"/>
      <c r="I24" s="112"/>
      <c r="J24" s="112"/>
    </row>
    <row r="25" spans="1:10" s="109" customFormat="1" ht="12.95" customHeight="1">
      <c r="A25" s="111">
        <f>Field!A26</f>
        <v>0</v>
      </c>
      <c r="B25" s="111" t="s">
        <v>462</v>
      </c>
      <c r="C25" s="111" t="str">
        <f t="shared" si="1"/>
        <v>Picking</v>
      </c>
      <c r="D25" s="112"/>
      <c r="E25" s="112"/>
      <c r="F25" s="112"/>
      <c r="G25" s="112"/>
      <c r="H25" s="112"/>
      <c r="I25" s="112"/>
      <c r="J25" s="112"/>
    </row>
    <row r="26" spans="1:10" s="109" customFormat="1" ht="12.95" customHeight="1">
      <c r="A26" s="111">
        <f>Field!A27</f>
        <v>0</v>
      </c>
      <c r="B26" s="111" t="s">
        <v>462</v>
      </c>
      <c r="C26" s="111" t="str">
        <f t="shared" si="1"/>
        <v>Picking</v>
      </c>
      <c r="D26" s="112"/>
      <c r="E26" s="112"/>
      <c r="F26" s="112"/>
      <c r="G26" s="112"/>
      <c r="H26" s="112"/>
      <c r="I26" s="112"/>
      <c r="J26" s="112"/>
    </row>
    <row r="27" spans="1:10" s="109" customFormat="1" ht="12.95" customHeight="1">
      <c r="A27" s="111">
        <f>Field!A28</f>
        <v>0</v>
      </c>
      <c r="B27" s="111" t="s">
        <v>462</v>
      </c>
      <c r="C27" s="111" t="str">
        <f t="shared" si="1"/>
        <v>Picking</v>
      </c>
      <c r="D27" s="112"/>
      <c r="E27" s="112"/>
      <c r="F27" s="112"/>
      <c r="G27" s="112"/>
      <c r="H27" s="112"/>
      <c r="I27" s="112"/>
      <c r="J27" s="112"/>
    </row>
    <row r="28" spans="1:10" s="109" customFormat="1" ht="12.95" customHeight="1">
      <c r="A28" s="111">
        <f>Field!A29</f>
        <v>0</v>
      </c>
      <c r="B28" s="111" t="s">
        <v>462</v>
      </c>
      <c r="C28" s="111" t="str">
        <f t="shared" si="1"/>
        <v>Picking</v>
      </c>
      <c r="D28" s="112"/>
      <c r="E28" s="112"/>
      <c r="F28" s="112"/>
      <c r="G28" s="112"/>
      <c r="H28" s="112"/>
      <c r="I28" s="112"/>
      <c r="J28" s="112"/>
    </row>
    <row r="29" spans="1:10" s="109" customFormat="1" ht="12.95" customHeight="1">
      <c r="A29" s="111">
        <f>Field!A30</f>
        <v>0</v>
      </c>
      <c r="B29" s="111" t="s">
        <v>462</v>
      </c>
      <c r="C29" s="111" t="str">
        <f t="shared" si="1"/>
        <v>Picking</v>
      </c>
      <c r="D29" s="112"/>
      <c r="E29" s="112"/>
      <c r="F29" s="112"/>
      <c r="G29" s="112"/>
      <c r="H29" s="112"/>
      <c r="I29" s="112"/>
      <c r="J29" s="112"/>
    </row>
    <row r="30" spans="1:10" s="109" customFormat="1" ht="12.95" customHeight="1">
      <c r="A30" s="111">
        <f>Field!A31</f>
        <v>0</v>
      </c>
      <c r="B30" s="111" t="s">
        <v>462</v>
      </c>
      <c r="C30" s="111" t="str">
        <f t="shared" si="1"/>
        <v>Picking</v>
      </c>
      <c r="D30" s="112"/>
      <c r="E30" s="112"/>
      <c r="F30" s="112"/>
      <c r="G30" s="112"/>
      <c r="H30" s="112"/>
      <c r="I30" s="112"/>
      <c r="J30" s="112"/>
    </row>
    <row r="31" spans="1:10" s="109" customFormat="1" ht="12.95" customHeight="1">
      <c r="A31" s="111">
        <f>Field!A32</f>
        <v>0</v>
      </c>
      <c r="B31" s="111" t="s">
        <v>462</v>
      </c>
      <c r="C31" s="111" t="str">
        <f t="shared" si="1"/>
        <v>Picking</v>
      </c>
      <c r="D31" s="112"/>
      <c r="E31" s="112"/>
      <c r="F31" s="112"/>
      <c r="G31" s="112"/>
      <c r="H31" s="112"/>
      <c r="I31" s="112"/>
      <c r="J31" s="112"/>
    </row>
    <row r="32" spans="1:10" s="109" customFormat="1" ht="12.95" customHeight="1">
      <c r="A32" s="111">
        <f>Field!A33</f>
        <v>0</v>
      </c>
      <c r="B32" s="111" t="s">
        <v>462</v>
      </c>
      <c r="C32" s="111" t="str">
        <f t="shared" si="1"/>
        <v>Picking</v>
      </c>
      <c r="D32" s="112"/>
      <c r="E32" s="112"/>
      <c r="F32" s="112"/>
      <c r="G32" s="112"/>
      <c r="H32" s="112"/>
      <c r="I32" s="112"/>
      <c r="J32" s="112"/>
    </row>
    <row r="33" spans="1:10" s="109" customFormat="1" ht="12.95" customHeight="1">
      <c r="A33" s="111">
        <f>Field!A34</f>
        <v>0</v>
      </c>
      <c r="B33" s="111" t="s">
        <v>462</v>
      </c>
      <c r="C33" s="111" t="str">
        <f t="shared" si="1"/>
        <v>Picking</v>
      </c>
      <c r="D33" s="112"/>
      <c r="E33" s="112"/>
      <c r="F33" s="112"/>
      <c r="G33" s="112"/>
      <c r="H33" s="112"/>
      <c r="I33" s="112"/>
      <c r="J33" s="112"/>
    </row>
    <row r="34" spans="1:10" s="109" customFormat="1" ht="12.95" customHeight="1">
      <c r="A34" s="111">
        <f>Field!A35</f>
        <v>0</v>
      </c>
      <c r="B34" s="111" t="s">
        <v>462</v>
      </c>
      <c r="C34" s="111" t="str">
        <f t="shared" si="1"/>
        <v>Picking</v>
      </c>
      <c r="D34" s="112"/>
      <c r="E34" s="112"/>
      <c r="F34" s="112"/>
      <c r="G34" s="112"/>
      <c r="H34" s="112"/>
      <c r="I34" s="112"/>
      <c r="J34" s="112"/>
    </row>
    <row r="35" spans="1:10" s="109" customFormat="1" ht="12.95" customHeight="1">
      <c r="A35" s="111">
        <f>Field!A36</f>
        <v>0</v>
      </c>
      <c r="B35" s="111" t="s">
        <v>462</v>
      </c>
      <c r="C35" s="111" t="str">
        <f t="shared" si="1"/>
        <v>Picking</v>
      </c>
    </row>
    <row r="36" spans="1:10" s="109" customFormat="1" ht="12.95" customHeight="1">
      <c r="A36" s="111">
        <f>Field!A37</f>
        <v>0</v>
      </c>
      <c r="B36" s="111" t="s">
        <v>462</v>
      </c>
      <c r="C36" s="111" t="str">
        <f t="shared" si="1"/>
        <v>Picking</v>
      </c>
    </row>
    <row r="37" spans="1:10" s="109" customFormat="1" ht="12.95" customHeight="1">
      <c r="A37" s="111">
        <f>Field!A38</f>
        <v>0</v>
      </c>
      <c r="B37" s="111" t="s">
        <v>462</v>
      </c>
      <c r="C37" s="111" t="str">
        <f t="shared" si="1"/>
        <v>Picking</v>
      </c>
    </row>
    <row r="38" spans="1:10" s="109" customFormat="1" ht="12.95" customHeight="1">
      <c r="A38" s="111">
        <f>Field!A39</f>
        <v>0</v>
      </c>
      <c r="B38" s="111" t="s">
        <v>462</v>
      </c>
      <c r="C38" s="111" t="str">
        <f t="shared" si="1"/>
        <v>Picking</v>
      </c>
    </row>
    <row r="39" spans="1:10" s="109" customFormat="1" ht="12.95" customHeight="1">
      <c r="A39" s="111">
        <f>Field!A40</f>
        <v>0</v>
      </c>
      <c r="B39" s="111" t="s">
        <v>462</v>
      </c>
      <c r="C39" s="111" t="str">
        <f t="shared" si="1"/>
        <v>Picking</v>
      </c>
    </row>
    <row r="40" spans="1:10" s="109" customFormat="1" ht="12.95" customHeight="1">
      <c r="A40" s="111">
        <f>Field!A41</f>
        <v>0</v>
      </c>
      <c r="B40" s="111" t="s">
        <v>462</v>
      </c>
      <c r="C40" s="111" t="str">
        <f t="shared" si="1"/>
        <v>Picking</v>
      </c>
    </row>
    <row r="41" spans="1:10" s="109" customFormat="1" ht="12.95" customHeight="1">
      <c r="A41" s="107" t="str">
        <f>Field!B2</f>
        <v>Picking2</v>
      </c>
      <c r="B41" s="108"/>
      <c r="C41" s="111"/>
    </row>
    <row r="42" spans="1:10" s="109" customFormat="1" ht="12.95" customHeight="1">
      <c r="A42" s="108" t="str">
        <f>Field!B3</f>
        <v>Arcovio,Joseph</v>
      </c>
      <c r="B42" s="108" t="s">
        <v>462</v>
      </c>
      <c r="C42" s="111" t="str">
        <f t="shared" si="0"/>
        <v>Picking</v>
      </c>
    </row>
    <row r="43" spans="1:10" s="109" customFormat="1" ht="12.95" customHeight="1">
      <c r="A43" s="108" t="str">
        <f>Field!B4</f>
        <v>Bensehil,Sarah</v>
      </c>
      <c r="B43" s="108" t="s">
        <v>462</v>
      </c>
      <c r="C43" s="111" t="str">
        <f t="shared" si="0"/>
        <v>Picking</v>
      </c>
    </row>
    <row r="44" spans="1:10" s="109" customFormat="1" ht="12.95" customHeight="1">
      <c r="A44" s="108">
        <f>Field!B5</f>
        <v>0</v>
      </c>
      <c r="B44" s="108" t="s">
        <v>462</v>
      </c>
      <c r="C44" s="111" t="str">
        <f t="shared" si="0"/>
        <v>Picking</v>
      </c>
    </row>
    <row r="45" spans="1:10" s="109" customFormat="1" ht="12.95" customHeight="1">
      <c r="A45" s="108">
        <f>Field!B6</f>
        <v>0</v>
      </c>
      <c r="B45" s="108" t="s">
        <v>462</v>
      </c>
      <c r="C45" s="111" t="str">
        <f t="shared" ref="C45:C80" si="2">B45</f>
        <v>Picking</v>
      </c>
    </row>
    <row r="46" spans="1:10" s="109" customFormat="1" ht="12.95" customHeight="1">
      <c r="A46" s="108">
        <f>Field!B7</f>
        <v>0</v>
      </c>
      <c r="B46" s="108" t="s">
        <v>462</v>
      </c>
      <c r="C46" s="111" t="str">
        <f t="shared" si="2"/>
        <v>Picking</v>
      </c>
    </row>
    <row r="47" spans="1:10" s="109" customFormat="1" ht="12.95" customHeight="1">
      <c r="A47" s="108">
        <f>Field!B8</f>
        <v>0</v>
      </c>
      <c r="B47" s="108" t="s">
        <v>462</v>
      </c>
      <c r="C47" s="111" t="str">
        <f t="shared" si="2"/>
        <v>Picking</v>
      </c>
    </row>
    <row r="48" spans="1:10" s="109" customFormat="1" ht="12.95" customHeight="1">
      <c r="A48" s="108">
        <f>Field!B9</f>
        <v>0</v>
      </c>
      <c r="B48" s="108" t="s">
        <v>462</v>
      </c>
      <c r="C48" s="111" t="str">
        <f t="shared" si="2"/>
        <v>Picking</v>
      </c>
    </row>
    <row r="49" spans="1:3" s="109" customFormat="1" ht="12.95" customHeight="1">
      <c r="A49" s="108">
        <f>Field!B10</f>
        <v>0</v>
      </c>
      <c r="B49" s="108" t="s">
        <v>462</v>
      </c>
      <c r="C49" s="111" t="str">
        <f t="shared" si="2"/>
        <v>Picking</v>
      </c>
    </row>
    <row r="50" spans="1:3" s="109" customFormat="1" ht="12.95" customHeight="1">
      <c r="A50" s="108">
        <f>Field!B11</f>
        <v>0</v>
      </c>
      <c r="B50" s="108" t="s">
        <v>462</v>
      </c>
      <c r="C50" s="111" t="str">
        <f t="shared" si="2"/>
        <v>Picking</v>
      </c>
    </row>
    <row r="51" spans="1:3" s="109" customFormat="1" ht="12.95" customHeight="1">
      <c r="A51" s="108">
        <f>Field!B12</f>
        <v>0</v>
      </c>
      <c r="B51" s="108" t="s">
        <v>462</v>
      </c>
      <c r="C51" s="111" t="str">
        <f t="shared" si="2"/>
        <v>Picking</v>
      </c>
    </row>
    <row r="52" spans="1:3" s="109" customFormat="1" ht="12.95" customHeight="1">
      <c r="A52" s="108">
        <f>Field!B13</f>
        <v>0</v>
      </c>
      <c r="B52" s="108" t="s">
        <v>462</v>
      </c>
      <c r="C52" s="111" t="str">
        <f t="shared" si="2"/>
        <v>Picking</v>
      </c>
    </row>
    <row r="53" spans="1:3" s="109" customFormat="1" ht="12.95" customHeight="1">
      <c r="A53" s="108">
        <f>Field!B14</f>
        <v>0</v>
      </c>
      <c r="B53" s="108" t="s">
        <v>462</v>
      </c>
      <c r="C53" s="111" t="str">
        <f t="shared" si="2"/>
        <v>Picking</v>
      </c>
    </row>
    <row r="54" spans="1:3" s="109" customFormat="1" ht="12.95" customHeight="1">
      <c r="A54" s="108">
        <f>Field!B15</f>
        <v>0</v>
      </c>
      <c r="B54" s="108" t="s">
        <v>462</v>
      </c>
      <c r="C54" s="111" t="str">
        <f t="shared" si="2"/>
        <v>Picking</v>
      </c>
    </row>
    <row r="55" spans="1:3" s="109" customFormat="1" ht="12.95" customHeight="1">
      <c r="A55" s="108">
        <f>Field!B16</f>
        <v>0</v>
      </c>
      <c r="B55" s="108" t="s">
        <v>462</v>
      </c>
      <c r="C55" s="111" t="str">
        <f t="shared" si="2"/>
        <v>Picking</v>
      </c>
    </row>
    <row r="56" spans="1:3" s="109" customFormat="1" ht="12.95" customHeight="1">
      <c r="A56" s="108">
        <f>Field!B17</f>
        <v>0</v>
      </c>
      <c r="B56" s="108" t="s">
        <v>462</v>
      </c>
      <c r="C56" s="111" t="str">
        <f t="shared" si="2"/>
        <v>Picking</v>
      </c>
    </row>
    <row r="57" spans="1:3" s="109" customFormat="1" ht="12.95" customHeight="1">
      <c r="A57" s="108">
        <f>Field!B18</f>
        <v>0</v>
      </c>
      <c r="B57" s="108" t="s">
        <v>462</v>
      </c>
      <c r="C57" s="111" t="str">
        <f t="shared" si="2"/>
        <v>Picking</v>
      </c>
    </row>
    <row r="58" spans="1:3" s="109" customFormat="1" ht="12.95" customHeight="1">
      <c r="A58" s="108">
        <f>Field!B19</f>
        <v>0</v>
      </c>
      <c r="B58" s="108" t="s">
        <v>462</v>
      </c>
      <c r="C58" s="111" t="str">
        <f t="shared" si="2"/>
        <v>Picking</v>
      </c>
    </row>
    <row r="59" spans="1:3" s="109" customFormat="1" ht="12.95" customHeight="1">
      <c r="A59" s="108">
        <f>Field!B20</f>
        <v>0</v>
      </c>
      <c r="B59" s="108" t="s">
        <v>462</v>
      </c>
      <c r="C59" s="111" t="str">
        <f t="shared" si="2"/>
        <v>Picking</v>
      </c>
    </row>
    <row r="60" spans="1:3" s="109" customFormat="1" ht="12.95" customHeight="1">
      <c r="A60" s="108">
        <f>Field!B21</f>
        <v>0</v>
      </c>
      <c r="B60" s="108" t="s">
        <v>462</v>
      </c>
      <c r="C60" s="111" t="str">
        <f t="shared" si="2"/>
        <v>Picking</v>
      </c>
    </row>
    <row r="61" spans="1:3" s="109" customFormat="1" ht="12.95" customHeight="1">
      <c r="A61" s="108">
        <f>Field!B22</f>
        <v>0</v>
      </c>
      <c r="B61" s="108" t="s">
        <v>462</v>
      </c>
      <c r="C61" s="111" t="str">
        <f t="shared" si="2"/>
        <v>Picking</v>
      </c>
    </row>
    <row r="62" spans="1:3" s="109" customFormat="1" ht="12.95" customHeight="1">
      <c r="A62" s="108">
        <f>Field!B23</f>
        <v>0</v>
      </c>
      <c r="B62" s="108" t="s">
        <v>462</v>
      </c>
      <c r="C62" s="111" t="str">
        <f t="shared" si="2"/>
        <v>Picking</v>
      </c>
    </row>
    <row r="63" spans="1:3" s="109" customFormat="1" ht="12.95" customHeight="1">
      <c r="A63" s="108">
        <f>Field!B24</f>
        <v>0</v>
      </c>
      <c r="B63" s="108" t="s">
        <v>462</v>
      </c>
      <c r="C63" s="111" t="str">
        <f t="shared" si="2"/>
        <v>Picking</v>
      </c>
    </row>
    <row r="64" spans="1:3" s="109" customFormat="1" ht="12.95" customHeight="1">
      <c r="A64" s="108">
        <f>Field!B25</f>
        <v>0</v>
      </c>
      <c r="B64" s="108" t="s">
        <v>462</v>
      </c>
      <c r="C64" s="111" t="str">
        <f t="shared" si="2"/>
        <v>Picking</v>
      </c>
    </row>
    <row r="65" spans="1:3" s="109" customFormat="1" ht="12.95" customHeight="1">
      <c r="A65" s="108">
        <f>Field!B26</f>
        <v>0</v>
      </c>
      <c r="B65" s="108" t="s">
        <v>462</v>
      </c>
      <c r="C65" s="111" t="str">
        <f t="shared" si="2"/>
        <v>Picking</v>
      </c>
    </row>
    <row r="66" spans="1:3" s="109" customFormat="1" ht="12.95" customHeight="1">
      <c r="A66" s="108">
        <f>Field!B27</f>
        <v>0</v>
      </c>
      <c r="B66" s="108" t="s">
        <v>462</v>
      </c>
      <c r="C66" s="111" t="str">
        <f t="shared" si="2"/>
        <v>Picking</v>
      </c>
    </row>
    <row r="67" spans="1:3" s="109" customFormat="1" ht="12.95" customHeight="1">
      <c r="A67" s="108">
        <f>Field!B28</f>
        <v>0</v>
      </c>
      <c r="B67" s="108" t="s">
        <v>462</v>
      </c>
      <c r="C67" s="111" t="str">
        <f t="shared" si="2"/>
        <v>Picking</v>
      </c>
    </row>
    <row r="68" spans="1:3" s="109" customFormat="1" ht="12.95" customHeight="1">
      <c r="A68" s="108">
        <f>Field!B29</f>
        <v>0</v>
      </c>
      <c r="B68" s="108" t="s">
        <v>462</v>
      </c>
      <c r="C68" s="111" t="str">
        <f t="shared" si="2"/>
        <v>Picking</v>
      </c>
    </row>
    <row r="69" spans="1:3" s="109" customFormat="1" ht="12.95" customHeight="1">
      <c r="A69" s="108">
        <f>Field!B30</f>
        <v>0</v>
      </c>
      <c r="B69" s="108" t="s">
        <v>462</v>
      </c>
      <c r="C69" s="111" t="str">
        <f t="shared" si="2"/>
        <v>Picking</v>
      </c>
    </row>
    <row r="70" spans="1:3" s="109" customFormat="1" ht="12.95" customHeight="1">
      <c r="A70" s="108">
        <f>Field!B31</f>
        <v>0</v>
      </c>
      <c r="B70" s="108" t="s">
        <v>462</v>
      </c>
      <c r="C70" s="111" t="str">
        <f t="shared" si="2"/>
        <v>Picking</v>
      </c>
    </row>
    <row r="71" spans="1:3" s="109" customFormat="1" ht="12.95" customHeight="1">
      <c r="A71" s="108">
        <f>Field!B32</f>
        <v>0</v>
      </c>
      <c r="B71" s="108" t="s">
        <v>462</v>
      </c>
      <c r="C71" s="111" t="str">
        <f t="shared" si="2"/>
        <v>Picking</v>
      </c>
    </row>
    <row r="72" spans="1:3" s="109" customFormat="1" ht="12.95" customHeight="1">
      <c r="A72" s="108">
        <f>Field!B33</f>
        <v>0</v>
      </c>
      <c r="B72" s="108" t="s">
        <v>462</v>
      </c>
      <c r="C72" s="111" t="str">
        <f t="shared" si="2"/>
        <v>Picking</v>
      </c>
    </row>
    <row r="73" spans="1:3" s="109" customFormat="1" ht="12.95" customHeight="1">
      <c r="A73" s="108">
        <f>Field!B34</f>
        <v>0</v>
      </c>
      <c r="B73" s="108" t="s">
        <v>462</v>
      </c>
      <c r="C73" s="111" t="str">
        <f t="shared" si="2"/>
        <v>Picking</v>
      </c>
    </row>
    <row r="74" spans="1:3" s="109" customFormat="1" ht="12.95" customHeight="1">
      <c r="A74" s="108">
        <f>Field!B35</f>
        <v>0</v>
      </c>
      <c r="B74" s="108" t="s">
        <v>462</v>
      </c>
      <c r="C74" s="111" t="str">
        <f t="shared" si="2"/>
        <v>Picking</v>
      </c>
    </row>
    <row r="75" spans="1:3" s="109" customFormat="1" ht="12.95" customHeight="1">
      <c r="A75" s="108">
        <f>Field!B36</f>
        <v>0</v>
      </c>
      <c r="B75" s="108" t="s">
        <v>462</v>
      </c>
      <c r="C75" s="111" t="str">
        <f t="shared" si="2"/>
        <v>Picking</v>
      </c>
    </row>
    <row r="76" spans="1:3" s="109" customFormat="1" ht="12.95" customHeight="1">
      <c r="A76" s="108">
        <f>Field!B37</f>
        <v>0</v>
      </c>
      <c r="B76" s="108" t="s">
        <v>462</v>
      </c>
      <c r="C76" s="111" t="str">
        <f t="shared" si="2"/>
        <v>Picking</v>
      </c>
    </row>
    <row r="77" spans="1:3" s="109" customFormat="1" ht="12.95" customHeight="1">
      <c r="A77" s="108">
        <f>Field!B38</f>
        <v>0</v>
      </c>
      <c r="B77" s="108" t="s">
        <v>462</v>
      </c>
      <c r="C77" s="111" t="str">
        <f t="shared" si="2"/>
        <v>Picking</v>
      </c>
    </row>
    <row r="78" spans="1:3" s="109" customFormat="1" ht="12.95" customHeight="1">
      <c r="A78" s="108">
        <f>Field!B39</f>
        <v>0</v>
      </c>
      <c r="B78" s="108" t="s">
        <v>462</v>
      </c>
      <c r="C78" s="111" t="str">
        <f t="shared" si="2"/>
        <v>Picking</v>
      </c>
    </row>
    <row r="79" spans="1:3" s="109" customFormat="1" ht="12.95" customHeight="1">
      <c r="A79" s="108">
        <f>Field!B40</f>
        <v>0</v>
      </c>
      <c r="B79" s="108" t="s">
        <v>462</v>
      </c>
      <c r="C79" s="111" t="str">
        <f t="shared" si="2"/>
        <v>Picking</v>
      </c>
    </row>
    <row r="80" spans="1:3" s="109" customFormat="1" ht="12.95" customHeight="1">
      <c r="A80" s="108">
        <f>Field!B41</f>
        <v>0</v>
      </c>
      <c r="B80" s="108" t="s">
        <v>462</v>
      </c>
      <c r="C80" s="111" t="str">
        <f t="shared" si="2"/>
        <v>Picking</v>
      </c>
    </row>
    <row r="81" spans="1:3" s="109" customFormat="1" ht="12.95" customHeight="1">
      <c r="A81" s="107" t="str">
        <f>Field!C2</f>
        <v>Picking3</v>
      </c>
      <c r="B81" s="108"/>
      <c r="C81" s="111"/>
    </row>
    <row r="82" spans="1:3" s="109" customFormat="1" ht="12.95" customHeight="1">
      <c r="A82" s="108">
        <f>Field!C3</f>
        <v>0</v>
      </c>
      <c r="B82" s="108" t="s">
        <v>462</v>
      </c>
      <c r="C82" s="111" t="str">
        <f t="shared" ref="C82:C83" si="3">B82</f>
        <v>Picking</v>
      </c>
    </row>
    <row r="83" spans="1:3" s="109" customFormat="1" ht="12.95" customHeight="1">
      <c r="A83" s="108">
        <f>Field!C4</f>
        <v>0</v>
      </c>
      <c r="B83" s="108" t="s">
        <v>462</v>
      </c>
      <c r="C83" s="111" t="str">
        <f t="shared" si="3"/>
        <v>Picking</v>
      </c>
    </row>
    <row r="84" spans="1:3" s="109" customFormat="1" ht="12.95" customHeight="1">
      <c r="A84" s="108">
        <f>Field!C5</f>
        <v>0</v>
      </c>
      <c r="B84" s="108" t="s">
        <v>462</v>
      </c>
      <c r="C84" s="111" t="str">
        <f t="shared" ref="C84:C120" si="4">B84</f>
        <v>Picking</v>
      </c>
    </row>
    <row r="85" spans="1:3" s="109" customFormat="1" ht="12.95" customHeight="1">
      <c r="A85" s="108">
        <f>Field!C6</f>
        <v>0</v>
      </c>
      <c r="B85" s="108" t="s">
        <v>462</v>
      </c>
      <c r="C85" s="111" t="str">
        <f t="shared" si="4"/>
        <v>Picking</v>
      </c>
    </row>
    <row r="86" spans="1:3" s="109" customFormat="1" ht="12.95" customHeight="1">
      <c r="A86" s="108">
        <f>Field!C7</f>
        <v>0</v>
      </c>
      <c r="B86" s="108" t="s">
        <v>462</v>
      </c>
      <c r="C86" s="111" t="str">
        <f t="shared" si="4"/>
        <v>Picking</v>
      </c>
    </row>
    <row r="87" spans="1:3" s="109" customFormat="1" ht="12.95" customHeight="1">
      <c r="A87" s="108">
        <f>Field!C8</f>
        <v>0</v>
      </c>
      <c r="B87" s="108" t="s">
        <v>462</v>
      </c>
      <c r="C87" s="111" t="str">
        <f t="shared" si="4"/>
        <v>Picking</v>
      </c>
    </row>
    <row r="88" spans="1:3" s="109" customFormat="1" ht="12.95" customHeight="1">
      <c r="A88" s="108">
        <f>Field!C9</f>
        <v>0</v>
      </c>
      <c r="B88" s="108" t="s">
        <v>462</v>
      </c>
      <c r="C88" s="111" t="str">
        <f t="shared" si="4"/>
        <v>Picking</v>
      </c>
    </row>
    <row r="89" spans="1:3" s="109" customFormat="1" ht="12.95" customHeight="1">
      <c r="A89" s="108">
        <f>Field!C10</f>
        <v>0</v>
      </c>
      <c r="B89" s="108" t="s">
        <v>462</v>
      </c>
      <c r="C89" s="111" t="str">
        <f t="shared" si="4"/>
        <v>Picking</v>
      </c>
    </row>
    <row r="90" spans="1:3" s="109" customFormat="1" ht="12.95" customHeight="1">
      <c r="A90" s="108">
        <f>Field!C11</f>
        <v>0</v>
      </c>
      <c r="B90" s="108" t="s">
        <v>462</v>
      </c>
      <c r="C90" s="111" t="str">
        <f t="shared" si="4"/>
        <v>Picking</v>
      </c>
    </row>
    <row r="91" spans="1:3" s="109" customFormat="1" ht="12.95" customHeight="1">
      <c r="A91" s="108">
        <f>Field!C12</f>
        <v>0</v>
      </c>
      <c r="B91" s="108" t="s">
        <v>462</v>
      </c>
      <c r="C91" s="111" t="str">
        <f t="shared" si="4"/>
        <v>Picking</v>
      </c>
    </row>
    <row r="92" spans="1:3" s="109" customFormat="1" ht="12.95" customHeight="1">
      <c r="A92" s="108">
        <f>Field!C13</f>
        <v>0</v>
      </c>
      <c r="B92" s="108" t="s">
        <v>462</v>
      </c>
      <c r="C92" s="111" t="str">
        <f t="shared" si="4"/>
        <v>Picking</v>
      </c>
    </row>
    <row r="93" spans="1:3" s="109" customFormat="1" ht="12.95" customHeight="1">
      <c r="A93" s="108">
        <f>Field!C14</f>
        <v>0</v>
      </c>
      <c r="B93" s="108" t="s">
        <v>462</v>
      </c>
      <c r="C93" s="111" t="str">
        <f t="shared" si="4"/>
        <v>Picking</v>
      </c>
    </row>
    <row r="94" spans="1:3" s="109" customFormat="1" ht="12.95" customHeight="1">
      <c r="A94" s="108">
        <f>Field!C15</f>
        <v>0</v>
      </c>
      <c r="B94" s="108" t="s">
        <v>462</v>
      </c>
      <c r="C94" s="111" t="str">
        <f t="shared" si="4"/>
        <v>Picking</v>
      </c>
    </row>
    <row r="95" spans="1:3" s="109" customFormat="1" ht="12.95" customHeight="1">
      <c r="A95" s="108">
        <f>Field!C16</f>
        <v>0</v>
      </c>
      <c r="B95" s="108" t="s">
        <v>462</v>
      </c>
      <c r="C95" s="111" t="str">
        <f t="shared" si="4"/>
        <v>Picking</v>
      </c>
    </row>
    <row r="96" spans="1:3" s="109" customFormat="1" ht="12.95" customHeight="1">
      <c r="A96" s="108">
        <f>Field!C17</f>
        <v>0</v>
      </c>
      <c r="B96" s="108" t="s">
        <v>462</v>
      </c>
      <c r="C96" s="111" t="str">
        <f t="shared" si="4"/>
        <v>Picking</v>
      </c>
    </row>
    <row r="97" spans="1:3" s="109" customFormat="1" ht="12.95" customHeight="1">
      <c r="A97" s="108">
        <f>Field!C18</f>
        <v>0</v>
      </c>
      <c r="B97" s="108" t="s">
        <v>462</v>
      </c>
      <c r="C97" s="111" t="str">
        <f t="shared" si="4"/>
        <v>Picking</v>
      </c>
    </row>
    <row r="98" spans="1:3" s="109" customFormat="1" ht="12.95" customHeight="1">
      <c r="A98" s="108">
        <f>Field!C19</f>
        <v>0</v>
      </c>
      <c r="B98" s="108" t="s">
        <v>462</v>
      </c>
      <c r="C98" s="111" t="str">
        <f t="shared" si="4"/>
        <v>Picking</v>
      </c>
    </row>
    <row r="99" spans="1:3" s="109" customFormat="1" ht="12.95" customHeight="1">
      <c r="A99" s="108">
        <f>Field!C20</f>
        <v>0</v>
      </c>
      <c r="B99" s="108" t="s">
        <v>462</v>
      </c>
      <c r="C99" s="111" t="str">
        <f t="shared" si="4"/>
        <v>Picking</v>
      </c>
    </row>
    <row r="100" spans="1:3" s="109" customFormat="1" ht="12.95" customHeight="1">
      <c r="A100" s="108">
        <f>Field!C21</f>
        <v>0</v>
      </c>
      <c r="B100" s="108" t="s">
        <v>462</v>
      </c>
      <c r="C100" s="111" t="str">
        <f t="shared" si="4"/>
        <v>Picking</v>
      </c>
    </row>
    <row r="101" spans="1:3" s="109" customFormat="1" ht="12.95" customHeight="1">
      <c r="A101" s="108">
        <f>Field!C22</f>
        <v>0</v>
      </c>
      <c r="B101" s="108" t="s">
        <v>462</v>
      </c>
      <c r="C101" s="111" t="str">
        <f t="shared" si="4"/>
        <v>Picking</v>
      </c>
    </row>
    <row r="102" spans="1:3" s="109" customFormat="1" ht="12.95" customHeight="1">
      <c r="A102" s="108">
        <f>Field!C23</f>
        <v>0</v>
      </c>
      <c r="B102" s="108" t="s">
        <v>462</v>
      </c>
      <c r="C102" s="111" t="str">
        <f t="shared" si="4"/>
        <v>Picking</v>
      </c>
    </row>
    <row r="103" spans="1:3" s="109" customFormat="1" ht="12.95" customHeight="1">
      <c r="A103" s="108">
        <f>Field!C24</f>
        <v>0</v>
      </c>
      <c r="B103" s="108" t="s">
        <v>462</v>
      </c>
      <c r="C103" s="111" t="str">
        <f t="shared" si="4"/>
        <v>Picking</v>
      </c>
    </row>
    <row r="104" spans="1:3" s="109" customFormat="1" ht="12.95" customHeight="1">
      <c r="A104" s="108">
        <f>Field!C25</f>
        <v>0</v>
      </c>
      <c r="B104" s="108" t="s">
        <v>462</v>
      </c>
      <c r="C104" s="111" t="str">
        <f t="shared" si="4"/>
        <v>Picking</v>
      </c>
    </row>
    <row r="105" spans="1:3" s="109" customFormat="1" ht="12.95" customHeight="1">
      <c r="A105" s="108">
        <f>Field!C26</f>
        <v>0</v>
      </c>
      <c r="B105" s="108" t="s">
        <v>462</v>
      </c>
      <c r="C105" s="111" t="str">
        <f t="shared" si="4"/>
        <v>Picking</v>
      </c>
    </row>
    <row r="106" spans="1:3" s="109" customFormat="1" ht="12.95" customHeight="1">
      <c r="A106" s="108">
        <f>Field!C27</f>
        <v>0</v>
      </c>
      <c r="B106" s="108" t="s">
        <v>462</v>
      </c>
      <c r="C106" s="111" t="str">
        <f t="shared" si="4"/>
        <v>Picking</v>
      </c>
    </row>
    <row r="107" spans="1:3" s="109" customFormat="1" ht="12.95" customHeight="1">
      <c r="A107" s="108">
        <f>Field!C28</f>
        <v>0</v>
      </c>
      <c r="B107" s="108" t="s">
        <v>462</v>
      </c>
      <c r="C107" s="111" t="str">
        <f t="shared" si="4"/>
        <v>Picking</v>
      </c>
    </row>
    <row r="108" spans="1:3" s="109" customFormat="1" ht="12.95" customHeight="1">
      <c r="A108" s="108">
        <f>Field!C29</f>
        <v>0</v>
      </c>
      <c r="B108" s="108" t="s">
        <v>462</v>
      </c>
      <c r="C108" s="111" t="str">
        <f t="shared" si="4"/>
        <v>Picking</v>
      </c>
    </row>
    <row r="109" spans="1:3" s="109" customFormat="1" ht="12.95" customHeight="1">
      <c r="A109" s="108">
        <f>Field!C30</f>
        <v>0</v>
      </c>
      <c r="B109" s="108" t="s">
        <v>462</v>
      </c>
      <c r="C109" s="111" t="str">
        <f t="shared" si="4"/>
        <v>Picking</v>
      </c>
    </row>
    <row r="110" spans="1:3" s="109" customFormat="1" ht="12.95" customHeight="1">
      <c r="A110" s="108">
        <f>Field!C31</f>
        <v>0</v>
      </c>
      <c r="B110" s="108" t="s">
        <v>462</v>
      </c>
      <c r="C110" s="111" t="str">
        <f t="shared" si="4"/>
        <v>Picking</v>
      </c>
    </row>
    <row r="111" spans="1:3" s="109" customFormat="1" ht="12.95" customHeight="1">
      <c r="A111" s="108">
        <f>Field!C32</f>
        <v>0</v>
      </c>
      <c r="B111" s="108" t="s">
        <v>462</v>
      </c>
      <c r="C111" s="111" t="str">
        <f t="shared" si="4"/>
        <v>Picking</v>
      </c>
    </row>
    <row r="112" spans="1:3" s="109" customFormat="1" ht="12.95" customHeight="1">
      <c r="A112" s="108">
        <f>Field!C33</f>
        <v>0</v>
      </c>
      <c r="B112" s="108" t="s">
        <v>462</v>
      </c>
      <c r="C112" s="111" t="str">
        <f t="shared" si="4"/>
        <v>Picking</v>
      </c>
    </row>
    <row r="113" spans="1:3" s="109" customFormat="1" ht="12.95" customHeight="1">
      <c r="A113" s="108">
        <f>Field!C34</f>
        <v>0</v>
      </c>
      <c r="B113" s="108" t="s">
        <v>462</v>
      </c>
      <c r="C113" s="111" t="str">
        <f t="shared" si="4"/>
        <v>Picking</v>
      </c>
    </row>
    <row r="114" spans="1:3" s="109" customFormat="1" ht="12.95" customHeight="1">
      <c r="A114" s="108">
        <f>Field!C35</f>
        <v>0</v>
      </c>
      <c r="B114" s="108" t="s">
        <v>462</v>
      </c>
      <c r="C114" s="111" t="str">
        <f t="shared" si="4"/>
        <v>Picking</v>
      </c>
    </row>
    <row r="115" spans="1:3" s="109" customFormat="1" ht="12.95" customHeight="1">
      <c r="A115" s="108">
        <f>Field!C36</f>
        <v>0</v>
      </c>
      <c r="B115" s="108" t="s">
        <v>462</v>
      </c>
      <c r="C115" s="111" t="str">
        <f t="shared" si="4"/>
        <v>Picking</v>
      </c>
    </row>
    <row r="116" spans="1:3" s="109" customFormat="1" ht="12.95" customHeight="1">
      <c r="A116" s="108">
        <f>Field!C37</f>
        <v>0</v>
      </c>
      <c r="B116" s="108" t="s">
        <v>462</v>
      </c>
      <c r="C116" s="111" t="str">
        <f t="shared" si="4"/>
        <v>Picking</v>
      </c>
    </row>
    <row r="117" spans="1:3" s="109" customFormat="1" ht="12.95" customHeight="1">
      <c r="A117" s="108">
        <f>Field!C38</f>
        <v>0</v>
      </c>
      <c r="B117" s="108" t="s">
        <v>462</v>
      </c>
      <c r="C117" s="111" t="str">
        <f t="shared" si="4"/>
        <v>Picking</v>
      </c>
    </row>
    <row r="118" spans="1:3" s="109" customFormat="1" ht="12.95" customHeight="1">
      <c r="A118" s="108">
        <f>Field!C39</f>
        <v>0</v>
      </c>
      <c r="B118" s="108" t="s">
        <v>462</v>
      </c>
      <c r="C118" s="111" t="str">
        <f t="shared" si="4"/>
        <v>Picking</v>
      </c>
    </row>
    <row r="119" spans="1:3" s="109" customFormat="1" ht="12.95" customHeight="1">
      <c r="A119" s="108">
        <f>Field!C40</f>
        <v>0</v>
      </c>
      <c r="B119" s="108" t="s">
        <v>462</v>
      </c>
      <c r="C119" s="111" t="str">
        <f t="shared" si="4"/>
        <v>Picking</v>
      </c>
    </row>
    <row r="120" spans="1:3" s="109" customFormat="1" ht="12.95" customHeight="1">
      <c r="A120" s="108">
        <f>Field!C41</f>
        <v>0</v>
      </c>
      <c r="B120" s="108" t="s">
        <v>462</v>
      </c>
      <c r="C120" s="111" t="str">
        <f t="shared" si="4"/>
        <v>Picking</v>
      </c>
    </row>
    <row r="121" spans="1:3" s="109" customFormat="1" ht="12.95" customHeight="1">
      <c r="A121" s="107" t="str">
        <f>Field!D2</f>
        <v>Transhipment Mad4</v>
      </c>
      <c r="B121" s="108"/>
      <c r="C121" s="108"/>
    </row>
    <row r="122" spans="1:3" s="109" customFormat="1" ht="12.95" customHeight="1">
      <c r="A122" s="108" t="str">
        <f>Field!D3</f>
        <v>Gagne,Denis</v>
      </c>
      <c r="B122" s="108" t="s">
        <v>555</v>
      </c>
      <c r="C122" s="108" t="s">
        <v>444</v>
      </c>
    </row>
    <row r="123" spans="1:3" s="109" customFormat="1" ht="12.95" customHeight="1">
      <c r="A123" s="108" t="str">
        <f>Field!D4</f>
        <v>Barreau,Elizabeth</v>
      </c>
      <c r="B123" s="108" t="s">
        <v>555</v>
      </c>
      <c r="C123" s="108" t="s">
        <v>444</v>
      </c>
    </row>
    <row r="124" spans="1:3" s="109" customFormat="1" ht="12.95" customHeight="1">
      <c r="A124" s="108">
        <f>Field!D5</f>
        <v>0</v>
      </c>
      <c r="B124" s="108" t="s">
        <v>555</v>
      </c>
      <c r="C124" s="108" t="s">
        <v>444</v>
      </c>
    </row>
    <row r="125" spans="1:3" s="109" customFormat="1" ht="12.95" customHeight="1">
      <c r="A125" s="108">
        <f>Field!D6</f>
        <v>0</v>
      </c>
      <c r="B125" s="108" t="s">
        <v>555</v>
      </c>
      <c r="C125" s="108" t="s">
        <v>444</v>
      </c>
    </row>
    <row r="126" spans="1:3" s="109" customFormat="1" ht="12.95" customHeight="1">
      <c r="A126" s="108">
        <f>Field!D7</f>
        <v>0</v>
      </c>
      <c r="B126" s="108" t="s">
        <v>555</v>
      </c>
      <c r="C126" s="108" t="s">
        <v>444</v>
      </c>
    </row>
    <row r="127" spans="1:3" s="109" customFormat="1" ht="12.95" customHeight="1">
      <c r="A127" s="108">
        <f>Field!D8</f>
        <v>0</v>
      </c>
      <c r="B127" s="108" t="s">
        <v>555</v>
      </c>
      <c r="C127" s="108" t="s">
        <v>444</v>
      </c>
    </row>
    <row r="128" spans="1:3" s="109" customFormat="1" ht="12.95" customHeight="1">
      <c r="A128" s="108">
        <f>Field!D9</f>
        <v>0</v>
      </c>
      <c r="B128" s="108" t="s">
        <v>555</v>
      </c>
      <c r="C128" s="108" t="s">
        <v>444</v>
      </c>
    </row>
    <row r="129" spans="1:3" s="109" customFormat="1" ht="12.95" customHeight="1">
      <c r="A129" s="108">
        <f>Field!D10</f>
        <v>0</v>
      </c>
      <c r="B129" s="108" t="s">
        <v>555</v>
      </c>
      <c r="C129" s="108" t="s">
        <v>444</v>
      </c>
    </row>
    <row r="130" spans="1:3" s="109" customFormat="1" ht="12.95" customHeight="1">
      <c r="A130" s="108">
        <f>Field!D11</f>
        <v>0</v>
      </c>
      <c r="B130" s="108" t="s">
        <v>555</v>
      </c>
      <c r="C130" s="108" t="s">
        <v>444</v>
      </c>
    </row>
    <row r="131" spans="1:3" s="109" customFormat="1" ht="12.95" customHeight="1">
      <c r="A131" s="107" t="str">
        <f>Field!D12</f>
        <v>Transhipment Lil1</v>
      </c>
      <c r="B131" s="108"/>
      <c r="C131" s="108"/>
    </row>
    <row r="132" spans="1:3" s="109" customFormat="1" ht="12.95" customHeight="1">
      <c r="A132" s="108">
        <f>Field!D13</f>
        <v>0</v>
      </c>
      <c r="B132" s="108" t="s">
        <v>555</v>
      </c>
      <c r="C132" s="108" t="s">
        <v>445</v>
      </c>
    </row>
    <row r="133" spans="1:3" s="109" customFormat="1" ht="12.95" customHeight="1">
      <c r="A133" s="108">
        <f>Field!D14</f>
        <v>0</v>
      </c>
      <c r="B133" s="108" t="s">
        <v>555</v>
      </c>
      <c r="C133" s="108" t="s">
        <v>445</v>
      </c>
    </row>
    <row r="134" spans="1:3" s="109" customFormat="1" ht="12.95" customHeight="1">
      <c r="A134" s="108">
        <f>Field!D15</f>
        <v>0</v>
      </c>
      <c r="B134" s="108" t="s">
        <v>555</v>
      </c>
      <c r="C134" s="108" t="s">
        <v>445</v>
      </c>
    </row>
    <row r="135" spans="1:3" s="109" customFormat="1" ht="12.95" customHeight="1">
      <c r="A135" s="108">
        <f>Field!D16</f>
        <v>0</v>
      </c>
      <c r="B135" s="108" t="s">
        <v>555</v>
      </c>
      <c r="C135" s="108" t="s">
        <v>445</v>
      </c>
    </row>
    <row r="136" spans="1:3" s="109" customFormat="1" ht="12.95" customHeight="1">
      <c r="A136" s="108">
        <f>Field!D17</f>
        <v>0</v>
      </c>
      <c r="B136" s="108" t="s">
        <v>555</v>
      </c>
      <c r="C136" s="108" t="s">
        <v>445</v>
      </c>
    </row>
    <row r="137" spans="1:3" s="109" customFormat="1" ht="12.95" customHeight="1">
      <c r="A137" s="108">
        <f>Field!D18</f>
        <v>0</v>
      </c>
      <c r="B137" s="108" t="s">
        <v>555</v>
      </c>
      <c r="C137" s="108" t="s">
        <v>445</v>
      </c>
    </row>
    <row r="138" spans="1:3" s="109" customFormat="1" ht="12.95" customHeight="1">
      <c r="A138" s="108">
        <f>Field!D19</f>
        <v>0</v>
      </c>
      <c r="B138" s="108" t="s">
        <v>555</v>
      </c>
      <c r="C138" s="108" t="s">
        <v>445</v>
      </c>
    </row>
    <row r="139" spans="1:3" s="109" customFormat="1" ht="12.95" customHeight="1">
      <c r="A139" s="107" t="str">
        <f>Field!D27</f>
        <v>Transhipment  Lys1</v>
      </c>
      <c r="B139" s="108"/>
      <c r="C139" s="108"/>
    </row>
    <row r="140" spans="1:3" s="109" customFormat="1" ht="12.95" customHeight="1">
      <c r="A140" s="108">
        <f>Field!D28</f>
        <v>0</v>
      </c>
      <c r="B140" s="108" t="s">
        <v>555</v>
      </c>
      <c r="C140" s="108" t="s">
        <v>492</v>
      </c>
    </row>
    <row r="141" spans="1:3" s="109" customFormat="1" ht="12.95" customHeight="1">
      <c r="A141" s="108">
        <f>Field!D29</f>
        <v>0</v>
      </c>
      <c r="B141" s="108" t="s">
        <v>555</v>
      </c>
      <c r="C141" s="108" t="s">
        <v>492</v>
      </c>
    </row>
    <row r="142" spans="1:3" s="109" customFormat="1" ht="12.95" customHeight="1">
      <c r="A142" s="108">
        <f>Field!D30</f>
        <v>0</v>
      </c>
      <c r="B142" s="108" t="s">
        <v>555</v>
      </c>
      <c r="C142" s="108" t="s">
        <v>492</v>
      </c>
    </row>
    <row r="143" spans="1:3" s="109" customFormat="1" ht="12.95" customHeight="1">
      <c r="A143" s="108">
        <f>Field!D31</f>
        <v>0</v>
      </c>
      <c r="B143" s="108" t="s">
        <v>555</v>
      </c>
      <c r="C143" s="108" t="s">
        <v>492</v>
      </c>
    </row>
    <row r="144" spans="1:3" s="109" customFormat="1" ht="12.95" customHeight="1">
      <c r="A144" s="108">
        <f>Field!D32</f>
        <v>0</v>
      </c>
      <c r="B144" s="108" t="s">
        <v>555</v>
      </c>
      <c r="C144" s="108" t="s">
        <v>492</v>
      </c>
    </row>
    <row r="145" spans="1:3" s="109" customFormat="1" ht="12.95" customHeight="1">
      <c r="A145" s="108">
        <f>Field!D33</f>
        <v>0</v>
      </c>
      <c r="B145" s="108" t="s">
        <v>555</v>
      </c>
      <c r="C145" s="108" t="s">
        <v>492</v>
      </c>
    </row>
    <row r="146" spans="1:3" s="109" customFormat="1" ht="12.95" customHeight="1">
      <c r="A146" s="107" t="str">
        <f>Field!D34</f>
        <v>Process Guide</v>
      </c>
      <c r="B146" s="108"/>
      <c r="C146" s="108"/>
    </row>
    <row r="147" spans="1:3" s="109" customFormat="1" ht="12.95" customHeight="1">
      <c r="A147" s="108" t="str">
        <f>Field!D35</f>
        <v>Gouzes,Eddy</v>
      </c>
      <c r="B147" s="108" t="s">
        <v>470</v>
      </c>
      <c r="C147" s="108" t="s">
        <v>147</v>
      </c>
    </row>
    <row r="148" spans="1:3" s="109" customFormat="1" ht="12.95" customHeight="1">
      <c r="A148" s="108">
        <f>Field!D36</f>
        <v>0</v>
      </c>
      <c r="B148" s="108" t="s">
        <v>470</v>
      </c>
      <c r="C148" s="108" t="s">
        <v>147</v>
      </c>
    </row>
    <row r="149" spans="1:3" s="109" customFormat="1" ht="12.95" customHeight="1">
      <c r="A149" s="108">
        <f>Field!D37</f>
        <v>0</v>
      </c>
      <c r="B149" s="108" t="s">
        <v>470</v>
      </c>
      <c r="C149" s="108" t="s">
        <v>147</v>
      </c>
    </row>
    <row r="150" spans="1:3" s="109" customFormat="1" ht="12.95" customHeight="1">
      <c r="A150" s="108">
        <f>Field!D38</f>
        <v>0</v>
      </c>
      <c r="B150" s="108" t="s">
        <v>470</v>
      </c>
      <c r="C150" s="108" t="s">
        <v>147</v>
      </c>
    </row>
    <row r="151" spans="1:3" s="109" customFormat="1" ht="12.95" customHeight="1">
      <c r="A151" s="108">
        <f>Field!D39</f>
        <v>0</v>
      </c>
      <c r="B151" s="108" t="s">
        <v>470</v>
      </c>
      <c r="C151" s="108" t="s">
        <v>147</v>
      </c>
    </row>
    <row r="152" spans="1:3" s="109" customFormat="1" ht="12.95" customHeight="1">
      <c r="A152" s="108">
        <f>Field!D40</f>
        <v>0</v>
      </c>
      <c r="B152" s="108" t="s">
        <v>470</v>
      </c>
      <c r="C152" s="108" t="s">
        <v>147</v>
      </c>
    </row>
    <row r="153" spans="1:3" s="109" customFormat="1" ht="12.95" customHeight="1">
      <c r="A153" s="108">
        <f>Field!D41</f>
        <v>0</v>
      </c>
      <c r="B153" s="108" t="s">
        <v>470</v>
      </c>
      <c r="C153" s="108" t="s">
        <v>147</v>
      </c>
    </row>
    <row r="154" spans="1:3" s="109" customFormat="1" ht="12.95" customHeight="1">
      <c r="A154" s="107" t="str">
        <f>Field!E2</f>
        <v>Transhipment  Ory1</v>
      </c>
      <c r="B154" s="108"/>
      <c r="C154" s="108"/>
    </row>
    <row r="155" spans="1:3" s="109" customFormat="1" ht="12.95" customHeight="1">
      <c r="A155" s="108">
        <f>Field!E3</f>
        <v>0</v>
      </c>
      <c r="B155" s="108" t="s">
        <v>555</v>
      </c>
      <c r="C155" s="108" t="s">
        <v>446</v>
      </c>
    </row>
    <row r="156" spans="1:3" s="109" customFormat="1" ht="12.95" customHeight="1">
      <c r="A156" s="108">
        <f>Field!E4</f>
        <v>0</v>
      </c>
      <c r="B156" s="108" t="s">
        <v>555</v>
      </c>
      <c r="C156" s="108" t="s">
        <v>446</v>
      </c>
    </row>
    <row r="157" spans="1:3" s="109" customFormat="1" ht="12.95" customHeight="1">
      <c r="A157" s="108">
        <f>Field!E5</f>
        <v>0</v>
      </c>
      <c r="B157" s="108" t="s">
        <v>555</v>
      </c>
      <c r="C157" s="108" t="s">
        <v>446</v>
      </c>
    </row>
    <row r="158" spans="1:3" s="109" customFormat="1" ht="12.95" customHeight="1">
      <c r="A158" s="108">
        <f>Field!E6</f>
        <v>0</v>
      </c>
      <c r="B158" s="108" t="s">
        <v>555</v>
      </c>
      <c r="C158" s="108" t="s">
        <v>446</v>
      </c>
    </row>
    <row r="159" spans="1:3" s="109" customFormat="1" ht="12.95" customHeight="1">
      <c r="A159" s="108">
        <f>Field!E7</f>
        <v>0</v>
      </c>
      <c r="B159" s="108" t="s">
        <v>555</v>
      </c>
      <c r="C159" s="108" t="s">
        <v>446</v>
      </c>
    </row>
    <row r="160" spans="1:3" s="109" customFormat="1" ht="12.95" customHeight="1">
      <c r="A160" s="108">
        <f>Field!E8</f>
        <v>0</v>
      </c>
      <c r="B160" s="108" t="s">
        <v>555</v>
      </c>
      <c r="C160" s="108" t="s">
        <v>446</v>
      </c>
    </row>
    <row r="161" spans="1:3" s="109" customFormat="1" ht="12.95" customHeight="1">
      <c r="A161" s="108">
        <f>Field!E9</f>
        <v>0</v>
      </c>
      <c r="B161" s="108" t="s">
        <v>555</v>
      </c>
      <c r="C161" s="108" t="s">
        <v>446</v>
      </c>
    </row>
    <row r="162" spans="1:3" s="109" customFormat="1" ht="12.95" customHeight="1">
      <c r="A162" s="108">
        <f>Field!E10</f>
        <v>0</v>
      </c>
      <c r="B162" s="108" t="s">
        <v>555</v>
      </c>
      <c r="C162" s="108" t="s">
        <v>446</v>
      </c>
    </row>
    <row r="163" spans="1:3" s="109" customFormat="1" ht="12.95" customHeight="1">
      <c r="A163" s="108">
        <f>Field!E11</f>
        <v>0</v>
      </c>
      <c r="B163" s="108" t="s">
        <v>555</v>
      </c>
      <c r="C163" s="108" t="s">
        <v>446</v>
      </c>
    </row>
    <row r="164" spans="1:3" s="109" customFormat="1" ht="12.95" customHeight="1">
      <c r="A164" s="108">
        <f>Field!E12</f>
        <v>0</v>
      </c>
      <c r="B164" s="108" t="s">
        <v>555</v>
      </c>
      <c r="C164" s="108" t="s">
        <v>446</v>
      </c>
    </row>
    <row r="165" spans="1:3" s="109" customFormat="1" ht="12.95" customHeight="1">
      <c r="A165" s="108">
        <f>Field!E13</f>
        <v>0</v>
      </c>
      <c r="B165" s="108" t="s">
        <v>555</v>
      </c>
      <c r="C165" s="108" t="s">
        <v>446</v>
      </c>
    </row>
    <row r="166" spans="1:3" s="109" customFormat="1" ht="12.95" customHeight="1">
      <c r="A166" s="108">
        <f>Field!E14</f>
        <v>0</v>
      </c>
      <c r="B166" s="108" t="s">
        <v>555</v>
      </c>
      <c r="C166" s="108" t="s">
        <v>446</v>
      </c>
    </row>
    <row r="167" spans="1:3" s="109" customFormat="1" ht="12.95" customHeight="1">
      <c r="A167" s="108">
        <f>Field!E15</f>
        <v>0</v>
      </c>
      <c r="B167" s="108" t="s">
        <v>555</v>
      </c>
      <c r="C167" s="108" t="s">
        <v>446</v>
      </c>
    </row>
    <row r="168" spans="1:3" s="109" customFormat="1" ht="12.95" customHeight="1">
      <c r="A168" s="108">
        <f>Field!E16</f>
        <v>0</v>
      </c>
      <c r="B168" s="108" t="s">
        <v>555</v>
      </c>
      <c r="C168" s="108" t="s">
        <v>446</v>
      </c>
    </row>
    <row r="169" spans="1:3" s="109" customFormat="1" ht="12.95" customHeight="1">
      <c r="A169" s="108">
        <f>Field!E17</f>
        <v>0</v>
      </c>
      <c r="B169" s="108" t="s">
        <v>555</v>
      </c>
      <c r="C169" s="108" t="s">
        <v>446</v>
      </c>
    </row>
    <row r="170" spans="1:3" s="109" customFormat="1" ht="12.95" customHeight="1">
      <c r="A170" s="108">
        <f>Field!E18</f>
        <v>0</v>
      </c>
      <c r="B170" s="108" t="s">
        <v>555</v>
      </c>
      <c r="C170" s="108" t="s">
        <v>446</v>
      </c>
    </row>
    <row r="171" spans="1:3" s="109" customFormat="1" ht="12.95" customHeight="1">
      <c r="A171" s="108">
        <f>Field!E19</f>
        <v>0</v>
      </c>
      <c r="B171" s="108" t="s">
        <v>555</v>
      </c>
      <c r="C171" s="108" t="s">
        <v>446</v>
      </c>
    </row>
    <row r="172" spans="1:3" s="109" customFormat="1" ht="12.95" customHeight="1">
      <c r="A172" s="108">
        <f>Field!E20</f>
        <v>0</v>
      </c>
      <c r="B172" s="108" t="s">
        <v>555</v>
      </c>
      <c r="C172" s="108" t="s">
        <v>446</v>
      </c>
    </row>
    <row r="173" spans="1:3" s="109" customFormat="1" ht="12.95" customHeight="1">
      <c r="A173" s="108">
        <f>Field!E21</f>
        <v>0</v>
      </c>
      <c r="B173" s="108" t="s">
        <v>555</v>
      </c>
      <c r="C173" s="108" t="s">
        <v>446</v>
      </c>
    </row>
    <row r="174" spans="1:3" s="109" customFormat="1" ht="12.95" customHeight="1">
      <c r="A174" s="107" t="str">
        <f>Field!E22</f>
        <v>Transhipment  Euk5</v>
      </c>
      <c r="B174" s="108"/>
      <c r="C174" s="108"/>
    </row>
    <row r="175" spans="1:3" s="109" customFormat="1" ht="12.95" customHeight="1">
      <c r="A175" s="108" t="str">
        <f>Field!E23</f>
        <v>Gamois,Laurette</v>
      </c>
      <c r="B175" s="108" t="s">
        <v>555</v>
      </c>
      <c r="C175" s="108" t="s">
        <v>493</v>
      </c>
    </row>
    <row r="176" spans="1:3" s="109" customFormat="1" ht="12.95" customHeight="1">
      <c r="A176" s="108">
        <f>Field!E24</f>
        <v>0</v>
      </c>
      <c r="B176" s="108" t="s">
        <v>555</v>
      </c>
      <c r="C176" s="108" t="s">
        <v>493</v>
      </c>
    </row>
    <row r="177" spans="1:3" s="109" customFormat="1" ht="12.95" customHeight="1">
      <c r="A177" s="108">
        <f>Field!E25</f>
        <v>0</v>
      </c>
      <c r="B177" s="108" t="s">
        <v>555</v>
      </c>
      <c r="C177" s="108" t="s">
        <v>493</v>
      </c>
    </row>
    <row r="178" spans="1:3" s="109" customFormat="1" ht="12.95" customHeight="1">
      <c r="A178" s="108">
        <f>Field!E26</f>
        <v>0</v>
      </c>
      <c r="B178" s="108" t="s">
        <v>555</v>
      </c>
      <c r="C178" s="108" t="s">
        <v>493</v>
      </c>
    </row>
    <row r="179" spans="1:3" s="109" customFormat="1" ht="12.95" customHeight="1">
      <c r="A179" s="108">
        <f>Field!E27</f>
        <v>0</v>
      </c>
      <c r="B179" s="108" t="s">
        <v>555</v>
      </c>
      <c r="C179" s="108" t="s">
        <v>493</v>
      </c>
    </row>
    <row r="180" spans="1:3" s="109" customFormat="1" ht="12.95" customHeight="1">
      <c r="A180" s="108">
        <f>Field!E28</f>
        <v>0</v>
      </c>
      <c r="B180" s="108" t="s">
        <v>555</v>
      </c>
      <c r="C180" s="108" t="s">
        <v>493</v>
      </c>
    </row>
    <row r="181" spans="1:3" s="109" customFormat="1" ht="12.95" customHeight="1">
      <c r="A181" s="108">
        <f>Field!E29</f>
        <v>0</v>
      </c>
      <c r="B181" s="108" t="s">
        <v>555</v>
      </c>
      <c r="C181" s="108" t="s">
        <v>493</v>
      </c>
    </row>
    <row r="182" spans="1:3" s="109" customFormat="1" ht="12.95" customHeight="1">
      <c r="A182" s="108">
        <f>Field!E30</f>
        <v>0</v>
      </c>
      <c r="B182" s="108" t="s">
        <v>555</v>
      </c>
      <c r="C182" s="108" t="s">
        <v>493</v>
      </c>
    </row>
    <row r="183" spans="1:3" s="109" customFormat="1" ht="12.95" customHeight="1">
      <c r="A183" s="107" t="str">
        <f>Field!E31</f>
        <v>Transhipment  Dus2</v>
      </c>
      <c r="B183" s="108"/>
      <c r="C183" s="108"/>
    </row>
    <row r="184" spans="1:3" s="109" customFormat="1" ht="12.95" customHeight="1">
      <c r="A184" s="108">
        <f>Field!E32</f>
        <v>0</v>
      </c>
      <c r="B184" s="108" t="s">
        <v>555</v>
      </c>
      <c r="C184" s="108" t="s">
        <v>452</v>
      </c>
    </row>
    <row r="185" spans="1:3" s="109" customFormat="1" ht="12.95" customHeight="1">
      <c r="A185" s="108">
        <f>Field!E33</f>
        <v>0</v>
      </c>
      <c r="B185" s="108" t="s">
        <v>555</v>
      </c>
      <c r="C185" s="108" t="s">
        <v>452</v>
      </c>
    </row>
    <row r="186" spans="1:3" s="109" customFormat="1" ht="12.95" customHeight="1">
      <c r="A186" s="107" t="str">
        <f>Field!E34</f>
        <v>Rodeo</v>
      </c>
      <c r="B186" s="108"/>
      <c r="C186" s="108"/>
    </row>
    <row r="187" spans="1:3" s="109" customFormat="1" ht="12.95" customHeight="1">
      <c r="A187" s="108" t="str">
        <f>Field!E35</f>
        <v>Ramos Da Silva,Stella</v>
      </c>
      <c r="B187" s="108" t="s">
        <v>149</v>
      </c>
      <c r="C187" s="108" t="s">
        <v>147</v>
      </c>
    </row>
    <row r="188" spans="1:3" s="109" customFormat="1" ht="12.95" customHeight="1">
      <c r="A188" s="108" t="str">
        <f>Field!E36</f>
        <v>Reynaud,Guillaume</v>
      </c>
      <c r="B188" s="108" t="s">
        <v>149</v>
      </c>
      <c r="C188" s="108" t="s">
        <v>147</v>
      </c>
    </row>
    <row r="189" spans="1:3" s="109" customFormat="1" ht="12.95" customHeight="1">
      <c r="A189" s="108">
        <f>Field!E37</f>
        <v>0</v>
      </c>
      <c r="B189" s="108" t="s">
        <v>149</v>
      </c>
      <c r="C189" s="108" t="s">
        <v>147</v>
      </c>
    </row>
    <row r="190" spans="1:3" s="109" customFormat="1" ht="12.95" customHeight="1">
      <c r="A190" s="108">
        <f>Field!E38</f>
        <v>0</v>
      </c>
      <c r="B190" s="108" t="s">
        <v>149</v>
      </c>
      <c r="C190" s="108" t="s">
        <v>147</v>
      </c>
    </row>
    <row r="191" spans="1:3" s="109" customFormat="1" ht="12.95" customHeight="1">
      <c r="A191" s="108">
        <f>Field!E39</f>
        <v>0</v>
      </c>
      <c r="B191" s="108" t="s">
        <v>149</v>
      </c>
      <c r="C191" s="108" t="s">
        <v>147</v>
      </c>
    </row>
    <row r="192" spans="1:3" s="109" customFormat="1" ht="12.95" customHeight="1">
      <c r="A192" s="108">
        <f>Field!E40</f>
        <v>0</v>
      </c>
      <c r="B192" s="108" t="s">
        <v>149</v>
      </c>
      <c r="C192" s="108" t="s">
        <v>147</v>
      </c>
    </row>
    <row r="193" spans="1:3" s="109" customFormat="1" ht="12.95" customHeight="1">
      <c r="A193" s="108">
        <f>Field!E41</f>
        <v>0</v>
      </c>
      <c r="B193" s="108" t="s">
        <v>149</v>
      </c>
      <c r="C193" s="108" t="s">
        <v>147</v>
      </c>
    </row>
    <row r="194" spans="1:3" s="109" customFormat="1" ht="12.95" customHeight="1">
      <c r="A194" s="107" t="str">
        <f>Field!G2</f>
        <v>Pack Wrap Ligne 1</v>
      </c>
      <c r="B194" s="108"/>
      <c r="C194" s="108"/>
    </row>
    <row r="195" spans="1:3" s="109" customFormat="1" ht="12.95" customHeight="1">
      <c r="A195" s="108" t="str">
        <f>Field!G3</f>
        <v>Delnatte,Nathalie</v>
      </c>
      <c r="B195" s="108" t="s">
        <v>556</v>
      </c>
      <c r="C195" s="108">
        <f>Field!F3</f>
        <v>101</v>
      </c>
    </row>
    <row r="196" spans="1:3" s="109" customFormat="1" ht="12.95" customHeight="1">
      <c r="A196" s="108">
        <f>Field!G4</f>
        <v>0</v>
      </c>
      <c r="B196" s="108" t="s">
        <v>556</v>
      </c>
      <c r="C196" s="108">
        <f>Field!F4</f>
        <v>102</v>
      </c>
    </row>
    <row r="197" spans="1:3" s="109" customFormat="1" ht="12.95" customHeight="1">
      <c r="A197" s="108">
        <f>Field!G5</f>
        <v>0</v>
      </c>
      <c r="B197" s="108" t="s">
        <v>556</v>
      </c>
      <c r="C197" s="108">
        <f>Field!F5</f>
        <v>103</v>
      </c>
    </row>
    <row r="198" spans="1:3" s="109" customFormat="1" ht="12.95" customHeight="1">
      <c r="A198" s="107" t="str">
        <f>Field!G6</f>
        <v>Pack Single Ligne 1</v>
      </c>
      <c r="B198" s="108"/>
      <c r="C198" s="108"/>
    </row>
    <row r="199" spans="1:3" s="109" customFormat="1" ht="12.95" customHeight="1">
      <c r="A199" s="108" t="str">
        <f>Field!G7</f>
        <v>Duquesne,Raymond</v>
      </c>
      <c r="B199" s="108" t="s">
        <v>142</v>
      </c>
      <c r="C199" s="108">
        <f>Field!F7</f>
        <v>104</v>
      </c>
    </row>
    <row r="200" spans="1:3" s="109" customFormat="1" ht="12.95" customHeight="1">
      <c r="A200" s="108">
        <f>Field!G8</f>
        <v>0</v>
      </c>
      <c r="B200" s="108" t="s">
        <v>142</v>
      </c>
      <c r="C200" s="108">
        <f>Field!F8</f>
        <v>105</v>
      </c>
    </row>
    <row r="201" spans="1:3" s="109" customFormat="1" ht="12.95" customHeight="1">
      <c r="A201" s="108">
        <f>Field!G9</f>
        <v>0</v>
      </c>
      <c r="B201" s="108" t="s">
        <v>142</v>
      </c>
      <c r="C201" s="108">
        <f>Field!F9</f>
        <v>106</v>
      </c>
    </row>
    <row r="202" spans="1:3" s="109" customFormat="1" ht="12.95" customHeight="1">
      <c r="A202" s="108">
        <f>Field!G10</f>
        <v>0</v>
      </c>
      <c r="B202" s="108" t="s">
        <v>142</v>
      </c>
      <c r="C202" s="108">
        <f>Field!F10</f>
        <v>107</v>
      </c>
    </row>
    <row r="203" spans="1:3" s="109" customFormat="1" ht="12.95" customHeight="1">
      <c r="A203" s="108">
        <f>Field!G11</f>
        <v>0</v>
      </c>
      <c r="B203" s="108" t="s">
        <v>142</v>
      </c>
      <c r="C203" s="108">
        <f>Field!F11</f>
        <v>108</v>
      </c>
    </row>
    <row r="204" spans="1:3" s="109" customFormat="1" ht="12.95" customHeight="1">
      <c r="A204" s="108">
        <f>Field!G12</f>
        <v>0</v>
      </c>
      <c r="B204" s="108" t="s">
        <v>142</v>
      </c>
      <c r="C204" s="108">
        <f>Field!F12</f>
        <v>109</v>
      </c>
    </row>
    <row r="205" spans="1:3" s="109" customFormat="1" ht="12.95" customHeight="1">
      <c r="A205" s="108">
        <f>Field!G13</f>
        <v>0</v>
      </c>
      <c r="B205" s="108" t="s">
        <v>142</v>
      </c>
      <c r="C205" s="108">
        <f>Field!F13</f>
        <v>110</v>
      </c>
    </row>
    <row r="206" spans="1:3" s="109" customFormat="1" ht="12.95" customHeight="1">
      <c r="A206" s="108">
        <f>Field!G14</f>
        <v>0</v>
      </c>
      <c r="B206" s="108" t="s">
        <v>142</v>
      </c>
      <c r="C206" s="108">
        <f>Field!F14</f>
        <v>111</v>
      </c>
    </row>
    <row r="207" spans="1:3" s="109" customFormat="1" ht="12.95" customHeight="1">
      <c r="A207" s="108">
        <f>Field!G15</f>
        <v>0</v>
      </c>
      <c r="B207" s="108" t="s">
        <v>142</v>
      </c>
      <c r="C207" s="108">
        <f>Field!F15</f>
        <v>112</v>
      </c>
    </row>
    <row r="208" spans="1:3" s="109" customFormat="1" ht="12.95" customHeight="1">
      <c r="A208" s="108">
        <f>Field!G16</f>
        <v>0</v>
      </c>
      <c r="B208" s="108" t="s">
        <v>142</v>
      </c>
      <c r="C208" s="108">
        <f>Field!F16</f>
        <v>113</v>
      </c>
    </row>
    <row r="209" spans="1:3" s="109" customFormat="1" ht="12.95" customHeight="1">
      <c r="A209" s="107" t="str">
        <f>Field!G17</f>
        <v>Pack Multi Merge L1</v>
      </c>
      <c r="B209" s="108"/>
      <c r="C209" s="108"/>
    </row>
    <row r="210" spans="1:3" s="109" customFormat="1" ht="12.95" customHeight="1">
      <c r="A210" s="108">
        <f>Field!G18</f>
        <v>0</v>
      </c>
      <c r="B210" s="108" t="s">
        <v>143</v>
      </c>
      <c r="C210" s="108">
        <f>Field!F18</f>
        <v>114</v>
      </c>
    </row>
    <row r="211" spans="1:3" s="109" customFormat="1" ht="12.95" customHeight="1">
      <c r="A211" s="108">
        <f>Field!G19</f>
        <v>0</v>
      </c>
      <c r="B211" s="108" t="s">
        <v>143</v>
      </c>
      <c r="C211" s="108">
        <f>Field!F19</f>
        <v>115</v>
      </c>
    </row>
    <row r="212" spans="1:3" s="109" customFormat="1" ht="12.95" customHeight="1">
      <c r="A212" s="108">
        <f>Field!G20</f>
        <v>0</v>
      </c>
      <c r="B212" s="108" t="s">
        <v>143</v>
      </c>
      <c r="C212" s="108">
        <f>Field!F20</f>
        <v>116</v>
      </c>
    </row>
    <row r="213" spans="1:3" s="109" customFormat="1" ht="12.95" customHeight="1">
      <c r="A213" s="108">
        <f>Field!G21</f>
        <v>0</v>
      </c>
      <c r="B213" s="108" t="s">
        <v>143</v>
      </c>
      <c r="C213" s="108">
        <f>Field!F21</f>
        <v>117</v>
      </c>
    </row>
    <row r="214" spans="1:3" s="109" customFormat="1" ht="12.95" customHeight="1">
      <c r="A214" s="108">
        <f>Field!G22</f>
        <v>0</v>
      </c>
      <c r="B214" s="108" t="s">
        <v>143</v>
      </c>
      <c r="C214" s="108">
        <f>Field!F22</f>
        <v>118</v>
      </c>
    </row>
    <row r="215" spans="1:3" s="109" customFormat="1" ht="12.95" customHeight="1">
      <c r="A215" s="108">
        <f>Field!G23</f>
        <v>0</v>
      </c>
      <c r="B215" s="108" t="s">
        <v>143</v>
      </c>
      <c r="C215" s="108">
        <f>Field!F23</f>
        <v>119</v>
      </c>
    </row>
    <row r="216" spans="1:3" s="109" customFormat="1" ht="12.95" customHeight="1">
      <c r="A216" s="108">
        <f>Field!G24</f>
        <v>0</v>
      </c>
      <c r="B216" s="108" t="s">
        <v>143</v>
      </c>
      <c r="C216" s="108">
        <f>Field!F24</f>
        <v>120</v>
      </c>
    </row>
    <row r="217" spans="1:3" s="109" customFormat="1" ht="12.95" customHeight="1">
      <c r="A217" s="108">
        <f>Field!G25</f>
        <v>0</v>
      </c>
      <c r="B217" s="108" t="s">
        <v>143</v>
      </c>
      <c r="C217" s="108">
        <f>Field!F25</f>
        <v>121</v>
      </c>
    </row>
    <row r="218" spans="1:3" s="109" customFormat="1" ht="12.95" customHeight="1">
      <c r="A218" s="108" t="str">
        <f>Field!G26</f>
        <v>Cesca,Anne Sophie</v>
      </c>
      <c r="B218" s="108" t="s">
        <v>143</v>
      </c>
      <c r="C218" s="108">
        <f>Field!F26</f>
        <v>122</v>
      </c>
    </row>
    <row r="219" spans="1:3" s="109" customFormat="1" ht="12.95" customHeight="1">
      <c r="A219" s="108">
        <f>Field!G27</f>
        <v>0</v>
      </c>
      <c r="B219" s="108" t="s">
        <v>143</v>
      </c>
      <c r="C219" s="108">
        <f>Field!F27</f>
        <v>123</v>
      </c>
    </row>
    <row r="220" spans="1:3" s="109" customFormat="1" ht="12.95" customHeight="1">
      <c r="A220" s="108">
        <f>Field!G28</f>
        <v>0</v>
      </c>
      <c r="B220" s="108" t="s">
        <v>143</v>
      </c>
      <c r="C220" s="108">
        <f>Field!F28</f>
        <v>124</v>
      </c>
    </row>
    <row r="221" spans="1:3" s="109" customFormat="1" ht="12.95" customHeight="1">
      <c r="A221" s="107" t="str">
        <f>Field!G29</f>
        <v>Rebin Multi Merge L1</v>
      </c>
      <c r="B221" s="108"/>
      <c r="C221" s="108"/>
    </row>
    <row r="222" spans="1:3" s="109" customFormat="1" ht="12.95" customHeight="1">
      <c r="A222" s="108" t="str">
        <f>Field!G30</f>
        <v>Kassamat,Ibrahim</v>
      </c>
      <c r="B222" s="108" t="s">
        <v>558</v>
      </c>
      <c r="C222" s="108">
        <f>Field!F30</f>
        <v>101</v>
      </c>
    </row>
    <row r="223" spans="1:3" s="109" customFormat="1" ht="12.95" customHeight="1">
      <c r="A223" s="108">
        <f>Field!G31</f>
        <v>0</v>
      </c>
      <c r="B223" s="108" t="s">
        <v>558</v>
      </c>
      <c r="C223" s="108">
        <f>Field!F31</f>
        <v>102</v>
      </c>
    </row>
    <row r="224" spans="1:3" s="109" customFormat="1" ht="12.95" customHeight="1">
      <c r="A224" s="108">
        <f>Field!G32</f>
        <v>0</v>
      </c>
      <c r="B224" s="108" t="s">
        <v>558</v>
      </c>
      <c r="C224" s="108">
        <f>Field!F32</f>
        <v>103</v>
      </c>
    </row>
    <row r="225" spans="1:3" s="109" customFormat="1" ht="12.95" customHeight="1">
      <c r="A225" s="108">
        <f>Field!G33</f>
        <v>0</v>
      </c>
      <c r="B225" s="108" t="s">
        <v>558</v>
      </c>
      <c r="C225" s="108">
        <f>Field!F33</f>
        <v>104</v>
      </c>
    </row>
    <row r="226" spans="1:3" s="109" customFormat="1" ht="12.95" customHeight="1">
      <c r="A226" s="107" t="str">
        <f>Field!G34</f>
        <v>Solving</v>
      </c>
      <c r="B226" s="108"/>
      <c r="C226" s="108"/>
    </row>
    <row r="227" spans="1:3" s="109" customFormat="1" ht="12.95" customHeight="1">
      <c r="A227" s="108" t="str">
        <f>Field!G35</f>
        <v>Hoel,Yoann</v>
      </c>
      <c r="B227" s="108" t="s">
        <v>147</v>
      </c>
      <c r="C227" s="108" t="s">
        <v>147</v>
      </c>
    </row>
    <row r="228" spans="1:3" s="109" customFormat="1" ht="12.95" customHeight="1">
      <c r="A228" s="108">
        <f>Field!G36</f>
        <v>0</v>
      </c>
      <c r="B228" s="108" t="s">
        <v>147</v>
      </c>
      <c r="C228" s="108" t="s">
        <v>147</v>
      </c>
    </row>
    <row r="229" spans="1:3" s="109" customFormat="1" ht="12.95" customHeight="1">
      <c r="A229" s="108">
        <f>Field!G37</f>
        <v>0</v>
      </c>
      <c r="B229" s="108" t="s">
        <v>147</v>
      </c>
      <c r="C229" s="108" t="s">
        <v>147</v>
      </c>
    </row>
    <row r="230" spans="1:3" s="109" customFormat="1" ht="12.95" customHeight="1">
      <c r="A230" s="108">
        <f>Field!G38</f>
        <v>0</v>
      </c>
      <c r="B230" s="108" t="s">
        <v>147</v>
      </c>
      <c r="C230" s="108" t="s">
        <v>147</v>
      </c>
    </row>
    <row r="231" spans="1:3" s="109" customFormat="1" ht="12.95" customHeight="1">
      <c r="A231" s="108">
        <f>Field!G39</f>
        <v>0</v>
      </c>
      <c r="B231" s="108" t="s">
        <v>147</v>
      </c>
      <c r="C231" s="108" t="s">
        <v>147</v>
      </c>
    </row>
    <row r="232" spans="1:3" s="109" customFormat="1" ht="12.95" customHeight="1">
      <c r="A232" s="108">
        <f>Field!G40</f>
        <v>0</v>
      </c>
      <c r="B232" s="108" t="s">
        <v>147</v>
      </c>
      <c r="C232" s="108" t="s">
        <v>147</v>
      </c>
    </row>
    <row r="233" spans="1:3" s="109" customFormat="1" ht="12.95" customHeight="1">
      <c r="A233" s="108">
        <f>Field!G41</f>
        <v>0</v>
      </c>
      <c r="B233" s="108" t="s">
        <v>147</v>
      </c>
      <c r="C233" s="108" t="s">
        <v>147</v>
      </c>
    </row>
    <row r="234" spans="1:3" s="109" customFormat="1" ht="12.95" customHeight="1">
      <c r="A234" s="107" t="str">
        <f>Field!I2</f>
        <v>Pack Wrap Ligne 2</v>
      </c>
      <c r="B234" s="108"/>
      <c r="C234" s="108"/>
    </row>
    <row r="235" spans="1:3" s="109" customFormat="1" ht="12.95" customHeight="1">
      <c r="A235" s="108" t="str">
        <f>Field!I3</f>
        <v>Rousset,Brigitte</v>
      </c>
      <c r="B235" s="108" t="s">
        <v>556</v>
      </c>
      <c r="C235" s="108">
        <f>Field!H3</f>
        <v>201</v>
      </c>
    </row>
    <row r="236" spans="1:3" s="109" customFormat="1" ht="12.95" customHeight="1">
      <c r="A236" s="108">
        <f>Field!I4</f>
        <v>0</v>
      </c>
      <c r="B236" s="108" t="s">
        <v>556</v>
      </c>
      <c r="C236" s="108">
        <f>Field!H4</f>
        <v>202</v>
      </c>
    </row>
    <row r="237" spans="1:3" s="109" customFormat="1" ht="12.95" customHeight="1">
      <c r="A237" s="108">
        <f>Field!I5</f>
        <v>0</v>
      </c>
      <c r="B237" s="108" t="s">
        <v>556</v>
      </c>
      <c r="C237" s="108">
        <f>Field!H5</f>
        <v>203</v>
      </c>
    </row>
    <row r="238" spans="1:3" s="109" customFormat="1" ht="12.95" customHeight="1">
      <c r="A238" s="107" t="str">
        <f>Field!I6</f>
        <v>Pack Single Ligne 2</v>
      </c>
      <c r="B238" s="108"/>
      <c r="C238" s="108"/>
    </row>
    <row r="239" spans="1:3" s="109" customFormat="1" ht="12.95" customHeight="1">
      <c r="A239" s="108">
        <f>Field!I7</f>
        <v>0</v>
      </c>
      <c r="B239" s="108" t="s">
        <v>142</v>
      </c>
      <c r="C239" s="108">
        <f>Field!H7</f>
        <v>204</v>
      </c>
    </row>
    <row r="240" spans="1:3" s="109" customFormat="1" ht="12.95" customHeight="1">
      <c r="A240" s="108">
        <f>Field!I8</f>
        <v>0</v>
      </c>
      <c r="B240" s="108" t="s">
        <v>142</v>
      </c>
      <c r="C240" s="108">
        <f>Field!H8</f>
        <v>205</v>
      </c>
    </row>
    <row r="241" spans="1:3" s="109" customFormat="1" ht="12.95" customHeight="1">
      <c r="A241" s="108">
        <f>Field!I9</f>
        <v>0</v>
      </c>
      <c r="B241" s="108" t="s">
        <v>142</v>
      </c>
      <c r="C241" s="108">
        <f>Field!H9</f>
        <v>206</v>
      </c>
    </row>
    <row r="242" spans="1:3" s="109" customFormat="1" ht="12.95" customHeight="1">
      <c r="A242" s="108">
        <f>Field!I10</f>
        <v>0</v>
      </c>
      <c r="B242" s="108" t="s">
        <v>142</v>
      </c>
      <c r="C242" s="108">
        <f>Field!H10</f>
        <v>207</v>
      </c>
    </row>
    <row r="243" spans="1:3" s="109" customFormat="1" ht="12.95" customHeight="1">
      <c r="A243" s="108" t="str">
        <f>Field!I11</f>
        <v>Adel,Nisrine</v>
      </c>
      <c r="B243" s="108" t="s">
        <v>142</v>
      </c>
      <c r="C243" s="108">
        <f>Field!H11</f>
        <v>208</v>
      </c>
    </row>
    <row r="244" spans="1:3" s="109" customFormat="1" ht="12.95" customHeight="1">
      <c r="A244" s="108" t="str">
        <f>Field!I12</f>
        <v>Audras,Amandine</v>
      </c>
      <c r="B244" s="108" t="s">
        <v>142</v>
      </c>
      <c r="C244" s="108">
        <f>Field!H12</f>
        <v>209</v>
      </c>
    </row>
    <row r="245" spans="1:3" s="109" customFormat="1" ht="12.95" customHeight="1">
      <c r="A245" s="108" t="str">
        <f>Field!I13</f>
        <v>Auger,Alexandre</v>
      </c>
      <c r="B245" s="108" t="s">
        <v>142</v>
      </c>
      <c r="C245" s="108">
        <f>Field!H13</f>
        <v>210</v>
      </c>
    </row>
    <row r="246" spans="1:3" s="109" customFormat="1" ht="12.95" customHeight="1">
      <c r="A246" s="108">
        <f>Field!I14</f>
        <v>0</v>
      </c>
      <c r="B246" s="108" t="s">
        <v>142</v>
      </c>
      <c r="C246" s="108">
        <f>Field!H14</f>
        <v>211</v>
      </c>
    </row>
    <row r="247" spans="1:3" s="109" customFormat="1" ht="12.95" customHeight="1">
      <c r="A247" s="108">
        <f>Field!I15</f>
        <v>0</v>
      </c>
      <c r="B247" s="108" t="s">
        <v>142</v>
      </c>
      <c r="C247" s="108">
        <f>Field!H15</f>
        <v>212</v>
      </c>
    </row>
    <row r="248" spans="1:3" s="109" customFormat="1" ht="12.95" customHeight="1">
      <c r="A248" s="108">
        <f>Field!I16</f>
        <v>0</v>
      </c>
      <c r="B248" s="108" t="s">
        <v>142</v>
      </c>
      <c r="C248" s="108">
        <f>Field!H16</f>
        <v>213</v>
      </c>
    </row>
    <row r="249" spans="1:3" s="109" customFormat="1" ht="12.95" customHeight="1">
      <c r="A249" s="107" t="str">
        <f>Field!I17</f>
        <v>Pack Multi Merge L2</v>
      </c>
      <c r="B249" s="108"/>
      <c r="C249" s="108"/>
    </row>
    <row r="250" spans="1:3" s="109" customFormat="1" ht="12.95" customHeight="1">
      <c r="A250" s="108">
        <f>Field!I18</f>
        <v>0</v>
      </c>
      <c r="B250" s="108" t="s">
        <v>143</v>
      </c>
      <c r="C250" s="108">
        <f>Field!H18</f>
        <v>214</v>
      </c>
    </row>
    <row r="251" spans="1:3" s="109" customFormat="1" ht="12.95" customHeight="1">
      <c r="A251" s="108">
        <f>Field!I19</f>
        <v>0</v>
      </c>
      <c r="B251" s="108" t="s">
        <v>143</v>
      </c>
      <c r="C251" s="108">
        <f>Field!H19</f>
        <v>215</v>
      </c>
    </row>
    <row r="252" spans="1:3" s="109" customFormat="1" ht="12.95" customHeight="1">
      <c r="A252" s="108">
        <f>Field!I20</f>
        <v>0</v>
      </c>
      <c r="B252" s="108" t="s">
        <v>143</v>
      </c>
      <c r="C252" s="108">
        <f>Field!H20</f>
        <v>216</v>
      </c>
    </row>
    <row r="253" spans="1:3" s="109" customFormat="1" ht="12.95" customHeight="1">
      <c r="A253" s="108">
        <f>Field!I21</f>
        <v>0</v>
      </c>
      <c r="B253" s="108" t="s">
        <v>143</v>
      </c>
      <c r="C253" s="108">
        <f>Field!H21</f>
        <v>217</v>
      </c>
    </row>
    <row r="254" spans="1:3" s="109" customFormat="1" ht="12.95" customHeight="1">
      <c r="A254" s="108">
        <f>Field!I22</f>
        <v>0</v>
      </c>
      <c r="B254" s="108" t="s">
        <v>143</v>
      </c>
      <c r="C254" s="108">
        <f>Field!H22</f>
        <v>218</v>
      </c>
    </row>
    <row r="255" spans="1:3" s="109" customFormat="1" ht="12.95" customHeight="1">
      <c r="A255" s="108">
        <f>Field!I23</f>
        <v>0</v>
      </c>
      <c r="B255" s="108" t="s">
        <v>143</v>
      </c>
      <c r="C255" s="108">
        <f>Field!H23</f>
        <v>219</v>
      </c>
    </row>
    <row r="256" spans="1:3" s="109" customFormat="1" ht="12.95" customHeight="1">
      <c r="A256" s="108">
        <f>Field!I24</f>
        <v>0</v>
      </c>
      <c r="B256" s="108" t="s">
        <v>143</v>
      </c>
      <c r="C256" s="108">
        <f>Field!H24</f>
        <v>220</v>
      </c>
    </row>
    <row r="257" spans="1:3" s="109" customFormat="1" ht="12.95" customHeight="1">
      <c r="A257" s="108" t="str">
        <f>Field!I25</f>
        <v>Fontaine,Teddy</v>
      </c>
      <c r="B257" s="108" t="s">
        <v>143</v>
      </c>
      <c r="C257" s="108">
        <f>Field!H25</f>
        <v>221</v>
      </c>
    </row>
    <row r="258" spans="1:3" s="109" customFormat="1" ht="12.95" customHeight="1">
      <c r="A258" s="108">
        <f>Field!I26</f>
        <v>0</v>
      </c>
      <c r="B258" s="108" t="s">
        <v>143</v>
      </c>
      <c r="C258" s="108">
        <f>Field!H26</f>
        <v>222</v>
      </c>
    </row>
    <row r="259" spans="1:3" s="109" customFormat="1" ht="12.95" customHeight="1">
      <c r="A259" s="108" t="str">
        <f>Field!I27</f>
        <v>Bastien,Morgane</v>
      </c>
      <c r="B259" s="108" t="s">
        <v>143</v>
      </c>
      <c r="C259" s="108">
        <f>Field!H27</f>
        <v>223</v>
      </c>
    </row>
    <row r="260" spans="1:3" s="109" customFormat="1" ht="12.95" customHeight="1">
      <c r="A260" s="108">
        <f>Field!I28</f>
        <v>0</v>
      </c>
      <c r="B260" s="108" t="s">
        <v>143</v>
      </c>
      <c r="C260" s="108">
        <f>Field!H28</f>
        <v>224</v>
      </c>
    </row>
    <row r="261" spans="1:3" s="109" customFormat="1" ht="12.95" customHeight="1">
      <c r="A261" s="107" t="str">
        <f>Field!I29</f>
        <v>Rebin Multi Merge L2</v>
      </c>
      <c r="B261" s="108"/>
      <c r="C261" s="108"/>
    </row>
    <row r="262" spans="1:3" s="109" customFormat="1" ht="12.95" customHeight="1">
      <c r="A262" s="108">
        <f>Field!I30</f>
        <v>0</v>
      </c>
      <c r="B262" s="108" t="s">
        <v>558</v>
      </c>
      <c r="C262" s="108">
        <f>Field!H30</f>
        <v>201</v>
      </c>
    </row>
    <row r="263" spans="1:3" s="109" customFormat="1" ht="12.95" customHeight="1">
      <c r="A263" s="108" t="str">
        <f>Field!I31</f>
        <v>Peillon,Jonathan</v>
      </c>
      <c r="B263" s="108" t="s">
        <v>558</v>
      </c>
      <c r="C263" s="108">
        <f>Field!H31</f>
        <v>202</v>
      </c>
    </row>
    <row r="264" spans="1:3" s="109" customFormat="1" ht="12.95" customHeight="1">
      <c r="A264" s="108">
        <f>Field!I32</f>
        <v>0</v>
      </c>
      <c r="B264" s="108" t="s">
        <v>558</v>
      </c>
      <c r="C264" s="108">
        <f>Field!H32</f>
        <v>203</v>
      </c>
    </row>
    <row r="265" spans="1:3" s="109" customFormat="1" ht="12.95" customHeight="1">
      <c r="A265" s="108">
        <f>Field!I33</f>
        <v>0</v>
      </c>
      <c r="B265" s="108" t="s">
        <v>558</v>
      </c>
      <c r="C265" s="108">
        <f>Field!H33</f>
        <v>204</v>
      </c>
    </row>
    <row r="266" spans="1:3" s="109" customFormat="1" ht="12.95" customHeight="1">
      <c r="A266" s="107" t="str">
        <f>Field!I34</f>
        <v>KO</v>
      </c>
      <c r="B266" s="108"/>
      <c r="C266" s="108"/>
    </row>
    <row r="267" spans="1:3" s="109" customFormat="1" ht="12.95" customHeight="1">
      <c r="A267" s="108" t="str">
        <f>Field!I35</f>
        <v>Dada,Badia</v>
      </c>
      <c r="B267" s="108" t="s">
        <v>451</v>
      </c>
      <c r="C267" s="108" t="s">
        <v>147</v>
      </c>
    </row>
    <row r="268" spans="1:3" s="109" customFormat="1" ht="12.95" customHeight="1">
      <c r="A268" s="108">
        <f>Field!I36</f>
        <v>0</v>
      </c>
      <c r="B268" s="108" t="s">
        <v>451</v>
      </c>
      <c r="C268" s="108" t="s">
        <v>147</v>
      </c>
    </row>
    <row r="269" spans="1:3" s="109" customFormat="1" ht="12.95" customHeight="1">
      <c r="A269" s="108">
        <f>Field!I37</f>
        <v>0</v>
      </c>
      <c r="B269" s="108" t="s">
        <v>451</v>
      </c>
      <c r="C269" s="108" t="s">
        <v>147</v>
      </c>
    </row>
    <row r="270" spans="1:3" s="109" customFormat="1" ht="12.95" customHeight="1">
      <c r="A270" s="108">
        <f>Field!I38</f>
        <v>0</v>
      </c>
      <c r="B270" s="108" t="s">
        <v>451</v>
      </c>
      <c r="C270" s="108" t="s">
        <v>147</v>
      </c>
    </row>
    <row r="271" spans="1:3" s="109" customFormat="1" ht="12.95" customHeight="1">
      <c r="A271" s="108">
        <f>Field!I39</f>
        <v>0</v>
      </c>
      <c r="B271" s="108" t="s">
        <v>451</v>
      </c>
      <c r="C271" s="108" t="s">
        <v>147</v>
      </c>
    </row>
    <row r="272" spans="1:3" s="109" customFormat="1" ht="12.95" customHeight="1">
      <c r="A272" s="108">
        <f>Field!I40</f>
        <v>0</v>
      </c>
      <c r="B272" s="108" t="s">
        <v>451</v>
      </c>
      <c r="C272" s="108" t="s">
        <v>147</v>
      </c>
    </row>
    <row r="273" spans="1:3" s="109" customFormat="1" ht="12.95" customHeight="1">
      <c r="A273" s="108">
        <f>Field!I41</f>
        <v>0</v>
      </c>
      <c r="B273" s="108" t="s">
        <v>451</v>
      </c>
      <c r="C273" s="108" t="s">
        <v>147</v>
      </c>
    </row>
    <row r="274" spans="1:3" s="109" customFormat="1" ht="12.95" customHeight="1">
      <c r="A274" s="107" t="str">
        <f>Field!K2</f>
        <v>Pack Wrap Ligne 3</v>
      </c>
      <c r="B274" s="108"/>
      <c r="C274" s="108"/>
    </row>
    <row r="275" spans="1:3" s="109" customFormat="1" ht="12.95" customHeight="1">
      <c r="A275" s="108" t="str">
        <f>Field!K3</f>
        <v>Mohr,Sandra</v>
      </c>
      <c r="B275" s="108" t="s">
        <v>556</v>
      </c>
      <c r="C275" s="108">
        <f>Field!J3</f>
        <v>301</v>
      </c>
    </row>
    <row r="276" spans="1:3" s="109" customFormat="1" ht="12.95" customHeight="1">
      <c r="A276" s="108">
        <f>Field!K4</f>
        <v>0</v>
      </c>
      <c r="B276" s="108" t="s">
        <v>556</v>
      </c>
      <c r="C276" s="108">
        <f>Field!J4</f>
        <v>302</v>
      </c>
    </row>
    <row r="277" spans="1:3" s="109" customFormat="1" ht="12.95" customHeight="1">
      <c r="A277" s="108">
        <f>Field!K5</f>
        <v>0</v>
      </c>
      <c r="B277" s="108" t="s">
        <v>556</v>
      </c>
      <c r="C277" s="108">
        <f>Field!J5</f>
        <v>303</v>
      </c>
    </row>
    <row r="278" spans="1:3" s="109" customFormat="1" ht="12.95" customHeight="1">
      <c r="A278" s="107" t="str">
        <f>Field!K6</f>
        <v>Pack Single Ligne 3</v>
      </c>
      <c r="B278" s="108"/>
      <c r="C278" s="108" t="str">
        <f>Field!J6</f>
        <v>Poste</v>
      </c>
    </row>
    <row r="279" spans="1:3" s="109" customFormat="1" ht="12.95" customHeight="1">
      <c r="A279" s="108">
        <f>Field!K7</f>
        <v>0</v>
      </c>
      <c r="B279" s="108" t="s">
        <v>142</v>
      </c>
      <c r="C279" s="108">
        <f>Field!J7</f>
        <v>304</v>
      </c>
    </row>
    <row r="280" spans="1:3" s="109" customFormat="1" ht="12.95" customHeight="1">
      <c r="A280" s="108">
        <f>Field!K8</f>
        <v>0</v>
      </c>
      <c r="B280" s="108" t="s">
        <v>142</v>
      </c>
      <c r="C280" s="108">
        <f>Field!J8</f>
        <v>305</v>
      </c>
    </row>
    <row r="281" spans="1:3" s="109" customFormat="1" ht="12.95" customHeight="1">
      <c r="A281" s="108">
        <f>Field!K9</f>
        <v>0</v>
      </c>
      <c r="B281" s="108" t="s">
        <v>142</v>
      </c>
      <c r="C281" s="108">
        <f>Field!J9</f>
        <v>306</v>
      </c>
    </row>
    <row r="282" spans="1:3" s="109" customFormat="1" ht="12.95" customHeight="1">
      <c r="A282" s="108">
        <f>Field!K10</f>
        <v>0</v>
      </c>
      <c r="B282" s="108" t="s">
        <v>142</v>
      </c>
      <c r="C282" s="108">
        <f>Field!J10</f>
        <v>307</v>
      </c>
    </row>
    <row r="283" spans="1:3" s="109" customFormat="1" ht="12.95" customHeight="1">
      <c r="A283" s="108" t="str">
        <f>Field!K11</f>
        <v>Aouad,Niama</v>
      </c>
      <c r="B283" s="108" t="s">
        <v>142</v>
      </c>
      <c r="C283" s="108">
        <f>Field!J11</f>
        <v>308</v>
      </c>
    </row>
    <row r="284" spans="1:3" s="109" customFormat="1" ht="12.95" customHeight="1">
      <c r="A284" s="108">
        <f>Field!K12</f>
        <v>0</v>
      </c>
      <c r="B284" s="108" t="s">
        <v>142</v>
      </c>
      <c r="C284" s="108">
        <f>Field!J12</f>
        <v>309</v>
      </c>
    </row>
    <row r="285" spans="1:3" s="109" customFormat="1" ht="12.95" customHeight="1">
      <c r="A285" s="108">
        <f>Field!K13</f>
        <v>0</v>
      </c>
      <c r="B285" s="108" t="s">
        <v>142</v>
      </c>
      <c r="C285" s="108">
        <f>Field!J13</f>
        <v>310</v>
      </c>
    </row>
    <row r="286" spans="1:3" s="109" customFormat="1" ht="12.95" customHeight="1">
      <c r="A286" s="108">
        <f>Field!K14</f>
        <v>0</v>
      </c>
      <c r="B286" s="108" t="s">
        <v>142</v>
      </c>
      <c r="C286" s="108">
        <f>Field!J14</f>
        <v>311</v>
      </c>
    </row>
    <row r="287" spans="1:3" s="109" customFormat="1" ht="12.95" customHeight="1">
      <c r="A287" s="108">
        <f>Field!K15</f>
        <v>0</v>
      </c>
      <c r="B287" s="108" t="s">
        <v>142</v>
      </c>
      <c r="C287" s="108">
        <f>Field!J15</f>
        <v>312</v>
      </c>
    </row>
    <row r="288" spans="1:3" s="109" customFormat="1" ht="12.95" customHeight="1">
      <c r="A288" s="108">
        <f>Field!K16</f>
        <v>0</v>
      </c>
      <c r="B288" s="108" t="s">
        <v>142</v>
      </c>
      <c r="C288" s="108">
        <f>Field!J16</f>
        <v>313</v>
      </c>
    </row>
    <row r="289" spans="1:3" s="109" customFormat="1" ht="12.95" customHeight="1">
      <c r="A289" s="107" t="str">
        <f>Field!K17</f>
        <v>Pack Multi Merge L3</v>
      </c>
      <c r="B289" s="108"/>
      <c r="C289" s="108" t="str">
        <f>Field!J17</f>
        <v>Poste</v>
      </c>
    </row>
    <row r="290" spans="1:3" s="109" customFormat="1" ht="12.95" customHeight="1">
      <c r="A290" s="108">
        <f>Field!K18</f>
        <v>0</v>
      </c>
      <c r="B290" s="108" t="s">
        <v>143</v>
      </c>
      <c r="C290" s="108">
        <f>Field!J18</f>
        <v>314</v>
      </c>
    </row>
    <row r="291" spans="1:3" s="109" customFormat="1" ht="12.95" customHeight="1">
      <c r="A291" s="108">
        <f>Field!K19</f>
        <v>0</v>
      </c>
      <c r="B291" s="108" t="s">
        <v>143</v>
      </c>
      <c r="C291" s="108">
        <f>Field!J19</f>
        <v>315</v>
      </c>
    </row>
    <row r="292" spans="1:3" s="109" customFormat="1" ht="12.95" customHeight="1">
      <c r="A292" s="108">
        <f>Field!K20</f>
        <v>0</v>
      </c>
      <c r="B292" s="108" t="s">
        <v>143</v>
      </c>
      <c r="C292" s="108">
        <f>Field!J20</f>
        <v>316</v>
      </c>
    </row>
    <row r="293" spans="1:3" s="109" customFormat="1" ht="12.95" customHeight="1">
      <c r="A293" s="108">
        <f>Field!K21</f>
        <v>0</v>
      </c>
      <c r="B293" s="108" t="s">
        <v>143</v>
      </c>
      <c r="C293" s="108">
        <f>Field!J21</f>
        <v>317</v>
      </c>
    </row>
    <row r="294" spans="1:3" s="109" customFormat="1" ht="12.95" customHeight="1">
      <c r="A294" s="108">
        <f>Field!K22</f>
        <v>0</v>
      </c>
      <c r="B294" s="108" t="s">
        <v>143</v>
      </c>
      <c r="C294" s="108">
        <f>Field!J22</f>
        <v>318</v>
      </c>
    </row>
    <row r="295" spans="1:3" s="109" customFormat="1" ht="12.95" customHeight="1">
      <c r="A295" s="108">
        <f>Field!K22</f>
        <v>0</v>
      </c>
      <c r="B295" s="108" t="s">
        <v>143</v>
      </c>
      <c r="C295" s="108">
        <f>Field!J23</f>
        <v>319</v>
      </c>
    </row>
    <row r="296" spans="1:3" s="109" customFormat="1" ht="12.95" customHeight="1">
      <c r="A296" s="108">
        <f>Field!K23</f>
        <v>0</v>
      </c>
      <c r="B296" s="108" t="s">
        <v>143</v>
      </c>
      <c r="C296" s="108">
        <f>Field!J24</f>
        <v>320</v>
      </c>
    </row>
    <row r="297" spans="1:3" s="109" customFormat="1" ht="12.95" customHeight="1">
      <c r="A297" s="108">
        <f>Field!K24</f>
        <v>0</v>
      </c>
      <c r="B297" s="108" t="s">
        <v>143</v>
      </c>
      <c r="C297" s="108">
        <f>Field!J25</f>
        <v>321</v>
      </c>
    </row>
    <row r="298" spans="1:3" s="109" customFormat="1" ht="12.95" customHeight="1">
      <c r="A298" s="108">
        <f>Field!K25</f>
        <v>0</v>
      </c>
      <c r="B298" s="108" t="s">
        <v>143</v>
      </c>
      <c r="C298" s="108">
        <f>Field!J26</f>
        <v>322</v>
      </c>
    </row>
    <row r="299" spans="1:3" s="109" customFormat="1" ht="12.95" customHeight="1">
      <c r="A299" s="108">
        <f>Field!K26</f>
        <v>0</v>
      </c>
      <c r="B299" s="108" t="s">
        <v>143</v>
      </c>
      <c r="C299" s="108">
        <f>Field!J27</f>
        <v>323</v>
      </c>
    </row>
    <row r="300" spans="1:3" s="109" customFormat="1" ht="12.95" customHeight="1">
      <c r="A300" s="108">
        <f>Field!K27</f>
        <v>0</v>
      </c>
      <c r="B300" s="108" t="s">
        <v>143</v>
      </c>
      <c r="C300" s="108">
        <f>Field!J28</f>
        <v>324</v>
      </c>
    </row>
    <row r="301" spans="1:3" s="109" customFormat="1" ht="12.95" customHeight="1">
      <c r="A301" s="107" t="str">
        <f>Field!K29</f>
        <v>Rebin Multi Merge L3</v>
      </c>
      <c r="B301" s="108"/>
      <c r="C301" s="108" t="str">
        <f>Field!J29</f>
        <v>Poste</v>
      </c>
    </row>
    <row r="302" spans="1:3" s="109" customFormat="1" ht="12.95" customHeight="1">
      <c r="A302" s="108">
        <f>Field!K30</f>
        <v>0</v>
      </c>
      <c r="B302" s="108" t="s">
        <v>558</v>
      </c>
      <c r="C302" s="108">
        <f>Field!J30</f>
        <v>301</v>
      </c>
    </row>
    <row r="303" spans="1:3" s="109" customFormat="1" ht="12.95" customHeight="1">
      <c r="A303" s="108">
        <f>Field!K31</f>
        <v>0</v>
      </c>
      <c r="B303" s="108" t="s">
        <v>558</v>
      </c>
      <c r="C303" s="108">
        <f>Field!J31</f>
        <v>302</v>
      </c>
    </row>
    <row r="304" spans="1:3" s="109" customFormat="1" ht="12.95" customHeight="1">
      <c r="A304" s="108">
        <f>Field!K31</f>
        <v>0</v>
      </c>
      <c r="B304" s="108" t="s">
        <v>558</v>
      </c>
      <c r="C304" s="108">
        <f>Field!J32</f>
        <v>303</v>
      </c>
    </row>
    <row r="305" spans="1:3" s="109" customFormat="1" ht="12.95" customHeight="1">
      <c r="A305" s="108">
        <f>Field!K32</f>
        <v>0</v>
      </c>
      <c r="B305" s="108" t="s">
        <v>558</v>
      </c>
      <c r="C305" s="108">
        <f>Field!J33</f>
        <v>304</v>
      </c>
    </row>
    <row r="306" spans="1:3" s="109" customFormat="1" ht="12.95" customHeight="1">
      <c r="A306" s="107" t="str">
        <f>Field!K34</f>
        <v>Shipping1</v>
      </c>
      <c r="B306" s="108"/>
      <c r="C306" s="108"/>
    </row>
    <row r="307" spans="1:3" s="109" customFormat="1" ht="12.95" customHeight="1">
      <c r="A307" s="108" t="str">
        <f>Field!K35</f>
        <v>Nolleau,Guillaume</v>
      </c>
      <c r="B307" s="108" t="s">
        <v>153</v>
      </c>
      <c r="C307" s="108" t="s">
        <v>494</v>
      </c>
    </row>
    <row r="308" spans="1:3" s="109" customFormat="1" ht="12.95" customHeight="1">
      <c r="A308" s="108" t="str">
        <f>Field!K36</f>
        <v>Belkadi,Mourad</v>
      </c>
      <c r="B308" s="108" t="s">
        <v>153</v>
      </c>
      <c r="C308" s="108" t="s">
        <v>494</v>
      </c>
    </row>
    <row r="309" spans="1:3" s="109" customFormat="1" ht="12.95" customHeight="1">
      <c r="A309" s="108" t="str">
        <f>Field!K37</f>
        <v>Melliti,Sonia</v>
      </c>
      <c r="B309" s="108" t="s">
        <v>153</v>
      </c>
      <c r="C309" s="108" t="s">
        <v>494</v>
      </c>
    </row>
    <row r="310" spans="1:3" s="109" customFormat="1" ht="12.95" customHeight="1">
      <c r="A310" s="108" t="str">
        <f>Field!K38</f>
        <v>Costa,Lucine</v>
      </c>
      <c r="B310" s="108" t="s">
        <v>153</v>
      </c>
      <c r="C310" s="108" t="s">
        <v>494</v>
      </c>
    </row>
    <row r="311" spans="1:3" s="109" customFormat="1" ht="12.95" customHeight="1">
      <c r="A311" s="108" t="str">
        <f>Field!K39</f>
        <v>Boudin,Lois</v>
      </c>
      <c r="B311" s="108" t="s">
        <v>153</v>
      </c>
      <c r="C311" s="108" t="s">
        <v>494</v>
      </c>
    </row>
    <row r="312" spans="1:3" s="109" customFormat="1" ht="12.95" customHeight="1">
      <c r="A312" s="108" t="str">
        <f>Field!K40</f>
        <v>Janiga,Alexandre</v>
      </c>
      <c r="B312" s="108" t="s">
        <v>153</v>
      </c>
      <c r="C312" s="108" t="s">
        <v>494</v>
      </c>
    </row>
    <row r="313" spans="1:3" s="109" customFormat="1" ht="12.95" customHeight="1">
      <c r="A313" s="108" t="str">
        <f>Field!K41</f>
        <v>Suin,Michael</v>
      </c>
      <c r="B313" s="108" t="s">
        <v>153</v>
      </c>
      <c r="C313" s="108" t="s">
        <v>494</v>
      </c>
    </row>
    <row r="314" spans="1:3" s="109" customFormat="1" ht="12.95" customHeight="1">
      <c r="A314" s="107" t="str">
        <f>Field!M2</f>
        <v>Pack Multi Large</v>
      </c>
      <c r="B314" s="108"/>
      <c r="C314" s="108"/>
    </row>
    <row r="315" spans="1:3" s="109" customFormat="1" ht="12.95" customHeight="1">
      <c r="A315" s="108" t="str">
        <f>Field!M3</f>
        <v>Lassias,Robin</v>
      </c>
      <c r="B315" s="108" t="s">
        <v>144</v>
      </c>
      <c r="C315" s="108">
        <f>Field!L3</f>
        <v>401</v>
      </c>
    </row>
    <row r="316" spans="1:3" s="109" customFormat="1" ht="12.95" customHeight="1">
      <c r="A316" s="108">
        <f>Field!M4</f>
        <v>0</v>
      </c>
      <c r="B316" s="108" t="s">
        <v>144</v>
      </c>
      <c r="C316" s="108">
        <f>Field!L4</f>
        <v>402</v>
      </c>
    </row>
    <row r="317" spans="1:3" s="109" customFormat="1" ht="12.95" customHeight="1">
      <c r="A317" s="108">
        <f>Field!M5</f>
        <v>0</v>
      </c>
      <c r="B317" s="108" t="s">
        <v>144</v>
      </c>
      <c r="C317" s="108">
        <f>Field!L5</f>
        <v>403</v>
      </c>
    </row>
    <row r="318" spans="1:3" s="109" customFormat="1" ht="12.95" customHeight="1">
      <c r="A318" s="108">
        <f>Field!M6</f>
        <v>0</v>
      </c>
      <c r="B318" s="108" t="s">
        <v>144</v>
      </c>
      <c r="C318" s="108">
        <f>Field!L6</f>
        <v>404</v>
      </c>
    </row>
    <row r="319" spans="1:3" s="109" customFormat="1" ht="12.95" customHeight="1">
      <c r="A319" s="108">
        <f>Field!M7</f>
        <v>0</v>
      </c>
      <c r="B319" s="108" t="s">
        <v>144</v>
      </c>
      <c r="C319" s="108">
        <f>Field!L7</f>
        <v>405</v>
      </c>
    </row>
    <row r="320" spans="1:3" s="109" customFormat="1" ht="12.95" customHeight="1">
      <c r="A320" s="108">
        <f>Field!M8</f>
        <v>0</v>
      </c>
      <c r="B320" s="108" t="s">
        <v>144</v>
      </c>
      <c r="C320" s="108">
        <f>Field!L8</f>
        <v>406</v>
      </c>
    </row>
    <row r="321" spans="1:3" s="109" customFormat="1" ht="12.95" customHeight="1">
      <c r="A321" s="108">
        <f>Field!M9</f>
        <v>0</v>
      </c>
      <c r="B321" s="108" t="s">
        <v>144</v>
      </c>
      <c r="C321" s="108">
        <f>Field!L9</f>
        <v>407</v>
      </c>
    </row>
    <row r="322" spans="1:3" s="109" customFormat="1" ht="12.95" customHeight="1">
      <c r="A322" s="108">
        <f>Field!M10</f>
        <v>0</v>
      </c>
      <c r="B322" s="108" t="s">
        <v>144</v>
      </c>
      <c r="C322" s="108">
        <f>Field!L10</f>
        <v>408</v>
      </c>
    </row>
    <row r="323" spans="1:3" s="109" customFormat="1" ht="12.95" customHeight="1">
      <c r="A323" s="108">
        <f>Field!M11</f>
        <v>0</v>
      </c>
      <c r="B323" s="108" t="s">
        <v>144</v>
      </c>
      <c r="C323" s="108">
        <f>Field!L11</f>
        <v>409</v>
      </c>
    </row>
    <row r="324" spans="1:3" s="109" customFormat="1" ht="12.95" customHeight="1">
      <c r="A324" s="108">
        <f>Field!M12</f>
        <v>0</v>
      </c>
      <c r="B324" s="108" t="s">
        <v>144</v>
      </c>
      <c r="C324" s="108">
        <f>Field!L12</f>
        <v>410</v>
      </c>
    </row>
    <row r="325" spans="1:3" s="109" customFormat="1" ht="12.95" customHeight="1">
      <c r="A325" s="108">
        <f>Field!M13</f>
        <v>0</v>
      </c>
      <c r="B325" s="108" t="s">
        <v>144</v>
      </c>
      <c r="C325" s="108">
        <f>Field!L13</f>
        <v>411</v>
      </c>
    </row>
    <row r="326" spans="1:3" s="109" customFormat="1" ht="12.95" customHeight="1">
      <c r="A326" s="108">
        <f>Field!M14</f>
        <v>0</v>
      </c>
      <c r="B326" s="108" t="s">
        <v>144</v>
      </c>
      <c r="C326" s="108">
        <f>Field!L14</f>
        <v>412</v>
      </c>
    </row>
    <row r="327" spans="1:3" s="109" customFormat="1" ht="12.95" customHeight="1">
      <c r="A327" s="108">
        <f>Field!M15</f>
        <v>0</v>
      </c>
      <c r="B327" s="108" t="s">
        <v>144</v>
      </c>
      <c r="C327" s="108">
        <f>Field!L15</f>
        <v>413</v>
      </c>
    </row>
    <row r="328" spans="1:3" s="109" customFormat="1" ht="12.95" customHeight="1">
      <c r="A328" s="108">
        <f>Field!M16</f>
        <v>0</v>
      </c>
      <c r="B328" s="108" t="s">
        <v>144</v>
      </c>
      <c r="C328" s="108">
        <f>Field!L16</f>
        <v>414</v>
      </c>
    </row>
    <row r="329" spans="1:3" s="109" customFormat="1" ht="12.95" customHeight="1">
      <c r="A329" s="108">
        <f>Field!M17</f>
        <v>0</v>
      </c>
      <c r="B329" s="108" t="s">
        <v>144</v>
      </c>
      <c r="C329" s="108">
        <f>Field!L17</f>
        <v>415</v>
      </c>
    </row>
    <row r="330" spans="1:3" s="109" customFormat="1" ht="12.95" customHeight="1">
      <c r="A330" s="108">
        <f>Field!M18</f>
        <v>0</v>
      </c>
      <c r="B330" s="108" t="s">
        <v>144</v>
      </c>
      <c r="C330" s="108">
        <f>Field!L18</f>
        <v>416</v>
      </c>
    </row>
    <row r="331" spans="1:3" s="109" customFormat="1" ht="12.95" customHeight="1">
      <c r="A331" s="108">
        <f>Field!M19</f>
        <v>0</v>
      </c>
      <c r="B331" s="108" t="s">
        <v>144</v>
      </c>
      <c r="C331" s="108">
        <f>Field!L19</f>
        <v>417</v>
      </c>
    </row>
    <row r="332" spans="1:3" s="109" customFormat="1" ht="12.95" customHeight="1">
      <c r="A332" s="108">
        <f>Field!M20</f>
        <v>0</v>
      </c>
      <c r="B332" s="108" t="s">
        <v>144</v>
      </c>
      <c r="C332" s="108">
        <f>Field!L20</f>
        <v>418</v>
      </c>
    </row>
    <row r="333" spans="1:3" s="109" customFormat="1" ht="12.95" customHeight="1">
      <c r="A333" s="108">
        <f>Field!M21</f>
        <v>0</v>
      </c>
      <c r="B333" s="108" t="s">
        <v>144</v>
      </c>
      <c r="C333" s="108">
        <f>Field!L21</f>
        <v>419</v>
      </c>
    </row>
    <row r="334" spans="1:3" s="109" customFormat="1" ht="12.95" customHeight="1">
      <c r="A334" s="108">
        <f>Field!M22</f>
        <v>0</v>
      </c>
      <c r="B334" s="108" t="s">
        <v>144</v>
      </c>
      <c r="C334" s="108">
        <f>Field!L22</f>
        <v>420</v>
      </c>
    </row>
    <row r="335" spans="1:3" s="109" customFormat="1" ht="12.95" customHeight="1">
      <c r="A335" s="108">
        <f>Field!M23</f>
        <v>0</v>
      </c>
      <c r="B335" s="108" t="s">
        <v>144</v>
      </c>
      <c r="C335" s="108">
        <f>Field!L23</f>
        <v>421</v>
      </c>
    </row>
    <row r="336" spans="1:3" s="109" customFormat="1" ht="12.95" customHeight="1">
      <c r="A336" s="108">
        <f>Field!M24</f>
        <v>0</v>
      </c>
      <c r="B336" s="108" t="s">
        <v>144</v>
      </c>
      <c r="C336" s="108">
        <f>Field!L24</f>
        <v>422</v>
      </c>
    </row>
    <row r="337" spans="1:3" s="109" customFormat="1" ht="12.95" customHeight="1">
      <c r="A337" s="108">
        <f>Field!M25</f>
        <v>0</v>
      </c>
      <c r="B337" s="108" t="s">
        <v>144</v>
      </c>
      <c r="C337" s="108">
        <f>Field!L25</f>
        <v>423</v>
      </c>
    </row>
    <row r="338" spans="1:3" s="109" customFormat="1" ht="12.95" customHeight="1">
      <c r="A338" s="108">
        <f>Field!M26</f>
        <v>0</v>
      </c>
      <c r="B338" s="108" t="s">
        <v>144</v>
      </c>
      <c r="C338" s="108">
        <f>Field!L26</f>
        <v>424</v>
      </c>
    </row>
    <row r="339" spans="1:3" s="109" customFormat="1" ht="12.95" customHeight="1">
      <c r="A339" s="107" t="str">
        <f>Field!M27</f>
        <v>Rebin Large L4</v>
      </c>
      <c r="B339" s="108"/>
      <c r="C339" s="108"/>
    </row>
    <row r="340" spans="1:3" s="109" customFormat="1" ht="12.95" customHeight="1">
      <c r="A340" s="108" t="str">
        <f>Field!M28</f>
        <v>D Hornes,Delphine</v>
      </c>
      <c r="B340" s="108" t="s">
        <v>557</v>
      </c>
      <c r="C340" s="108">
        <f>Field!L28</f>
        <v>401</v>
      </c>
    </row>
    <row r="341" spans="1:3" s="109" customFormat="1" ht="12.95" customHeight="1">
      <c r="A341" s="108">
        <f>Field!M29</f>
        <v>0</v>
      </c>
      <c r="B341" s="108" t="s">
        <v>557</v>
      </c>
      <c r="C341" s="108">
        <f>Field!L29</f>
        <v>402</v>
      </c>
    </row>
    <row r="342" spans="1:3" s="109" customFormat="1" ht="12.95" customHeight="1">
      <c r="A342" s="108">
        <f>Field!M30</f>
        <v>0</v>
      </c>
      <c r="B342" s="108" t="s">
        <v>557</v>
      </c>
      <c r="C342" s="108">
        <f>Field!L30</f>
        <v>403</v>
      </c>
    </row>
    <row r="343" spans="1:3" s="109" customFormat="1" ht="12.95" customHeight="1">
      <c r="A343" s="108">
        <f>Field!M31</f>
        <v>0</v>
      </c>
      <c r="B343" s="108" t="s">
        <v>557</v>
      </c>
      <c r="C343" s="108">
        <f>Field!L31</f>
        <v>404</v>
      </c>
    </row>
    <row r="344" spans="1:3" s="109" customFormat="1" ht="12.95" customHeight="1">
      <c r="A344" s="107" t="str">
        <f>Field!M32</f>
        <v>Shipping2</v>
      </c>
      <c r="B344" s="108"/>
      <c r="C344" s="108"/>
    </row>
    <row r="345" spans="1:3" s="109" customFormat="1" ht="12.95" customHeight="1">
      <c r="A345" s="108">
        <f>Field!M33</f>
        <v>0</v>
      </c>
      <c r="B345" s="108" t="s">
        <v>153</v>
      </c>
      <c r="C345" s="108" t="s">
        <v>494</v>
      </c>
    </row>
    <row r="346" spans="1:3" s="109" customFormat="1" ht="12.95" customHeight="1">
      <c r="A346" s="108">
        <f>Field!M34</f>
        <v>0</v>
      </c>
      <c r="B346" s="108" t="s">
        <v>153</v>
      </c>
      <c r="C346" s="108" t="s">
        <v>494</v>
      </c>
    </row>
    <row r="347" spans="1:3" s="109" customFormat="1" ht="12.95" customHeight="1">
      <c r="A347" s="108">
        <f>Field!M35</f>
        <v>0</v>
      </c>
      <c r="B347" s="108" t="s">
        <v>153</v>
      </c>
      <c r="C347" s="108" t="s">
        <v>494</v>
      </c>
    </row>
    <row r="348" spans="1:3" s="109" customFormat="1" ht="12.95" customHeight="1">
      <c r="A348" s="108">
        <f>Field!M36</f>
        <v>0</v>
      </c>
      <c r="B348" s="108" t="s">
        <v>153</v>
      </c>
      <c r="C348" s="108" t="s">
        <v>494</v>
      </c>
    </row>
    <row r="349" spans="1:3" s="109" customFormat="1" ht="12.95" customHeight="1">
      <c r="A349" s="108">
        <f>Field!M37</f>
        <v>0</v>
      </c>
      <c r="B349" s="108" t="s">
        <v>153</v>
      </c>
      <c r="C349" s="108" t="s">
        <v>494</v>
      </c>
    </row>
    <row r="350" spans="1:3" s="109" customFormat="1" ht="12.95" customHeight="1">
      <c r="A350" s="108">
        <f>Field!M38</f>
        <v>0</v>
      </c>
      <c r="B350" s="108" t="s">
        <v>153</v>
      </c>
      <c r="C350" s="108" t="s">
        <v>494</v>
      </c>
    </row>
    <row r="351" spans="1:3" s="109" customFormat="1" ht="12.95" customHeight="1">
      <c r="A351" s="108">
        <f>Field!M39</f>
        <v>0</v>
      </c>
      <c r="B351" s="108" t="s">
        <v>153</v>
      </c>
      <c r="C351" s="108" t="s">
        <v>494</v>
      </c>
    </row>
    <row r="352" spans="1:3" s="109" customFormat="1" ht="12.95" customHeight="1">
      <c r="A352" s="108">
        <f>Field!M40</f>
        <v>0</v>
      </c>
      <c r="B352" s="108" t="s">
        <v>153</v>
      </c>
      <c r="C352" s="108" t="s">
        <v>494</v>
      </c>
    </row>
    <row r="353" spans="1:3" s="109" customFormat="1" ht="12.95" customHeight="1">
      <c r="A353" s="108">
        <f>Field!M41</f>
        <v>0</v>
      </c>
      <c r="B353" s="108" t="s">
        <v>153</v>
      </c>
      <c r="C353" s="108" t="s">
        <v>494</v>
      </c>
    </row>
    <row r="354" spans="1:3" s="109" customFormat="1" ht="12.95" customHeight="1">
      <c r="A354" s="107" t="str">
        <f>Field!O2</f>
        <v>Packing ligne 5</v>
      </c>
      <c r="B354" s="108"/>
      <c r="C354" s="108"/>
    </row>
    <row r="355" spans="1:3" s="109" customFormat="1" ht="12.95" customHeight="1">
      <c r="A355" s="108" t="str">
        <f>Field!O3</f>
        <v>Le Pape,Mickael</v>
      </c>
      <c r="B355" s="108" t="s">
        <v>143</v>
      </c>
      <c r="C355" s="108">
        <f>Field!N3</f>
        <v>501</v>
      </c>
    </row>
    <row r="356" spans="1:3" s="109" customFormat="1" ht="12.95" customHeight="1">
      <c r="A356" s="108" t="str">
        <f>Field!O4</f>
        <v>Rodriguez,Pierre</v>
      </c>
      <c r="B356" s="108" t="s">
        <v>143</v>
      </c>
      <c r="C356" s="108">
        <f>Field!N4</f>
        <v>502</v>
      </c>
    </row>
    <row r="357" spans="1:3" s="109" customFormat="1" ht="12.95" customHeight="1">
      <c r="A357" s="108">
        <f>Field!O5</f>
        <v>0</v>
      </c>
      <c r="B357" s="108" t="s">
        <v>143</v>
      </c>
      <c r="C357" s="108">
        <f>Field!N5</f>
        <v>503</v>
      </c>
    </row>
    <row r="358" spans="1:3" s="109" customFormat="1" ht="12.95" customHeight="1">
      <c r="A358" s="108">
        <f>Field!O6</f>
        <v>0</v>
      </c>
      <c r="B358" s="108" t="s">
        <v>143</v>
      </c>
      <c r="C358" s="108">
        <f>Field!N6</f>
        <v>504</v>
      </c>
    </row>
    <row r="359" spans="1:3" s="109" customFormat="1" ht="12.95" customHeight="1">
      <c r="A359" s="108">
        <f>Field!O7</f>
        <v>0</v>
      </c>
      <c r="B359" s="108" t="s">
        <v>143</v>
      </c>
      <c r="C359" s="108">
        <f>Field!N7</f>
        <v>505</v>
      </c>
    </row>
    <row r="360" spans="1:3" s="109" customFormat="1" ht="12.95" customHeight="1">
      <c r="A360" s="108">
        <f>Field!O8</f>
        <v>0</v>
      </c>
      <c r="B360" s="108" t="s">
        <v>143</v>
      </c>
      <c r="C360" s="108">
        <f>Field!N8</f>
        <v>506</v>
      </c>
    </row>
    <row r="361" spans="1:3" s="109" customFormat="1" ht="12.95" customHeight="1">
      <c r="A361" s="108">
        <f>Field!O9</f>
        <v>0</v>
      </c>
      <c r="B361" s="108" t="s">
        <v>143</v>
      </c>
      <c r="C361" s="108">
        <f>Field!N9</f>
        <v>507</v>
      </c>
    </row>
    <row r="362" spans="1:3" s="109" customFormat="1" ht="12.95" customHeight="1">
      <c r="A362" s="108">
        <f>Field!O10</f>
        <v>0</v>
      </c>
      <c r="B362" s="108" t="s">
        <v>143</v>
      </c>
      <c r="C362" s="108">
        <f>Field!N10</f>
        <v>508</v>
      </c>
    </row>
    <row r="363" spans="1:3" s="109" customFormat="1" ht="12.95" customHeight="1">
      <c r="A363" s="108">
        <f>Field!O11</f>
        <v>0</v>
      </c>
      <c r="B363" s="108" t="s">
        <v>143</v>
      </c>
      <c r="C363" s="108">
        <f>Field!N11</f>
        <v>509</v>
      </c>
    </row>
    <row r="364" spans="1:3" s="109" customFormat="1" ht="12.95" customHeight="1">
      <c r="A364" s="108">
        <f>Field!O12</f>
        <v>0</v>
      </c>
      <c r="B364" s="108" t="s">
        <v>143</v>
      </c>
      <c r="C364" s="108">
        <f>Field!N12</f>
        <v>510</v>
      </c>
    </row>
    <row r="365" spans="1:3" s="109" customFormat="1" ht="12.95" customHeight="1">
      <c r="A365" s="108">
        <f>Field!O13</f>
        <v>0</v>
      </c>
      <c r="B365" s="108" t="s">
        <v>143</v>
      </c>
      <c r="C365" s="108">
        <f>Field!N13</f>
        <v>511</v>
      </c>
    </row>
    <row r="366" spans="1:3" s="109" customFormat="1" ht="12.95" customHeight="1">
      <c r="A366" s="108">
        <f>Field!O14</f>
        <v>0</v>
      </c>
      <c r="B366" s="108" t="s">
        <v>143</v>
      </c>
      <c r="C366" s="108">
        <f>Field!N14</f>
        <v>512</v>
      </c>
    </row>
    <row r="367" spans="1:3" s="109" customFormat="1" ht="12.95" customHeight="1">
      <c r="A367" s="108">
        <f>Field!O15</f>
        <v>0</v>
      </c>
      <c r="B367" s="108" t="s">
        <v>143</v>
      </c>
      <c r="C367" s="108">
        <f>Field!N15</f>
        <v>513</v>
      </c>
    </row>
    <row r="368" spans="1:3" s="109" customFormat="1" ht="12.95" customHeight="1">
      <c r="A368" s="108">
        <f>Field!O16</f>
        <v>0</v>
      </c>
      <c r="B368" s="108" t="s">
        <v>143</v>
      </c>
      <c r="C368" s="108">
        <f>Field!N16</f>
        <v>514</v>
      </c>
    </row>
    <row r="369" spans="1:3" s="109" customFormat="1" ht="12.95" customHeight="1">
      <c r="A369" s="108">
        <f>Field!O17</f>
        <v>0</v>
      </c>
      <c r="B369" s="108" t="s">
        <v>143</v>
      </c>
      <c r="C369" s="108">
        <f>Field!N17</f>
        <v>515</v>
      </c>
    </row>
    <row r="370" spans="1:3" s="109" customFormat="1" ht="12.95" customHeight="1">
      <c r="A370" s="108">
        <f>Field!O18</f>
        <v>0</v>
      </c>
      <c r="B370" s="108" t="s">
        <v>143</v>
      </c>
      <c r="C370" s="108">
        <f>Field!N18</f>
        <v>516</v>
      </c>
    </row>
    <row r="371" spans="1:3" s="109" customFormat="1" ht="12.95" customHeight="1">
      <c r="A371" s="108">
        <f>Field!O19</f>
        <v>0</v>
      </c>
      <c r="B371" s="108" t="s">
        <v>143</v>
      </c>
      <c r="C371" s="108">
        <f>Field!N19</f>
        <v>517</v>
      </c>
    </row>
    <row r="372" spans="1:3" s="109" customFormat="1" ht="12.95" customHeight="1">
      <c r="A372" s="108">
        <f>Field!O20</f>
        <v>0</v>
      </c>
      <c r="B372" s="108" t="s">
        <v>143</v>
      </c>
      <c r="C372" s="108">
        <f>Field!N20</f>
        <v>518</v>
      </c>
    </row>
    <row r="373" spans="1:3" s="109" customFormat="1" ht="12.95" customHeight="1">
      <c r="A373" s="108">
        <f>Field!O21</f>
        <v>0</v>
      </c>
      <c r="B373" s="108" t="s">
        <v>143</v>
      </c>
      <c r="C373" s="108">
        <f>Field!N21</f>
        <v>519</v>
      </c>
    </row>
    <row r="374" spans="1:3" s="109" customFormat="1" ht="12.95" customHeight="1">
      <c r="A374" s="108">
        <f>Field!O22</f>
        <v>0</v>
      </c>
      <c r="B374" s="108" t="s">
        <v>143</v>
      </c>
      <c r="C374" s="108">
        <f>Field!N22</f>
        <v>520</v>
      </c>
    </row>
    <row r="375" spans="1:3" s="109" customFormat="1" ht="12.95" customHeight="1">
      <c r="A375" s="108">
        <f>Field!O23</f>
        <v>0</v>
      </c>
      <c r="B375" s="108" t="s">
        <v>143</v>
      </c>
      <c r="C375" s="108">
        <f>Field!N23</f>
        <v>521</v>
      </c>
    </row>
    <row r="376" spans="1:3" s="109" customFormat="1" ht="12.95" customHeight="1">
      <c r="A376" s="108">
        <f>Field!O24</f>
        <v>0</v>
      </c>
      <c r="B376" s="108" t="s">
        <v>143</v>
      </c>
      <c r="C376" s="108">
        <f>Field!N24</f>
        <v>522</v>
      </c>
    </row>
    <row r="377" spans="1:3" s="109" customFormat="1" ht="12.95" customHeight="1">
      <c r="A377" s="108">
        <f>Field!O25</f>
        <v>0</v>
      </c>
      <c r="B377" s="108" t="s">
        <v>143</v>
      </c>
      <c r="C377" s="108">
        <f>Field!N25</f>
        <v>523</v>
      </c>
    </row>
    <row r="378" spans="1:3" s="109" customFormat="1" ht="12.95" customHeight="1">
      <c r="A378" s="108">
        <f>Field!O26</f>
        <v>0</v>
      </c>
      <c r="B378" s="108" t="s">
        <v>143</v>
      </c>
      <c r="C378" s="108">
        <f>Field!N26</f>
        <v>524</v>
      </c>
    </row>
    <row r="379" spans="1:3" s="109" customFormat="1" ht="12.95" customHeight="1">
      <c r="A379" s="107" t="str">
        <f>Field!O27</f>
        <v>Rebin L5</v>
      </c>
      <c r="B379" s="108"/>
      <c r="C379" s="108"/>
    </row>
    <row r="380" spans="1:3" s="109" customFormat="1" ht="12.95" customHeight="1">
      <c r="A380" s="108" t="str">
        <f>Field!O28</f>
        <v>Chaix Lavis,Angelique</v>
      </c>
      <c r="B380" s="108" t="s">
        <v>558</v>
      </c>
      <c r="C380" s="108">
        <f>Field!N28</f>
        <v>501</v>
      </c>
    </row>
    <row r="381" spans="1:3" s="109" customFormat="1" ht="12.95" customHeight="1">
      <c r="A381" s="108">
        <f>Field!O29</f>
        <v>0</v>
      </c>
      <c r="B381" s="108" t="s">
        <v>558</v>
      </c>
      <c r="C381" s="108">
        <f>Field!N29</f>
        <v>502</v>
      </c>
    </row>
    <row r="382" spans="1:3" s="109" customFormat="1" ht="12.95" customHeight="1">
      <c r="A382" s="108">
        <f>Field!O30</f>
        <v>0</v>
      </c>
      <c r="B382" s="108" t="s">
        <v>558</v>
      </c>
      <c r="C382" s="108">
        <f>Field!N30</f>
        <v>503</v>
      </c>
    </row>
    <row r="383" spans="1:3" s="109" customFormat="1" ht="12.95" customHeight="1">
      <c r="A383" s="108">
        <f>Field!O31</f>
        <v>0</v>
      </c>
      <c r="B383" s="108" t="s">
        <v>558</v>
      </c>
      <c r="C383" s="108">
        <f>Field!N31</f>
        <v>504</v>
      </c>
    </row>
    <row r="384" spans="1:3" s="109" customFormat="1" ht="12.95" customHeight="1">
      <c r="A384" s="107" t="str">
        <f>Field!O32</f>
        <v>Shipping3</v>
      </c>
      <c r="B384" s="108"/>
      <c r="C384" s="108"/>
    </row>
    <row r="385" spans="1:3" s="109" customFormat="1" ht="12.95" customHeight="1">
      <c r="A385" s="108">
        <f>Field!O33</f>
        <v>0</v>
      </c>
      <c r="B385" s="108" t="s">
        <v>153</v>
      </c>
      <c r="C385" s="108" t="s">
        <v>494</v>
      </c>
    </row>
    <row r="386" spans="1:3" s="109" customFormat="1" ht="12.95" customHeight="1">
      <c r="A386" s="108">
        <f>Field!O34</f>
        <v>0</v>
      </c>
      <c r="B386" s="108" t="s">
        <v>153</v>
      </c>
      <c r="C386" s="108" t="s">
        <v>494</v>
      </c>
    </row>
    <row r="387" spans="1:3" s="109" customFormat="1" ht="12.95" customHeight="1">
      <c r="A387" s="108">
        <f>Field!O35</f>
        <v>0</v>
      </c>
      <c r="B387" s="108" t="s">
        <v>153</v>
      </c>
      <c r="C387" s="108" t="s">
        <v>494</v>
      </c>
    </row>
    <row r="388" spans="1:3" s="109" customFormat="1" ht="12.95" customHeight="1">
      <c r="A388" s="108">
        <f>Field!O36</f>
        <v>0</v>
      </c>
      <c r="B388" s="108" t="s">
        <v>153</v>
      </c>
      <c r="C388" s="108" t="s">
        <v>494</v>
      </c>
    </row>
    <row r="389" spans="1:3" s="109" customFormat="1" ht="12.95" customHeight="1">
      <c r="A389" s="108">
        <f>Field!O37</f>
        <v>0</v>
      </c>
      <c r="B389" s="108" t="s">
        <v>153</v>
      </c>
      <c r="C389" s="108" t="s">
        <v>494</v>
      </c>
    </row>
    <row r="390" spans="1:3" s="109" customFormat="1" ht="12.95" customHeight="1">
      <c r="A390" s="108">
        <f>Field!O38</f>
        <v>0</v>
      </c>
      <c r="B390" s="108" t="s">
        <v>153</v>
      </c>
      <c r="C390" s="108" t="s">
        <v>494</v>
      </c>
    </row>
    <row r="391" spans="1:3" s="109" customFormat="1" ht="12.95" customHeight="1">
      <c r="A391" s="108">
        <f>Field!O39</f>
        <v>0</v>
      </c>
      <c r="B391" s="108" t="s">
        <v>153</v>
      </c>
      <c r="C391" s="108" t="s">
        <v>494</v>
      </c>
    </row>
    <row r="392" spans="1:3" s="109" customFormat="1" ht="12.95" customHeight="1">
      <c r="A392" s="108">
        <f>Field!O40</f>
        <v>0</v>
      </c>
      <c r="B392" s="108" t="s">
        <v>153</v>
      </c>
      <c r="C392" s="108" t="s">
        <v>494</v>
      </c>
    </row>
    <row r="393" spans="1:3" s="109" customFormat="1" ht="12.95" customHeight="1">
      <c r="A393" s="108">
        <f>Field!O41</f>
        <v>0</v>
      </c>
      <c r="B393" s="108" t="s">
        <v>153</v>
      </c>
      <c r="C393" s="108" t="s">
        <v>494</v>
      </c>
    </row>
    <row r="394" spans="1:3" s="109" customFormat="1" ht="12.95" customHeight="1">
      <c r="A394" s="107" t="str">
        <f>Field!P2</f>
        <v>Stow</v>
      </c>
      <c r="B394" s="108"/>
      <c r="C394" s="108"/>
    </row>
    <row r="395" spans="1:3" s="109" customFormat="1" ht="12.95" customHeight="1">
      <c r="A395" s="108">
        <f>Field!P3</f>
        <v>0</v>
      </c>
      <c r="B395" s="108" t="s">
        <v>155</v>
      </c>
      <c r="C395" s="108" t="s">
        <v>495</v>
      </c>
    </row>
    <row r="396" spans="1:3" s="109" customFormat="1" ht="12.95" customHeight="1">
      <c r="A396" s="108">
        <f>Field!P4</f>
        <v>0</v>
      </c>
      <c r="B396" s="108" t="s">
        <v>155</v>
      </c>
      <c r="C396" s="108" t="s">
        <v>495</v>
      </c>
    </row>
    <row r="397" spans="1:3" s="109" customFormat="1" ht="12.95" customHeight="1">
      <c r="A397" s="108">
        <f>Field!P5</f>
        <v>0</v>
      </c>
      <c r="B397" s="108" t="s">
        <v>155</v>
      </c>
      <c r="C397" s="108" t="s">
        <v>495</v>
      </c>
    </row>
    <row r="398" spans="1:3" s="109" customFormat="1" ht="12.95" customHeight="1">
      <c r="A398" s="108">
        <f>Field!P6</f>
        <v>0</v>
      </c>
      <c r="B398" s="108" t="s">
        <v>155</v>
      </c>
      <c r="C398" s="108" t="s">
        <v>495</v>
      </c>
    </row>
    <row r="399" spans="1:3" s="109" customFormat="1" ht="12.95" customHeight="1">
      <c r="A399" s="108">
        <f>Field!P7</f>
        <v>0</v>
      </c>
      <c r="B399" s="108" t="s">
        <v>155</v>
      </c>
      <c r="C399" s="108" t="s">
        <v>495</v>
      </c>
    </row>
    <row r="400" spans="1:3" s="109" customFormat="1" ht="12.95" customHeight="1">
      <c r="A400" s="108">
        <f>Field!P8</f>
        <v>0</v>
      </c>
      <c r="B400" s="108" t="s">
        <v>155</v>
      </c>
      <c r="C400" s="108" t="s">
        <v>495</v>
      </c>
    </row>
    <row r="401" spans="1:3" s="109" customFormat="1" ht="12.95" customHeight="1">
      <c r="A401" s="108">
        <f>Field!P9</f>
        <v>0</v>
      </c>
      <c r="B401" s="108" t="s">
        <v>155</v>
      </c>
      <c r="C401" s="108" t="s">
        <v>495</v>
      </c>
    </row>
    <row r="402" spans="1:3" s="109" customFormat="1" ht="12.95" customHeight="1">
      <c r="A402" s="108">
        <f>Field!P10</f>
        <v>0</v>
      </c>
      <c r="B402" s="108" t="s">
        <v>155</v>
      </c>
      <c r="C402" s="108" t="s">
        <v>495</v>
      </c>
    </row>
    <row r="403" spans="1:3" s="109" customFormat="1" ht="12.95" customHeight="1">
      <c r="A403" s="108">
        <f>Field!P11</f>
        <v>0</v>
      </c>
      <c r="B403" s="108" t="s">
        <v>155</v>
      </c>
      <c r="C403" s="108" t="s">
        <v>495</v>
      </c>
    </row>
    <row r="404" spans="1:3" s="109" customFormat="1" ht="12.95" customHeight="1">
      <c r="A404" s="108">
        <f>Field!P12</f>
        <v>0</v>
      </c>
      <c r="B404" s="108" t="s">
        <v>155</v>
      </c>
      <c r="C404" s="108" t="s">
        <v>495</v>
      </c>
    </row>
    <row r="405" spans="1:3" s="109" customFormat="1" ht="12.95" customHeight="1">
      <c r="A405" s="108">
        <f>Field!P13</f>
        <v>0</v>
      </c>
      <c r="B405" s="108" t="s">
        <v>155</v>
      </c>
      <c r="C405" s="108" t="s">
        <v>495</v>
      </c>
    </row>
    <row r="406" spans="1:3" s="109" customFormat="1" ht="12.95" customHeight="1">
      <c r="A406" s="108">
        <f>Field!P14</f>
        <v>0</v>
      </c>
      <c r="B406" s="108" t="s">
        <v>155</v>
      </c>
      <c r="C406" s="108" t="s">
        <v>495</v>
      </c>
    </row>
    <row r="407" spans="1:3" s="109" customFormat="1" ht="12.95" customHeight="1">
      <c r="A407" s="108">
        <f>Field!P15</f>
        <v>0</v>
      </c>
      <c r="B407" s="108" t="s">
        <v>155</v>
      </c>
      <c r="C407" s="108" t="s">
        <v>495</v>
      </c>
    </row>
    <row r="408" spans="1:3" s="109" customFormat="1" ht="12.95" customHeight="1">
      <c r="A408" s="108">
        <f>Field!P16</f>
        <v>0</v>
      </c>
      <c r="B408" s="108" t="s">
        <v>155</v>
      </c>
      <c r="C408" s="108" t="s">
        <v>495</v>
      </c>
    </row>
    <row r="409" spans="1:3" s="109" customFormat="1" ht="12.95" customHeight="1">
      <c r="A409" s="108">
        <f>Field!P17</f>
        <v>0</v>
      </c>
      <c r="B409" s="108" t="s">
        <v>155</v>
      </c>
      <c r="C409" s="108" t="s">
        <v>495</v>
      </c>
    </row>
    <row r="410" spans="1:3" s="109" customFormat="1" ht="12.95" customHeight="1">
      <c r="A410" s="107" t="str">
        <f>Field!P18</f>
        <v>V-Return</v>
      </c>
      <c r="B410" s="108"/>
      <c r="C410" s="108"/>
    </row>
    <row r="411" spans="1:3" s="109" customFormat="1" ht="12.95" customHeight="1">
      <c r="A411" s="108" t="str">
        <f>Field!P19</f>
        <v>El Khalfet,Karim</v>
      </c>
      <c r="B411" s="108" t="s">
        <v>448</v>
      </c>
      <c r="C411" s="108" t="s">
        <v>496</v>
      </c>
    </row>
    <row r="412" spans="1:3" s="109" customFormat="1" ht="12.95" customHeight="1">
      <c r="A412" s="108" t="str">
        <f>Field!P20</f>
        <v>Toulouse,Sophie</v>
      </c>
      <c r="B412" s="108" t="s">
        <v>448</v>
      </c>
      <c r="C412" s="108" t="s">
        <v>496</v>
      </c>
    </row>
    <row r="413" spans="1:3" s="109" customFormat="1" ht="12.95" customHeight="1">
      <c r="A413" s="108">
        <f>Field!P21</f>
        <v>0</v>
      </c>
      <c r="B413" s="108" t="s">
        <v>448</v>
      </c>
      <c r="C413" s="108" t="s">
        <v>496</v>
      </c>
    </row>
    <row r="414" spans="1:3" s="109" customFormat="1" ht="12.95" customHeight="1">
      <c r="A414" s="108">
        <f>Field!P22</f>
        <v>0</v>
      </c>
      <c r="B414" s="108" t="s">
        <v>448</v>
      </c>
      <c r="C414" s="108" t="s">
        <v>496</v>
      </c>
    </row>
    <row r="415" spans="1:3" s="109" customFormat="1" ht="12.95" customHeight="1">
      <c r="A415" s="108">
        <f>Field!P23</f>
        <v>0</v>
      </c>
      <c r="B415" s="108" t="s">
        <v>448</v>
      </c>
      <c r="C415" s="108" t="s">
        <v>496</v>
      </c>
    </row>
    <row r="416" spans="1:3" s="109" customFormat="1" ht="12.95" customHeight="1">
      <c r="A416" s="108">
        <f>Field!P24</f>
        <v>0</v>
      </c>
      <c r="B416" s="108" t="s">
        <v>448</v>
      </c>
      <c r="C416" s="108" t="s">
        <v>496</v>
      </c>
    </row>
    <row r="417" spans="1:3" s="109" customFormat="1" ht="12.95" customHeight="1">
      <c r="A417" s="108">
        <f>Field!P25</f>
        <v>0</v>
      </c>
      <c r="B417" s="108" t="s">
        <v>448</v>
      </c>
      <c r="C417" s="108" t="s">
        <v>496</v>
      </c>
    </row>
    <row r="418" spans="1:3" s="109" customFormat="1" ht="12.95" customHeight="1">
      <c r="A418" s="108">
        <f>Field!P26</f>
        <v>0</v>
      </c>
      <c r="B418" s="108" t="s">
        <v>448</v>
      </c>
      <c r="C418" s="108" t="s">
        <v>496</v>
      </c>
    </row>
    <row r="419" spans="1:3" s="109" customFormat="1" ht="12.95" customHeight="1">
      <c r="A419" s="108">
        <f>Field!P27</f>
        <v>0</v>
      </c>
      <c r="B419" s="108" t="s">
        <v>448</v>
      </c>
      <c r="C419" s="108" t="s">
        <v>496</v>
      </c>
    </row>
    <row r="420" spans="1:3" s="109" customFormat="1" ht="12.95" customHeight="1">
      <c r="A420" s="108">
        <f>Field!P28</f>
        <v>0</v>
      </c>
      <c r="B420" s="108" t="s">
        <v>448</v>
      </c>
      <c r="C420" s="108" t="s">
        <v>496</v>
      </c>
    </row>
    <row r="421" spans="1:3" s="109" customFormat="1" ht="12.95" customHeight="1">
      <c r="A421" s="108">
        <f>Field!P29</f>
        <v>0</v>
      </c>
      <c r="B421" s="108" t="s">
        <v>448</v>
      </c>
      <c r="C421" s="108" t="s">
        <v>496</v>
      </c>
    </row>
    <row r="422" spans="1:3" s="109" customFormat="1" ht="12.95" customHeight="1">
      <c r="A422" s="108">
        <f>Field!P30</f>
        <v>0</v>
      </c>
      <c r="B422" s="108" t="s">
        <v>448</v>
      </c>
      <c r="C422" s="108" t="s">
        <v>496</v>
      </c>
    </row>
    <row r="423" spans="1:3" s="109" customFormat="1" ht="12.95" customHeight="1">
      <c r="A423" s="108">
        <f>Field!P31</f>
        <v>0</v>
      </c>
      <c r="B423" s="108" t="s">
        <v>448</v>
      </c>
      <c r="C423" s="108" t="s">
        <v>496</v>
      </c>
    </row>
    <row r="424" spans="1:3" s="109" customFormat="1" ht="12.95" customHeight="1">
      <c r="A424" s="107" t="str">
        <f>Field!P32</f>
        <v>ICQA</v>
      </c>
      <c r="B424" s="108"/>
      <c r="C424" s="108"/>
    </row>
    <row r="425" spans="1:3" s="109" customFormat="1" ht="12.95" customHeight="1">
      <c r="A425" s="108">
        <f>Field!P33</f>
        <v>0</v>
      </c>
      <c r="B425" s="108" t="s">
        <v>156</v>
      </c>
      <c r="C425" s="108" t="s">
        <v>156</v>
      </c>
    </row>
    <row r="426" spans="1:3" s="109" customFormat="1" ht="12.95" customHeight="1">
      <c r="A426" s="108">
        <f>Field!P34</f>
        <v>0</v>
      </c>
      <c r="B426" s="108" t="s">
        <v>156</v>
      </c>
      <c r="C426" s="108" t="s">
        <v>156</v>
      </c>
    </row>
    <row r="427" spans="1:3" s="109" customFormat="1" ht="12.95" customHeight="1">
      <c r="A427" s="108">
        <f>Field!P35</f>
        <v>0</v>
      </c>
      <c r="B427" s="108" t="s">
        <v>156</v>
      </c>
      <c r="C427" s="108" t="s">
        <v>156</v>
      </c>
    </row>
    <row r="428" spans="1:3" s="109" customFormat="1" ht="12.95" customHeight="1">
      <c r="A428" s="108">
        <f>Field!P36</f>
        <v>0</v>
      </c>
      <c r="B428" s="108" t="s">
        <v>156</v>
      </c>
      <c r="C428" s="108" t="s">
        <v>156</v>
      </c>
    </row>
    <row r="429" spans="1:3" s="109" customFormat="1" ht="12.95" customHeight="1">
      <c r="A429" s="108">
        <f>Field!P37</f>
        <v>0</v>
      </c>
      <c r="B429" s="108" t="s">
        <v>156</v>
      </c>
      <c r="C429" s="108" t="s">
        <v>156</v>
      </c>
    </row>
    <row r="430" spans="1:3" s="109" customFormat="1" ht="12.95" customHeight="1">
      <c r="A430" s="108">
        <f>Field!P38</f>
        <v>0</v>
      </c>
      <c r="B430" s="108" t="s">
        <v>156</v>
      </c>
      <c r="C430" s="108" t="s">
        <v>156</v>
      </c>
    </row>
    <row r="431" spans="1:3" s="109" customFormat="1" ht="12.95" customHeight="1">
      <c r="A431" s="108">
        <f>Field!P39</f>
        <v>0</v>
      </c>
      <c r="B431" s="108" t="s">
        <v>156</v>
      </c>
      <c r="C431" s="108" t="s">
        <v>156</v>
      </c>
    </row>
    <row r="432" spans="1:3" s="109" customFormat="1" ht="12.95" customHeight="1">
      <c r="A432" s="108">
        <f>Field!P40</f>
        <v>0</v>
      </c>
      <c r="B432" s="108" t="s">
        <v>156</v>
      </c>
      <c r="C432" s="108" t="s">
        <v>156</v>
      </c>
    </row>
    <row r="433" spans="1:3" s="109" customFormat="1" ht="12.95" customHeight="1">
      <c r="A433" s="108">
        <f>Field!P41</f>
        <v>0</v>
      </c>
      <c r="B433" s="108" t="s">
        <v>156</v>
      </c>
      <c r="C433" s="108" t="s">
        <v>156</v>
      </c>
    </row>
    <row r="434" spans="1:3" s="109" customFormat="1" ht="12.95" customHeight="1">
      <c r="A434" s="107" t="str">
        <f>Field!Q2</f>
        <v>Ope Slam</v>
      </c>
      <c r="B434" s="108"/>
      <c r="C434" s="108"/>
    </row>
    <row r="435" spans="1:3" s="109" customFormat="1" ht="12.95" customHeight="1">
      <c r="A435" s="108" t="str">
        <f>Field!Q3</f>
        <v>Villa,Michael</v>
      </c>
      <c r="B435" s="108" t="s">
        <v>151</v>
      </c>
      <c r="C435" s="108" t="s">
        <v>151</v>
      </c>
    </row>
    <row r="436" spans="1:3" s="109" customFormat="1" ht="12.95" customHeight="1">
      <c r="A436" s="108">
        <f>Field!Q4</f>
        <v>0</v>
      </c>
      <c r="B436" s="108" t="s">
        <v>151</v>
      </c>
      <c r="C436" s="108" t="s">
        <v>151</v>
      </c>
    </row>
    <row r="437" spans="1:3" s="109" customFormat="1" ht="12.95" customHeight="1">
      <c r="A437" s="108">
        <f>Field!Q5</f>
        <v>0</v>
      </c>
      <c r="B437" s="108" t="s">
        <v>151</v>
      </c>
      <c r="C437" s="108" t="s">
        <v>151</v>
      </c>
    </row>
    <row r="438" spans="1:3" s="109" customFormat="1" ht="12.95" customHeight="1">
      <c r="A438" s="108">
        <f>Field!Q6</f>
        <v>0</v>
      </c>
      <c r="B438" s="108" t="s">
        <v>151</v>
      </c>
      <c r="C438" s="108" t="s">
        <v>151</v>
      </c>
    </row>
    <row r="439" spans="1:3" s="109" customFormat="1" ht="12.95" customHeight="1">
      <c r="A439" s="108">
        <f>Field!Q7</f>
        <v>0</v>
      </c>
      <c r="B439" s="108" t="s">
        <v>151</v>
      </c>
      <c r="C439" s="108" t="s">
        <v>151</v>
      </c>
    </row>
    <row r="440" spans="1:3" s="109" customFormat="1" ht="12.95" customHeight="1">
      <c r="A440" s="107" t="str">
        <f>Field!Q8</f>
        <v>Palettisation</v>
      </c>
      <c r="B440" s="108"/>
      <c r="C440" s="108"/>
    </row>
    <row r="441" spans="1:3" s="109" customFormat="1" ht="12.95" customHeight="1">
      <c r="A441" s="108" t="str">
        <f>Field!Q9</f>
        <v>Loubet,Thierry</v>
      </c>
      <c r="B441" s="108" t="s">
        <v>152</v>
      </c>
      <c r="C441" s="108" t="s">
        <v>152</v>
      </c>
    </row>
    <row r="442" spans="1:3" s="109" customFormat="1" ht="12.95" customHeight="1">
      <c r="A442" s="108">
        <f>Field!Q10</f>
        <v>0</v>
      </c>
      <c r="B442" s="108" t="s">
        <v>152</v>
      </c>
      <c r="C442" s="108" t="s">
        <v>152</v>
      </c>
    </row>
    <row r="443" spans="1:3" s="109" customFormat="1" ht="12.95" customHeight="1">
      <c r="A443" s="108">
        <f>Field!Q11</f>
        <v>0</v>
      </c>
      <c r="B443" s="108" t="s">
        <v>152</v>
      </c>
      <c r="C443" s="108" t="s">
        <v>152</v>
      </c>
    </row>
    <row r="444" spans="1:3" s="109" customFormat="1" ht="12.95" customHeight="1">
      <c r="A444" s="108">
        <f>Field!Q12</f>
        <v>0</v>
      </c>
      <c r="B444" s="108" t="s">
        <v>152</v>
      </c>
      <c r="C444" s="108" t="s">
        <v>152</v>
      </c>
    </row>
    <row r="445" spans="1:3" s="109" customFormat="1" ht="12.95" customHeight="1">
      <c r="A445" s="107" t="str">
        <f>Field!Q14</f>
        <v>Réappro</v>
      </c>
      <c r="B445" s="108"/>
      <c r="C445" s="108"/>
    </row>
    <row r="446" spans="1:3" s="109" customFormat="1" ht="12.95" customHeight="1">
      <c r="A446" s="108" t="str">
        <f>Field!Q15</f>
        <v>Blay,Guillaume</v>
      </c>
      <c r="B446" s="108" t="s">
        <v>150</v>
      </c>
      <c r="C446" s="108" t="s">
        <v>150</v>
      </c>
    </row>
    <row r="447" spans="1:3" s="109" customFormat="1" ht="12.95" customHeight="1">
      <c r="A447" s="108">
        <f>Field!Q16</f>
        <v>0</v>
      </c>
      <c r="B447" s="108" t="s">
        <v>150</v>
      </c>
      <c r="C447" s="108" t="s">
        <v>150</v>
      </c>
    </row>
    <row r="448" spans="1:3" s="109" customFormat="1" ht="12.95" customHeight="1">
      <c r="A448" s="108">
        <f>Field!Q17</f>
        <v>0</v>
      </c>
      <c r="B448" s="108" t="s">
        <v>150</v>
      </c>
      <c r="C448" s="108" t="s">
        <v>150</v>
      </c>
    </row>
    <row r="449" spans="1:3" s="109" customFormat="1" ht="12.95" customHeight="1">
      <c r="A449" s="108">
        <f>Field!Q18</f>
        <v>0</v>
      </c>
      <c r="B449" s="108" t="s">
        <v>150</v>
      </c>
      <c r="C449" s="108" t="s">
        <v>150</v>
      </c>
    </row>
    <row r="450" spans="1:3" s="109" customFormat="1" ht="12.95" customHeight="1">
      <c r="A450" s="108">
        <f>Field!Q19</f>
        <v>0</v>
      </c>
      <c r="B450" s="108" t="s">
        <v>150</v>
      </c>
      <c r="C450" s="108" t="s">
        <v>150</v>
      </c>
    </row>
    <row r="451" spans="1:3" s="109" customFormat="1" ht="12.95" customHeight="1">
      <c r="A451" s="107" t="str">
        <f>Field!Q20</f>
        <v>5S</v>
      </c>
      <c r="B451" s="108"/>
      <c r="C451" s="108"/>
    </row>
    <row r="452" spans="1:3" s="109" customFormat="1" ht="12.95" customHeight="1">
      <c r="A452" s="108">
        <f>Field!Q21</f>
        <v>0</v>
      </c>
      <c r="B452" s="108" t="s">
        <v>449</v>
      </c>
      <c r="C452" s="108" t="s">
        <v>449</v>
      </c>
    </row>
    <row r="453" spans="1:3" s="109" customFormat="1" ht="12.95" customHeight="1">
      <c r="A453" s="108">
        <f>Field!Q22</f>
        <v>0</v>
      </c>
      <c r="B453" s="108" t="s">
        <v>449</v>
      </c>
      <c r="C453" s="108" t="s">
        <v>449</v>
      </c>
    </row>
    <row r="454" spans="1:3" s="109" customFormat="1" ht="12.95" customHeight="1">
      <c r="A454" s="108">
        <f>Field!Q23</f>
        <v>0</v>
      </c>
      <c r="B454" s="108" t="s">
        <v>449</v>
      </c>
      <c r="C454" s="108" t="s">
        <v>449</v>
      </c>
    </row>
    <row r="455" spans="1:3" s="109" customFormat="1" ht="12.95" customHeight="1">
      <c r="A455" s="108">
        <f>Field!Q24</f>
        <v>0</v>
      </c>
      <c r="B455" s="108" t="s">
        <v>449</v>
      </c>
      <c r="C455" s="108" t="s">
        <v>449</v>
      </c>
    </row>
    <row r="456" spans="1:3" s="109" customFormat="1" ht="12.95" customHeight="1">
      <c r="A456" s="108" t="str">
        <f>Field!Q25</f>
        <v>De Percin,Bruno</v>
      </c>
      <c r="B456" s="108" t="s">
        <v>449</v>
      </c>
      <c r="C456" s="108" t="s">
        <v>449</v>
      </c>
    </row>
    <row r="457" spans="1:3" s="109" customFormat="1" ht="12.95" customHeight="1">
      <c r="A457" s="107" t="str">
        <f>Field!Q26</f>
        <v>Support Lead</v>
      </c>
      <c r="B457" s="108"/>
      <c r="C457" s="108"/>
    </row>
    <row r="458" spans="1:3" s="109" customFormat="1" ht="12.95" customHeight="1">
      <c r="A458" s="108" t="str">
        <f>Field!Q27</f>
        <v>Munier,Soizik</v>
      </c>
      <c r="B458" s="108" t="s">
        <v>157</v>
      </c>
      <c r="C458" s="108" t="s">
        <v>157</v>
      </c>
    </row>
    <row r="459" spans="1:3" s="109" customFormat="1" ht="12.95" customHeight="1">
      <c r="A459" s="108" t="str">
        <f>Field!Q28</f>
        <v>Achahbouni,Saida</v>
      </c>
      <c r="B459" s="108" t="s">
        <v>157</v>
      </c>
      <c r="C459" s="108" t="s">
        <v>157</v>
      </c>
    </row>
    <row r="460" spans="1:3" s="109" customFormat="1" ht="12.95" customHeight="1">
      <c r="A460" s="108" t="str">
        <f>Field!Q29</f>
        <v>Kuruc,Catherine</v>
      </c>
      <c r="B460" s="108" t="s">
        <v>157</v>
      </c>
      <c r="C460" s="108" t="s">
        <v>157</v>
      </c>
    </row>
    <row r="461" spans="1:3" s="109" customFormat="1" ht="12.95" customHeight="1">
      <c r="A461" s="108" t="str">
        <f>Field!Q30</f>
        <v>Loussert,Jerome</v>
      </c>
      <c r="B461" s="108" t="s">
        <v>157</v>
      </c>
      <c r="C461" s="108" t="s">
        <v>157</v>
      </c>
    </row>
    <row r="462" spans="1:3" s="109" customFormat="1" ht="12.95" customHeight="1">
      <c r="A462" s="108" t="str">
        <f>Field!Q31</f>
        <v>De Sousa,Kelly</v>
      </c>
      <c r="B462" s="108" t="s">
        <v>157</v>
      </c>
      <c r="C462" s="108" t="s">
        <v>157</v>
      </c>
    </row>
    <row r="463" spans="1:3" s="109" customFormat="1" ht="12.95" customHeight="1">
      <c r="A463" s="107" t="str">
        <f>Field!Q32</f>
        <v>Instrutor</v>
      </c>
      <c r="B463" s="108"/>
      <c r="C463" s="108"/>
    </row>
    <row r="464" spans="1:3" s="109" customFormat="1" ht="12.95" customHeight="1">
      <c r="A464" s="108" t="str">
        <f>Field!Q33</f>
        <v>Sartre,Charlotte</v>
      </c>
      <c r="B464" s="108" t="s">
        <v>159</v>
      </c>
      <c r="C464" s="108" t="s">
        <v>159</v>
      </c>
    </row>
    <row r="465" spans="1:3" s="109" customFormat="1" ht="12.95" customHeight="1">
      <c r="A465" s="108" t="str">
        <f>Field!Q34</f>
        <v>Nicolier,Estelle</v>
      </c>
      <c r="B465" s="108" t="s">
        <v>159</v>
      </c>
      <c r="C465" s="108" t="s">
        <v>159</v>
      </c>
    </row>
    <row r="466" spans="1:3" s="109" customFormat="1" ht="12.95" customHeight="1">
      <c r="A466" s="108" t="str">
        <f>Field!Q35</f>
        <v>Dauget,Kevin</v>
      </c>
      <c r="B466" s="108" t="s">
        <v>159</v>
      </c>
      <c r="C466" s="108" t="s">
        <v>159</v>
      </c>
    </row>
    <row r="467" spans="1:3" s="109" customFormat="1" ht="12.95" customHeight="1">
      <c r="A467" s="108">
        <f>Field!Q36</f>
        <v>0</v>
      </c>
      <c r="B467" s="108" t="s">
        <v>159</v>
      </c>
      <c r="C467" s="108" t="s">
        <v>159</v>
      </c>
    </row>
    <row r="468" spans="1:3" s="109" customFormat="1" ht="12.95" customHeight="1">
      <c r="A468" s="108">
        <f>Field!Q37</f>
        <v>0</v>
      </c>
      <c r="B468" s="108" t="s">
        <v>159</v>
      </c>
      <c r="C468" s="108" t="s">
        <v>159</v>
      </c>
    </row>
    <row r="469" spans="1:3" s="109" customFormat="1" ht="12.95" customHeight="1">
      <c r="A469" s="108">
        <f>Field!Q38</f>
        <v>0</v>
      </c>
      <c r="B469" s="108" t="s">
        <v>159</v>
      </c>
      <c r="C469" s="108" t="s">
        <v>159</v>
      </c>
    </row>
    <row r="470" spans="1:3" s="109" customFormat="1" ht="12.95" customHeight="1">
      <c r="A470" s="108">
        <f>Field!Q39</f>
        <v>0</v>
      </c>
      <c r="B470" s="108" t="s">
        <v>159</v>
      </c>
      <c r="C470" s="108" t="s">
        <v>159</v>
      </c>
    </row>
    <row r="471" spans="1:3" s="109" customFormat="1" ht="12.95" customHeight="1">
      <c r="A471" s="108">
        <f>Field!Q39</f>
        <v>0</v>
      </c>
      <c r="B471" s="108" t="s">
        <v>159</v>
      </c>
      <c r="C471" s="108" t="s">
        <v>159</v>
      </c>
    </row>
    <row r="472" spans="1:3" s="109" customFormat="1" ht="12.95" customHeight="1">
      <c r="A472" s="108">
        <f>Field!Q40</f>
        <v>0</v>
      </c>
      <c r="B472" s="108" t="s">
        <v>159</v>
      </c>
      <c r="C472" s="108" t="s">
        <v>159</v>
      </c>
    </row>
    <row r="473" spans="1:3" s="109" customFormat="1" ht="12.95" customHeight="1">
      <c r="A473" s="108"/>
      <c r="B473" s="108"/>
      <c r="C473" s="108"/>
    </row>
    <row r="474" spans="1:3" s="109" customFormat="1" ht="12.95" customHeight="1">
      <c r="A474" s="108"/>
      <c r="B474" s="108"/>
      <c r="C474" s="108"/>
    </row>
    <row r="475" spans="1:3" s="109" customFormat="1" ht="12.95" customHeight="1">
      <c r="A475" s="108"/>
      <c r="B475" s="108"/>
      <c r="C475" s="108"/>
    </row>
    <row r="476" spans="1:3" s="109" customFormat="1" ht="12.95" customHeight="1">
      <c r="A476" s="108"/>
      <c r="B476" s="108"/>
      <c r="C476" s="108"/>
    </row>
    <row r="477" spans="1:3" s="109" customFormat="1" ht="12.95" customHeight="1">
      <c r="A477" s="108"/>
      <c r="B477" s="108"/>
      <c r="C477" s="108"/>
    </row>
    <row r="478" spans="1:3" s="109" customFormat="1" ht="12.95" customHeight="1">
      <c r="A478" s="108"/>
      <c r="B478" s="108"/>
      <c r="C478" s="108"/>
    </row>
    <row r="479" spans="1:3" s="109" customFormat="1" ht="12.95" customHeight="1">
      <c r="A479" s="108"/>
      <c r="B479" s="108"/>
      <c r="C479" s="108"/>
    </row>
    <row r="480" spans="1:3" s="109" customFormat="1" ht="12.95" customHeight="1">
      <c r="A480" s="108"/>
      <c r="B480" s="108"/>
      <c r="C480" s="108"/>
    </row>
    <row r="481" spans="1:3" s="109" customFormat="1" ht="12.95" customHeight="1">
      <c r="A481" s="108"/>
      <c r="B481" s="108"/>
      <c r="C481" s="108"/>
    </row>
    <row r="482" spans="1:3" s="109" customFormat="1" ht="12.95" customHeight="1">
      <c r="A482" s="108"/>
      <c r="B482" s="108"/>
      <c r="C482" s="108"/>
    </row>
    <row r="483" spans="1:3" s="109" customFormat="1" ht="12.95" customHeight="1">
      <c r="A483" s="108"/>
      <c r="B483" s="108"/>
      <c r="C483" s="108"/>
    </row>
    <row r="484" spans="1:3" s="109" customFormat="1" ht="12.95" customHeight="1">
      <c r="A484" s="108"/>
      <c r="B484" s="108"/>
      <c r="C484" s="108"/>
    </row>
    <row r="485" spans="1:3" s="109" customFormat="1" ht="12.95" customHeight="1">
      <c r="A485" s="108"/>
      <c r="B485" s="108"/>
      <c r="C485" s="108"/>
    </row>
    <row r="486" spans="1:3" s="109" customFormat="1" ht="12.95" customHeight="1">
      <c r="A486" s="108"/>
      <c r="B486" s="108"/>
      <c r="C486" s="108"/>
    </row>
    <row r="487" spans="1:3" s="109" customFormat="1" ht="12.95" customHeight="1">
      <c r="A487" s="108"/>
      <c r="B487" s="108"/>
      <c r="C487" s="108"/>
    </row>
    <row r="488" spans="1:3" s="109" customFormat="1" ht="12.95" customHeight="1">
      <c r="A488" s="108"/>
      <c r="B488" s="108"/>
      <c r="C488" s="108"/>
    </row>
    <row r="489" spans="1:3" s="109" customFormat="1" ht="12.95" customHeight="1">
      <c r="A489" s="108"/>
      <c r="B489" s="108"/>
      <c r="C489" s="108"/>
    </row>
    <row r="490" spans="1:3" s="109" customFormat="1" ht="12.95" customHeight="1">
      <c r="A490" s="108"/>
      <c r="B490" s="108"/>
      <c r="C490" s="108"/>
    </row>
    <row r="491" spans="1:3" s="109" customFormat="1" ht="12.95" customHeight="1">
      <c r="A491" s="108"/>
      <c r="B491" s="108"/>
      <c r="C491" s="108"/>
    </row>
    <row r="492" spans="1:3" s="109" customFormat="1" ht="12.95" customHeight="1">
      <c r="A492" s="108"/>
      <c r="B492" s="108"/>
      <c r="C492" s="108"/>
    </row>
    <row r="493" spans="1:3" s="109" customFormat="1" ht="12.95" customHeight="1">
      <c r="A493" s="108"/>
      <c r="B493" s="108"/>
      <c r="C493" s="108"/>
    </row>
    <row r="494" spans="1:3" s="109" customFormat="1" ht="12.95" customHeight="1">
      <c r="A494" s="108"/>
      <c r="B494" s="108"/>
      <c r="C494" s="108"/>
    </row>
    <row r="495" spans="1:3" s="109" customFormat="1" ht="12.95" customHeight="1">
      <c r="A495" s="108"/>
      <c r="B495" s="108"/>
      <c r="C495" s="108"/>
    </row>
    <row r="496" spans="1:3" s="109" customFormat="1" ht="12.95" customHeight="1">
      <c r="A496" s="108"/>
      <c r="B496" s="108"/>
      <c r="C496" s="108"/>
    </row>
    <row r="497" spans="1:3" s="109" customFormat="1" ht="12.95" customHeight="1">
      <c r="A497" s="108"/>
      <c r="B497" s="108"/>
      <c r="C497" s="108"/>
    </row>
    <row r="498" spans="1:3" s="109" customFormat="1" ht="12.95" customHeight="1">
      <c r="A498" s="108"/>
      <c r="B498" s="108"/>
      <c r="C498" s="108"/>
    </row>
    <row r="499" spans="1:3" s="109" customFormat="1" ht="12.95" customHeight="1">
      <c r="A499" s="108"/>
      <c r="B499" s="108"/>
      <c r="C499" s="108"/>
    </row>
    <row r="500" spans="1:3" s="109" customFormat="1" ht="12.95" customHeight="1">
      <c r="A500" s="108"/>
      <c r="B500" s="108"/>
      <c r="C500" s="108"/>
    </row>
    <row r="501" spans="1:3" s="109" customFormat="1" ht="12.95" customHeight="1">
      <c r="A501" s="108"/>
      <c r="B501" s="108"/>
      <c r="C501" s="108"/>
    </row>
    <row r="502" spans="1:3" s="109" customFormat="1" ht="12.95" customHeight="1">
      <c r="A502" s="108"/>
      <c r="B502" s="108"/>
      <c r="C502" s="108"/>
    </row>
    <row r="503" spans="1:3" s="109" customFormat="1" ht="12.95" customHeight="1">
      <c r="A503" s="108"/>
      <c r="B503" s="108"/>
      <c r="C503" s="108"/>
    </row>
    <row r="504" spans="1:3" s="109" customFormat="1" ht="12.95" customHeight="1">
      <c r="A504" s="108"/>
      <c r="B504" s="108"/>
      <c r="C504" s="108"/>
    </row>
    <row r="505" spans="1:3" s="109" customFormat="1" ht="12.95" customHeight="1">
      <c r="A505" s="108"/>
      <c r="B505" s="108"/>
      <c r="C505" s="108"/>
    </row>
    <row r="506" spans="1:3" s="109" customFormat="1" ht="12.95" customHeight="1">
      <c r="A506" s="108"/>
      <c r="B506" s="108"/>
      <c r="C506" s="108"/>
    </row>
    <row r="507" spans="1:3" s="109" customFormat="1" ht="12.95" customHeight="1">
      <c r="A507" s="108"/>
      <c r="B507" s="108"/>
      <c r="C507" s="108"/>
    </row>
    <row r="508" spans="1:3" s="109" customFormat="1" ht="12.95" customHeight="1">
      <c r="A508" s="108"/>
      <c r="B508" s="108"/>
      <c r="C508" s="108"/>
    </row>
    <row r="509" spans="1:3" s="109" customFormat="1" ht="12.95" customHeight="1">
      <c r="A509" s="108"/>
      <c r="B509" s="108"/>
      <c r="C509" s="108"/>
    </row>
    <row r="510" spans="1:3" s="109" customFormat="1" ht="12.95" customHeight="1">
      <c r="A510" s="108"/>
      <c r="B510" s="108"/>
      <c r="C510" s="108"/>
    </row>
    <row r="511" spans="1:3" s="109" customFormat="1" ht="12.95" customHeight="1">
      <c r="A511" s="108"/>
      <c r="B511" s="108"/>
      <c r="C511" s="108"/>
    </row>
    <row r="512" spans="1:3" s="109" customFormat="1" ht="12.95" customHeight="1">
      <c r="A512" s="108"/>
      <c r="B512" s="108"/>
      <c r="C512" s="108"/>
    </row>
    <row r="513" spans="1:3" s="109" customFormat="1" ht="12.95" customHeight="1">
      <c r="A513" s="108"/>
      <c r="B513" s="108"/>
      <c r="C513" s="108"/>
    </row>
    <row r="514" spans="1:3" s="109" customFormat="1" ht="12.95" customHeight="1">
      <c r="A514" s="108"/>
      <c r="B514" s="108"/>
      <c r="C514" s="108"/>
    </row>
    <row r="515" spans="1:3" s="109" customFormat="1" ht="12.95" customHeight="1">
      <c r="A515" s="108"/>
      <c r="B515" s="108"/>
      <c r="C515" s="108"/>
    </row>
    <row r="516" spans="1:3" s="109" customFormat="1" ht="12.95" customHeight="1">
      <c r="A516" s="108"/>
      <c r="B516" s="108"/>
      <c r="C516" s="108"/>
    </row>
    <row r="517" spans="1:3" s="109" customFormat="1" ht="12.95" customHeight="1">
      <c r="A517" s="108"/>
      <c r="B517" s="108"/>
      <c r="C517" s="108"/>
    </row>
    <row r="518" spans="1:3" s="109" customFormat="1" ht="12.95" customHeight="1">
      <c r="A518" s="108"/>
      <c r="B518" s="108"/>
      <c r="C518" s="108"/>
    </row>
    <row r="519" spans="1:3" s="109" customFormat="1" ht="12.95" customHeight="1">
      <c r="A519" s="108"/>
      <c r="B519" s="108"/>
      <c r="C519" s="108"/>
    </row>
    <row r="520" spans="1:3" s="109" customFormat="1" ht="12.95" customHeight="1">
      <c r="A520" s="108"/>
      <c r="B520" s="108"/>
      <c r="C520" s="108"/>
    </row>
    <row r="521" spans="1:3" s="109" customFormat="1" ht="12.95" customHeight="1">
      <c r="A521" s="108"/>
      <c r="B521" s="108"/>
      <c r="C521" s="108"/>
    </row>
    <row r="522" spans="1:3" s="109" customFormat="1" ht="12.95" customHeight="1">
      <c r="A522" s="108"/>
      <c r="B522" s="108"/>
      <c r="C522" s="108"/>
    </row>
    <row r="523" spans="1:3" s="109" customFormat="1" ht="12.95" customHeight="1">
      <c r="A523" s="108"/>
      <c r="B523" s="108"/>
      <c r="C523" s="108"/>
    </row>
    <row r="524" spans="1:3" s="109" customFormat="1" ht="12.95" customHeight="1">
      <c r="A524" s="108"/>
      <c r="B524" s="108"/>
      <c r="C524" s="108"/>
    </row>
    <row r="525" spans="1:3" s="109" customFormat="1" ht="12.95" customHeight="1">
      <c r="A525" s="108"/>
      <c r="B525" s="108"/>
      <c r="C525" s="108"/>
    </row>
    <row r="526" spans="1:3" s="109" customFormat="1" ht="12.95" customHeight="1">
      <c r="A526" s="108"/>
      <c r="B526" s="108"/>
      <c r="C526" s="108"/>
    </row>
    <row r="527" spans="1:3" s="109" customFormat="1" ht="12.95" customHeight="1">
      <c r="A527" s="108"/>
      <c r="B527" s="108"/>
      <c r="C527" s="108"/>
    </row>
    <row r="528" spans="1:3" s="109" customFormat="1" ht="12.95" customHeight="1">
      <c r="A528" s="108"/>
      <c r="B528" s="108"/>
      <c r="C528" s="108"/>
    </row>
    <row r="529" spans="1:3" s="109" customFormat="1" ht="12.95" customHeight="1">
      <c r="A529" s="108"/>
      <c r="B529" s="108"/>
      <c r="C529" s="108"/>
    </row>
    <row r="530" spans="1:3" s="109" customFormat="1" ht="12.95" customHeight="1">
      <c r="A530" s="108"/>
      <c r="B530" s="108"/>
      <c r="C530" s="108"/>
    </row>
    <row r="531" spans="1:3" s="109" customFormat="1" ht="12.95" customHeight="1">
      <c r="A531" s="108"/>
      <c r="B531" s="108"/>
      <c r="C531" s="108"/>
    </row>
    <row r="532" spans="1:3" s="109" customFormat="1" ht="12.95" customHeight="1">
      <c r="A532" s="108"/>
      <c r="B532" s="108"/>
      <c r="C532" s="108"/>
    </row>
    <row r="533" spans="1:3" s="109" customFormat="1" ht="12.95" customHeight="1">
      <c r="A533" s="108"/>
      <c r="B533" s="108"/>
      <c r="C533" s="108"/>
    </row>
    <row r="534" spans="1:3" s="109" customFormat="1" ht="12.95" customHeight="1">
      <c r="A534" s="108"/>
      <c r="B534" s="108"/>
      <c r="C534" s="108"/>
    </row>
    <row r="535" spans="1:3" s="109" customFormat="1" ht="12.95" customHeight="1">
      <c r="A535" s="108"/>
      <c r="B535" s="108"/>
      <c r="C535" s="108"/>
    </row>
    <row r="536" spans="1:3" s="109" customFormat="1" ht="12.95" customHeight="1">
      <c r="A536" s="108"/>
      <c r="B536" s="108"/>
      <c r="C536" s="108"/>
    </row>
    <row r="537" spans="1:3" s="109" customFormat="1" ht="12.95" customHeight="1">
      <c r="A537" s="108"/>
      <c r="B537" s="108"/>
      <c r="C537" s="108"/>
    </row>
    <row r="538" spans="1:3" s="109" customFormat="1" ht="12.95" customHeight="1">
      <c r="A538" s="108"/>
      <c r="B538" s="108"/>
      <c r="C538" s="108"/>
    </row>
    <row r="539" spans="1:3" s="109" customFormat="1" ht="12.95" customHeight="1">
      <c r="A539" s="108"/>
      <c r="B539" s="108"/>
      <c r="C539" s="108"/>
    </row>
    <row r="540" spans="1:3" s="109" customFormat="1" ht="12.95" customHeight="1">
      <c r="A540" s="108"/>
      <c r="B540" s="108"/>
      <c r="C540" s="108"/>
    </row>
    <row r="541" spans="1:3" s="109" customFormat="1" ht="12.95" customHeight="1">
      <c r="A541" s="108"/>
      <c r="B541" s="108"/>
      <c r="C541" s="108"/>
    </row>
    <row r="542" spans="1:3" s="109" customFormat="1" ht="12.95" customHeight="1">
      <c r="A542" s="108"/>
      <c r="B542" s="108"/>
      <c r="C542" s="108"/>
    </row>
    <row r="543" spans="1:3" s="109" customFormat="1" ht="12.95" customHeight="1">
      <c r="A543" s="108"/>
      <c r="B543" s="108"/>
      <c r="C543" s="108"/>
    </row>
    <row r="544" spans="1:3" s="109" customFormat="1" ht="12.95" customHeight="1">
      <c r="A544" s="108"/>
      <c r="B544" s="108"/>
      <c r="C544" s="108"/>
    </row>
    <row r="545" spans="1:3" s="109" customFormat="1" ht="12.95" customHeight="1">
      <c r="A545" s="108"/>
      <c r="B545" s="108"/>
      <c r="C545" s="108"/>
    </row>
    <row r="546" spans="1:3" s="109" customFormat="1" ht="12.95" customHeight="1">
      <c r="A546" s="108"/>
      <c r="B546" s="108"/>
      <c r="C546" s="108"/>
    </row>
    <row r="547" spans="1:3" s="109" customFormat="1" ht="12.95" customHeight="1">
      <c r="A547" s="108"/>
      <c r="B547" s="108"/>
      <c r="C547" s="108"/>
    </row>
    <row r="548" spans="1:3" s="109" customFormat="1" ht="12.95" customHeight="1">
      <c r="A548" s="108"/>
      <c r="B548" s="108"/>
      <c r="C548" s="108"/>
    </row>
    <row r="549" spans="1:3" s="109" customFormat="1" ht="12.95" customHeight="1">
      <c r="A549" s="108"/>
      <c r="B549" s="108"/>
      <c r="C549" s="108"/>
    </row>
    <row r="550" spans="1:3" s="109" customFormat="1" ht="12.95" customHeight="1">
      <c r="A550" s="108"/>
      <c r="B550" s="108"/>
      <c r="C550" s="108"/>
    </row>
    <row r="551" spans="1:3" s="109" customFormat="1" ht="12.95" customHeight="1">
      <c r="A551" s="108"/>
      <c r="B551" s="108"/>
      <c r="C551" s="108"/>
    </row>
    <row r="552" spans="1:3" s="109" customFormat="1" ht="12.95" customHeight="1">
      <c r="A552" s="108"/>
      <c r="B552" s="108"/>
      <c r="C552" s="108"/>
    </row>
    <row r="553" spans="1:3" s="109" customFormat="1" ht="12.95" customHeight="1">
      <c r="A553" s="108"/>
      <c r="B553" s="108"/>
      <c r="C553" s="108"/>
    </row>
    <row r="554" spans="1:3" s="109" customFormat="1" ht="12.95" customHeight="1">
      <c r="A554" s="108"/>
      <c r="B554" s="108"/>
      <c r="C554" s="108"/>
    </row>
    <row r="555" spans="1:3" s="109" customFormat="1" ht="12.95" customHeight="1">
      <c r="A555" s="108"/>
      <c r="B555" s="108"/>
      <c r="C555" s="108"/>
    </row>
    <row r="556" spans="1:3" s="109" customFormat="1" ht="12.95" customHeight="1">
      <c r="A556" s="108"/>
      <c r="B556" s="108"/>
      <c r="C556" s="108"/>
    </row>
    <row r="557" spans="1:3" s="109" customFormat="1" ht="12.95" customHeight="1">
      <c r="A557" s="108"/>
      <c r="B557" s="108"/>
      <c r="C557" s="108"/>
    </row>
    <row r="558" spans="1:3" s="109" customFormat="1" ht="12.95" customHeight="1">
      <c r="A558" s="108"/>
      <c r="B558" s="108"/>
      <c r="C558" s="108"/>
    </row>
    <row r="559" spans="1:3" s="109" customFormat="1" ht="12.95" customHeight="1">
      <c r="A559" s="108"/>
      <c r="B559" s="108"/>
      <c r="C559" s="108"/>
    </row>
    <row r="560" spans="1:3" s="109" customFormat="1" ht="12.95" customHeight="1">
      <c r="A560" s="108"/>
      <c r="B560" s="108"/>
      <c r="C560" s="108"/>
    </row>
    <row r="561" spans="1:3" s="109" customFormat="1" ht="12.95" customHeight="1">
      <c r="A561" s="108"/>
      <c r="B561" s="108"/>
      <c r="C561" s="108"/>
    </row>
    <row r="562" spans="1:3" s="109" customFormat="1" ht="12.95" customHeight="1">
      <c r="A562" s="108"/>
      <c r="B562" s="108"/>
      <c r="C562" s="108"/>
    </row>
    <row r="563" spans="1:3" s="109" customFormat="1" ht="12.95" customHeight="1">
      <c r="A563" s="108"/>
      <c r="B563" s="108"/>
      <c r="C563" s="108"/>
    </row>
    <row r="564" spans="1:3" s="109" customFormat="1" ht="12.95" customHeight="1">
      <c r="A564" s="108"/>
      <c r="B564" s="108"/>
      <c r="C564" s="108"/>
    </row>
    <row r="565" spans="1:3" s="109" customFormat="1" ht="12.95" customHeight="1">
      <c r="A565" s="108"/>
      <c r="B565" s="108"/>
      <c r="C565" s="108"/>
    </row>
    <row r="566" spans="1:3" s="109" customFormat="1" ht="12.95" customHeight="1">
      <c r="A566" s="108"/>
      <c r="B566" s="108"/>
      <c r="C566" s="108"/>
    </row>
    <row r="567" spans="1:3" s="109" customFormat="1" ht="12.95" customHeight="1">
      <c r="A567" s="108"/>
      <c r="B567" s="108"/>
      <c r="C567" s="108"/>
    </row>
    <row r="568" spans="1:3" s="109" customFormat="1" ht="12.95" customHeight="1">
      <c r="A568" s="108"/>
      <c r="B568" s="108"/>
      <c r="C568" s="108"/>
    </row>
    <row r="569" spans="1:3" s="109" customFormat="1" ht="12.95" customHeight="1">
      <c r="A569" s="108"/>
      <c r="B569" s="108"/>
      <c r="C569" s="108"/>
    </row>
    <row r="570" spans="1:3" s="109" customFormat="1" ht="12.95" customHeight="1">
      <c r="A570" s="108"/>
      <c r="B570" s="108"/>
      <c r="C570" s="108"/>
    </row>
    <row r="571" spans="1:3" s="109" customFormat="1" ht="12.95" customHeight="1">
      <c r="A571" s="108"/>
      <c r="B571" s="108"/>
      <c r="C571" s="108"/>
    </row>
    <row r="572" spans="1:3" s="109" customFormat="1" ht="12.95" customHeight="1">
      <c r="A572" s="108"/>
      <c r="B572" s="108"/>
      <c r="C572" s="108"/>
    </row>
    <row r="573" spans="1:3" s="109" customFormat="1" ht="12.95" customHeight="1">
      <c r="A573" s="108"/>
      <c r="B573" s="108"/>
      <c r="C573" s="108"/>
    </row>
    <row r="574" spans="1:3" s="109" customFormat="1" ht="12.95" customHeight="1">
      <c r="A574" s="108"/>
      <c r="B574" s="108"/>
      <c r="C574" s="108"/>
    </row>
    <row r="575" spans="1:3" s="109" customFormat="1" ht="12.95" customHeight="1">
      <c r="A575" s="108"/>
      <c r="B575" s="108"/>
      <c r="C575" s="108"/>
    </row>
    <row r="576" spans="1:3" s="109" customFormat="1" ht="12.95" customHeight="1">
      <c r="A576" s="108"/>
      <c r="B576" s="108"/>
      <c r="C576" s="108"/>
    </row>
    <row r="577" spans="1:3" s="109" customFormat="1" ht="12.95" customHeight="1">
      <c r="A577" s="108"/>
      <c r="B577" s="108"/>
      <c r="C577" s="108"/>
    </row>
    <row r="578" spans="1:3" s="109" customFormat="1" ht="12.95" customHeight="1">
      <c r="A578" s="108"/>
      <c r="B578" s="108"/>
      <c r="C578" s="108"/>
    </row>
    <row r="579" spans="1:3" s="109" customFormat="1" ht="12.95" customHeight="1">
      <c r="A579" s="108"/>
      <c r="B579" s="108"/>
      <c r="C579" s="108"/>
    </row>
    <row r="580" spans="1:3" s="109" customFormat="1" ht="12.95" customHeight="1">
      <c r="A580" s="108"/>
      <c r="B580" s="108"/>
      <c r="C580" s="108"/>
    </row>
    <row r="581" spans="1:3" s="109" customFormat="1" ht="12.95" customHeight="1">
      <c r="A581" s="108"/>
      <c r="B581" s="108"/>
      <c r="C581" s="108"/>
    </row>
    <row r="582" spans="1:3" s="109" customFormat="1" ht="12.95" customHeight="1">
      <c r="A582" s="108"/>
      <c r="B582" s="108"/>
      <c r="C582" s="108"/>
    </row>
    <row r="583" spans="1:3" s="109" customFormat="1" ht="12.95" customHeight="1">
      <c r="A583" s="108"/>
      <c r="B583" s="108"/>
      <c r="C583" s="108"/>
    </row>
    <row r="584" spans="1:3" s="109" customFormat="1" ht="12.95" customHeight="1">
      <c r="A584" s="108"/>
      <c r="B584" s="108"/>
      <c r="C584" s="108"/>
    </row>
    <row r="585" spans="1:3" s="109" customFormat="1" ht="12.95" customHeight="1">
      <c r="A585" s="108"/>
      <c r="B585" s="108"/>
      <c r="C585" s="108"/>
    </row>
    <row r="586" spans="1:3" s="109" customFormat="1" ht="12.95" customHeight="1">
      <c r="A586" s="108"/>
      <c r="B586" s="108"/>
      <c r="C586" s="108"/>
    </row>
    <row r="587" spans="1:3" s="109" customFormat="1" ht="12.95" customHeight="1">
      <c r="A587" s="108"/>
      <c r="B587" s="108"/>
      <c r="C587" s="108"/>
    </row>
    <row r="588" spans="1:3" s="109" customFormat="1" ht="12.95" customHeight="1">
      <c r="A588" s="108"/>
      <c r="B588" s="108"/>
      <c r="C588" s="108"/>
    </row>
    <row r="589" spans="1:3" s="109" customFormat="1" ht="12.95" customHeight="1">
      <c r="A589" s="108"/>
      <c r="B589" s="108"/>
      <c r="C589" s="108"/>
    </row>
    <row r="590" spans="1:3" s="109" customFormat="1" ht="12.95" customHeight="1">
      <c r="A590" s="108"/>
      <c r="B590" s="108"/>
      <c r="C590" s="108"/>
    </row>
    <row r="591" spans="1:3" s="109" customFormat="1" ht="12.95" customHeight="1">
      <c r="A591" s="108"/>
      <c r="B591" s="108"/>
      <c r="C591" s="108"/>
    </row>
    <row r="592" spans="1:3" s="109" customFormat="1" ht="12.95" customHeight="1">
      <c r="A592" s="108"/>
      <c r="B592" s="108"/>
      <c r="C592" s="108"/>
    </row>
    <row r="593" spans="1:3" s="109" customFormat="1" ht="12.95" customHeight="1">
      <c r="A593" s="108"/>
      <c r="B593" s="108"/>
      <c r="C593" s="108"/>
    </row>
    <row r="594" spans="1:3" s="109" customFormat="1" ht="12.95" customHeight="1">
      <c r="A594" s="108"/>
      <c r="B594" s="108"/>
      <c r="C594" s="108"/>
    </row>
    <row r="595" spans="1:3" s="109" customFormat="1" ht="12.95" customHeight="1">
      <c r="A595" s="108"/>
      <c r="B595" s="108"/>
      <c r="C595" s="108"/>
    </row>
    <row r="596" spans="1:3" s="109" customFormat="1" ht="12.95" customHeight="1">
      <c r="A596" s="108"/>
      <c r="B596" s="108"/>
      <c r="C596" s="108"/>
    </row>
    <row r="597" spans="1:3" s="109" customFormat="1" ht="12.95" customHeight="1">
      <c r="A597" s="108"/>
      <c r="B597" s="108"/>
      <c r="C597" s="108"/>
    </row>
    <row r="598" spans="1:3" s="109" customFormat="1" ht="12.95" customHeight="1">
      <c r="A598" s="108"/>
      <c r="B598" s="108"/>
      <c r="C598" s="108"/>
    </row>
    <row r="599" spans="1:3" s="109" customFormat="1" ht="12.95" customHeight="1">
      <c r="A599" s="108"/>
      <c r="B599" s="108"/>
      <c r="C599" s="108"/>
    </row>
    <row r="600" spans="1:3" s="109" customFormat="1" ht="12.95" customHeight="1">
      <c r="A600" s="108"/>
      <c r="B600" s="108"/>
      <c r="C600" s="108"/>
    </row>
    <row r="601" spans="1:3" s="109" customFormat="1" ht="12.95" customHeight="1">
      <c r="A601" s="108"/>
      <c r="B601" s="108"/>
      <c r="C601" s="108"/>
    </row>
    <row r="602" spans="1:3" s="109" customFormat="1" ht="12.95" customHeight="1">
      <c r="A602" s="108"/>
      <c r="B602" s="108"/>
      <c r="C602" s="108"/>
    </row>
    <row r="603" spans="1:3" s="109" customFormat="1" ht="12.95" customHeight="1">
      <c r="A603" s="108"/>
      <c r="B603" s="108"/>
      <c r="C603" s="108"/>
    </row>
    <row r="604" spans="1:3" s="109" customFormat="1" ht="12.95" customHeight="1">
      <c r="A604" s="108"/>
      <c r="B604" s="108"/>
      <c r="C604" s="108"/>
    </row>
    <row r="605" spans="1:3" s="109" customFormat="1" ht="12.95" customHeight="1">
      <c r="A605" s="108"/>
      <c r="B605" s="108"/>
      <c r="C605" s="108"/>
    </row>
    <row r="606" spans="1:3" s="109" customFormat="1" ht="12.95" customHeight="1">
      <c r="A606" s="108"/>
      <c r="B606" s="108"/>
      <c r="C606" s="108"/>
    </row>
    <row r="607" spans="1:3" s="109" customFormat="1" ht="12.95" customHeight="1">
      <c r="A607" s="108"/>
      <c r="B607" s="108"/>
      <c r="C607" s="108"/>
    </row>
    <row r="608" spans="1:3" s="109" customFormat="1" ht="12.95" customHeight="1">
      <c r="A608" s="108"/>
      <c r="B608" s="108"/>
      <c r="C608" s="108"/>
    </row>
    <row r="609" spans="1:3" s="109" customFormat="1" ht="12.95" customHeight="1">
      <c r="A609" s="108"/>
      <c r="B609" s="108"/>
      <c r="C609" s="108"/>
    </row>
    <row r="610" spans="1:3" s="109" customFormat="1" ht="12.95" customHeight="1">
      <c r="A610" s="108"/>
      <c r="B610" s="108"/>
      <c r="C610" s="108"/>
    </row>
    <row r="611" spans="1:3" s="109" customFormat="1" ht="12.95" customHeight="1">
      <c r="A611" s="108"/>
      <c r="B611" s="108"/>
      <c r="C611" s="108"/>
    </row>
    <row r="612" spans="1:3" s="109" customFormat="1" ht="12.95" customHeight="1">
      <c r="A612" s="108"/>
      <c r="B612" s="108"/>
      <c r="C612" s="108"/>
    </row>
    <row r="613" spans="1:3" s="109" customFormat="1" ht="12.95" customHeight="1">
      <c r="A613" s="108"/>
      <c r="B613" s="108"/>
      <c r="C613" s="108"/>
    </row>
    <row r="614" spans="1:3" s="109" customFormat="1" ht="12.95" customHeight="1">
      <c r="A614" s="108"/>
      <c r="B614" s="108"/>
      <c r="C614" s="108"/>
    </row>
    <row r="615" spans="1:3" s="109" customFormat="1" ht="12.95" customHeight="1">
      <c r="A615" s="108"/>
      <c r="B615" s="108"/>
      <c r="C615" s="108"/>
    </row>
    <row r="616" spans="1:3" s="109" customFormat="1" ht="12.95" customHeight="1">
      <c r="A616" s="108"/>
      <c r="B616" s="108"/>
      <c r="C616" s="108"/>
    </row>
    <row r="617" spans="1:3" s="109" customFormat="1" ht="12.95" customHeight="1">
      <c r="A617" s="108"/>
      <c r="B617" s="108"/>
      <c r="C617" s="108"/>
    </row>
    <row r="618" spans="1:3" s="109" customFormat="1" ht="12.95" customHeight="1">
      <c r="A618" s="108"/>
      <c r="B618" s="108"/>
      <c r="C618" s="108"/>
    </row>
    <row r="619" spans="1:3" s="109" customFormat="1" ht="12.95" customHeight="1">
      <c r="A619" s="108"/>
      <c r="B619" s="108"/>
      <c r="C619" s="108"/>
    </row>
    <row r="620" spans="1:3" s="109" customFormat="1" ht="12.95" customHeight="1">
      <c r="A620" s="108"/>
      <c r="B620" s="108"/>
      <c r="C620" s="108"/>
    </row>
    <row r="621" spans="1:3" s="109" customFormat="1" ht="12.95" customHeight="1">
      <c r="A621" s="108"/>
      <c r="B621" s="108"/>
      <c r="C621" s="108"/>
    </row>
    <row r="622" spans="1:3" s="109" customFormat="1" ht="12.95" customHeight="1">
      <c r="A622" s="108"/>
      <c r="B622" s="108"/>
      <c r="C622" s="108"/>
    </row>
    <row r="623" spans="1:3" s="109" customFormat="1" ht="12.95" customHeight="1">
      <c r="A623" s="108"/>
      <c r="B623" s="108"/>
      <c r="C623" s="108"/>
    </row>
    <row r="624" spans="1:3" s="109" customFormat="1" ht="12.95" customHeight="1">
      <c r="A624" s="108"/>
      <c r="B624" s="108"/>
      <c r="C624" s="108"/>
    </row>
    <row r="625" spans="1:3" s="109" customFormat="1" ht="12.95" customHeight="1">
      <c r="A625" s="108"/>
      <c r="B625" s="108"/>
      <c r="C625" s="108"/>
    </row>
    <row r="626" spans="1:3" s="109" customFormat="1" ht="12.95" customHeight="1">
      <c r="A626" s="108"/>
      <c r="B626" s="108"/>
      <c r="C626" s="108"/>
    </row>
    <row r="627" spans="1:3" s="109" customFormat="1" ht="12.95" customHeight="1">
      <c r="A627" s="108"/>
      <c r="B627" s="108"/>
      <c r="C627" s="108"/>
    </row>
    <row r="628" spans="1:3" s="109" customFormat="1" ht="12.95" customHeight="1">
      <c r="A628" s="108"/>
      <c r="B628" s="108"/>
      <c r="C628" s="108"/>
    </row>
    <row r="629" spans="1:3" s="109" customFormat="1" ht="12.95" customHeight="1">
      <c r="A629" s="108"/>
      <c r="B629" s="108"/>
      <c r="C629" s="108"/>
    </row>
    <row r="630" spans="1:3" s="109" customFormat="1" ht="12.95" customHeight="1">
      <c r="A630" s="108"/>
      <c r="B630" s="108"/>
      <c r="C630" s="108"/>
    </row>
    <row r="631" spans="1:3" s="109" customFormat="1" ht="12.95" customHeight="1">
      <c r="A631" s="108"/>
      <c r="B631" s="108"/>
      <c r="C631" s="108"/>
    </row>
    <row r="632" spans="1:3" s="109" customFormat="1" ht="12.95" customHeight="1">
      <c r="A632" s="108"/>
      <c r="B632" s="108"/>
      <c r="C632" s="108"/>
    </row>
    <row r="633" spans="1:3" s="109" customFormat="1" ht="12.95" customHeight="1">
      <c r="A633" s="108"/>
      <c r="B633" s="108"/>
      <c r="C633" s="108"/>
    </row>
    <row r="634" spans="1:3" s="109" customFormat="1" ht="12.95" customHeight="1">
      <c r="A634" s="108"/>
      <c r="B634" s="108"/>
      <c r="C634" s="108"/>
    </row>
    <row r="635" spans="1:3" s="109" customFormat="1" ht="12.95" customHeight="1">
      <c r="A635" s="108"/>
      <c r="B635" s="108"/>
      <c r="C635" s="108"/>
    </row>
    <row r="636" spans="1:3" s="109" customFormat="1" ht="12.95" customHeight="1">
      <c r="A636" s="108"/>
      <c r="B636" s="108"/>
      <c r="C636" s="108"/>
    </row>
    <row r="637" spans="1:3" s="109" customFormat="1" ht="12.95" customHeight="1">
      <c r="A637" s="108"/>
      <c r="B637" s="108"/>
      <c r="C637" s="108"/>
    </row>
    <row r="638" spans="1:3" s="109" customFormat="1" ht="12.95" customHeight="1">
      <c r="A638" s="108"/>
      <c r="B638" s="108"/>
      <c r="C638" s="108"/>
    </row>
    <row r="639" spans="1:3" s="109" customFormat="1" ht="12.95" customHeight="1">
      <c r="A639" s="108"/>
      <c r="B639" s="108"/>
      <c r="C639" s="108"/>
    </row>
    <row r="640" spans="1:3" s="109" customFormat="1" ht="12.95" customHeight="1">
      <c r="A640" s="108"/>
      <c r="B640" s="108"/>
      <c r="C640" s="108"/>
    </row>
    <row r="641" spans="1:3" s="109" customFormat="1" ht="12.95" customHeight="1">
      <c r="A641" s="108"/>
      <c r="B641" s="108"/>
      <c r="C641" s="108"/>
    </row>
    <row r="642" spans="1:3" s="109" customFormat="1" ht="12.95" customHeight="1">
      <c r="A642" s="108"/>
      <c r="B642" s="108"/>
      <c r="C642" s="108"/>
    </row>
    <row r="643" spans="1:3" s="109" customFormat="1" ht="12.95" customHeight="1">
      <c r="A643" s="108"/>
      <c r="B643" s="108"/>
      <c r="C643" s="108"/>
    </row>
    <row r="644" spans="1:3" s="109" customFormat="1" ht="12.95" customHeight="1">
      <c r="A644" s="108"/>
      <c r="B644" s="108"/>
      <c r="C644" s="108"/>
    </row>
    <row r="645" spans="1:3" s="109" customFormat="1" ht="12.95" customHeight="1">
      <c r="A645" s="108"/>
      <c r="B645" s="108"/>
      <c r="C645" s="108"/>
    </row>
    <row r="646" spans="1:3" s="109" customFormat="1" ht="12.95" customHeight="1">
      <c r="A646" s="108"/>
      <c r="B646" s="108"/>
      <c r="C646" s="108"/>
    </row>
    <row r="647" spans="1:3" s="109" customFormat="1" ht="12.95" customHeight="1">
      <c r="A647" s="108"/>
      <c r="B647" s="108"/>
      <c r="C647" s="108"/>
    </row>
    <row r="648" spans="1:3" s="109" customFormat="1" ht="12.95" customHeight="1">
      <c r="A648" s="108"/>
      <c r="B648" s="108"/>
      <c r="C648" s="108"/>
    </row>
    <row r="649" spans="1:3" s="109" customFormat="1" ht="12.95" customHeight="1">
      <c r="A649" s="108"/>
      <c r="B649" s="108"/>
      <c r="C649" s="108"/>
    </row>
    <row r="650" spans="1:3" s="109" customFormat="1" ht="12.95" customHeight="1">
      <c r="A650" s="108"/>
      <c r="B650" s="108"/>
      <c r="C650" s="108"/>
    </row>
    <row r="651" spans="1:3" s="109" customFormat="1" ht="12.95" customHeight="1">
      <c r="A651" s="108"/>
      <c r="B651" s="108"/>
      <c r="C651" s="108"/>
    </row>
    <row r="652" spans="1:3" s="109" customFormat="1" ht="12.95" customHeight="1">
      <c r="A652" s="108"/>
      <c r="B652" s="108"/>
      <c r="C652" s="108"/>
    </row>
    <row r="653" spans="1:3" s="109" customFormat="1" ht="12.95" customHeight="1">
      <c r="A653" s="108"/>
      <c r="B653" s="108"/>
      <c r="C653" s="108"/>
    </row>
    <row r="654" spans="1:3" s="109" customFormat="1" ht="12.95" customHeight="1">
      <c r="A654" s="108"/>
      <c r="B654" s="108"/>
      <c r="C654" s="108"/>
    </row>
    <row r="655" spans="1:3" s="109" customFormat="1" ht="12.95" customHeight="1">
      <c r="A655" s="108"/>
      <c r="B655" s="108"/>
      <c r="C655" s="108"/>
    </row>
    <row r="656" spans="1:3" s="109" customFormat="1" ht="12.95" customHeight="1">
      <c r="A656" s="108"/>
      <c r="B656" s="108"/>
      <c r="C656" s="108"/>
    </row>
    <row r="657" spans="1:3" s="109" customFormat="1" ht="12.95" customHeight="1">
      <c r="A657" s="108"/>
      <c r="B657" s="108"/>
      <c r="C657" s="108"/>
    </row>
    <row r="658" spans="1:3" s="109" customFormat="1" ht="12.95" customHeight="1">
      <c r="A658" s="108"/>
      <c r="B658" s="108"/>
      <c r="C658" s="108"/>
    </row>
    <row r="659" spans="1:3" s="109" customFormat="1" ht="12.95" customHeight="1">
      <c r="A659" s="108"/>
      <c r="B659" s="108"/>
      <c r="C659" s="108"/>
    </row>
    <row r="660" spans="1:3" s="109" customFormat="1" ht="12.95" customHeight="1">
      <c r="A660" s="108"/>
      <c r="B660" s="108"/>
      <c r="C660" s="108"/>
    </row>
    <row r="661" spans="1:3" s="109" customFormat="1" ht="12.95" customHeight="1">
      <c r="A661" s="108"/>
      <c r="B661" s="108"/>
      <c r="C661" s="108"/>
    </row>
    <row r="662" spans="1:3" s="109" customFormat="1" ht="12.95" customHeight="1">
      <c r="A662" s="108"/>
      <c r="B662" s="108"/>
      <c r="C662" s="108"/>
    </row>
    <row r="663" spans="1:3" s="109" customFormat="1" ht="12.95" customHeight="1">
      <c r="A663" s="108"/>
      <c r="B663" s="108"/>
      <c r="C663" s="108"/>
    </row>
    <row r="664" spans="1:3" s="109" customFormat="1" ht="12.95" customHeight="1">
      <c r="A664" s="108"/>
      <c r="B664" s="108"/>
      <c r="C664" s="108"/>
    </row>
    <row r="665" spans="1:3" s="109" customFormat="1" ht="12.95" customHeight="1">
      <c r="A665" s="108"/>
      <c r="B665" s="108"/>
      <c r="C665" s="108"/>
    </row>
    <row r="666" spans="1:3" s="109" customFormat="1" ht="12.95" customHeight="1">
      <c r="A666" s="108"/>
      <c r="B666" s="108"/>
      <c r="C666" s="108"/>
    </row>
    <row r="667" spans="1:3" s="109" customFormat="1" ht="12.95" customHeight="1">
      <c r="A667" s="108"/>
      <c r="B667" s="108"/>
      <c r="C667" s="108"/>
    </row>
    <row r="668" spans="1:3" s="109" customFormat="1" ht="12.95" customHeight="1">
      <c r="A668" s="108"/>
      <c r="B668" s="108"/>
      <c r="C668" s="108"/>
    </row>
    <row r="669" spans="1:3" s="109" customFormat="1" ht="12.95" customHeight="1">
      <c r="A669" s="108"/>
      <c r="B669" s="108"/>
      <c r="C669" s="108"/>
    </row>
    <row r="670" spans="1:3" s="109" customFormat="1" ht="12.95" customHeight="1">
      <c r="A670" s="108"/>
      <c r="B670" s="108"/>
      <c r="C670" s="108"/>
    </row>
    <row r="671" spans="1:3" s="109" customFormat="1" ht="12.95" customHeight="1">
      <c r="A671" s="108"/>
      <c r="B671" s="108"/>
      <c r="C671" s="108"/>
    </row>
    <row r="672" spans="1:3" s="109" customFormat="1" ht="12.95" customHeight="1">
      <c r="A672" s="108"/>
      <c r="B672" s="108"/>
      <c r="C672" s="108"/>
    </row>
    <row r="673" spans="1:3" s="109" customFormat="1" ht="12.95" customHeight="1">
      <c r="A673" s="108"/>
      <c r="B673" s="108"/>
      <c r="C673" s="108"/>
    </row>
    <row r="674" spans="1:3" s="109" customFormat="1" ht="12.95" customHeight="1">
      <c r="A674" s="108"/>
      <c r="B674" s="108"/>
      <c r="C674" s="108"/>
    </row>
    <row r="675" spans="1:3" s="109" customFormat="1" ht="12.95" customHeight="1">
      <c r="A675" s="108"/>
      <c r="B675" s="108"/>
      <c r="C675" s="108"/>
    </row>
    <row r="676" spans="1:3" s="109" customFormat="1" ht="12.95" customHeight="1">
      <c r="A676" s="108"/>
      <c r="B676" s="108"/>
      <c r="C676" s="108"/>
    </row>
    <row r="677" spans="1:3" s="109" customFormat="1" ht="12.95" customHeight="1">
      <c r="A677" s="108"/>
      <c r="B677" s="108"/>
      <c r="C677" s="108"/>
    </row>
    <row r="678" spans="1:3" s="109" customFormat="1" ht="12.95" customHeight="1">
      <c r="A678" s="108"/>
      <c r="B678" s="108"/>
      <c r="C678" s="108"/>
    </row>
    <row r="679" spans="1:3" s="109" customFormat="1" ht="12.95" customHeight="1">
      <c r="A679" s="108"/>
      <c r="B679" s="108"/>
      <c r="C679" s="108"/>
    </row>
    <row r="680" spans="1:3" s="109" customFormat="1" ht="12.95" customHeight="1">
      <c r="A680" s="108"/>
      <c r="B680" s="108"/>
      <c r="C680" s="108"/>
    </row>
    <row r="681" spans="1:3" s="109" customFormat="1" ht="12.95" customHeight="1">
      <c r="A681" s="108"/>
      <c r="B681" s="108"/>
      <c r="C681" s="108"/>
    </row>
    <row r="682" spans="1:3" s="109" customFormat="1" ht="12.95" customHeight="1">
      <c r="A682" s="108"/>
      <c r="B682" s="108"/>
      <c r="C682" s="108"/>
    </row>
    <row r="683" spans="1:3" s="109" customFormat="1" ht="12.95" customHeight="1">
      <c r="A683" s="108"/>
      <c r="B683" s="108"/>
      <c r="C683" s="108"/>
    </row>
    <row r="684" spans="1:3" s="109" customFormat="1" ht="12.95" customHeight="1">
      <c r="A684" s="108"/>
      <c r="B684" s="108"/>
      <c r="C684" s="108"/>
    </row>
    <row r="685" spans="1:3" s="109" customFormat="1" ht="12.95" customHeight="1">
      <c r="A685" s="108"/>
      <c r="B685" s="108"/>
      <c r="C685" s="108"/>
    </row>
    <row r="686" spans="1:3" s="109" customFormat="1" ht="12.95" customHeight="1">
      <c r="A686" s="108"/>
      <c r="B686" s="108"/>
      <c r="C686" s="108"/>
    </row>
    <row r="687" spans="1:3" s="109" customFormat="1" ht="12.95" customHeight="1">
      <c r="A687" s="108"/>
      <c r="B687" s="108"/>
      <c r="C687" s="108"/>
    </row>
    <row r="688" spans="1:3" s="109" customFormat="1" ht="12.95" customHeight="1">
      <c r="A688" s="108"/>
      <c r="B688" s="108"/>
      <c r="C688" s="108"/>
    </row>
    <row r="689" spans="1:3" s="109" customFormat="1" ht="12.95" customHeight="1">
      <c r="A689" s="108"/>
      <c r="B689" s="108"/>
      <c r="C689" s="108"/>
    </row>
    <row r="690" spans="1:3" s="109" customFormat="1" ht="12.95" customHeight="1">
      <c r="A690" s="108"/>
      <c r="B690" s="108"/>
      <c r="C690" s="108"/>
    </row>
    <row r="691" spans="1:3" s="109" customFormat="1" ht="12.95" customHeight="1">
      <c r="A691" s="108"/>
      <c r="B691" s="108"/>
      <c r="C691" s="108"/>
    </row>
    <row r="692" spans="1:3" s="109" customFormat="1" ht="12.95" customHeight="1">
      <c r="A692" s="108"/>
      <c r="B692" s="108"/>
      <c r="C692" s="108"/>
    </row>
    <row r="693" spans="1:3" s="109" customFormat="1" ht="12.95" customHeight="1">
      <c r="A693" s="108"/>
      <c r="B693" s="108"/>
      <c r="C693" s="108"/>
    </row>
    <row r="694" spans="1:3" s="109" customFormat="1" ht="12.95" customHeight="1">
      <c r="A694" s="108"/>
      <c r="B694" s="108"/>
      <c r="C694" s="108"/>
    </row>
    <row r="695" spans="1:3" s="109" customFormat="1" ht="12.95" customHeight="1">
      <c r="A695" s="108"/>
      <c r="B695" s="108"/>
      <c r="C695" s="108"/>
    </row>
    <row r="696" spans="1:3" s="109" customFormat="1" ht="12.95" customHeight="1">
      <c r="A696" s="108"/>
      <c r="B696" s="108"/>
      <c r="C696" s="108"/>
    </row>
    <row r="697" spans="1:3" s="109" customFormat="1" ht="12.95" customHeight="1">
      <c r="A697" s="108"/>
      <c r="B697" s="108"/>
      <c r="C697" s="108"/>
    </row>
    <row r="698" spans="1:3" s="109" customFormat="1" ht="12.95" customHeight="1">
      <c r="A698" s="108"/>
      <c r="B698" s="108"/>
      <c r="C698" s="108"/>
    </row>
    <row r="699" spans="1:3" s="109" customFormat="1" ht="12.95" customHeight="1">
      <c r="A699" s="108"/>
      <c r="B699" s="108"/>
      <c r="C699" s="108"/>
    </row>
    <row r="700" spans="1:3" s="109" customFormat="1" ht="12.95" customHeight="1">
      <c r="A700" s="108"/>
      <c r="B700" s="108"/>
      <c r="C700" s="108"/>
    </row>
    <row r="701" spans="1:3" s="109" customFormat="1" ht="12.95" customHeight="1">
      <c r="A701" s="108"/>
      <c r="B701" s="108"/>
      <c r="C701" s="108"/>
    </row>
    <row r="702" spans="1:3" s="109" customFormat="1" ht="12.95" customHeight="1">
      <c r="A702" s="108"/>
      <c r="B702" s="108"/>
      <c r="C702" s="108"/>
    </row>
    <row r="703" spans="1:3" s="109" customFormat="1" ht="12.95" customHeight="1">
      <c r="A703" s="108"/>
      <c r="B703" s="108"/>
      <c r="C703" s="108"/>
    </row>
    <row r="704" spans="1:3" s="109" customFormat="1" ht="12.95" customHeight="1">
      <c r="A704" s="108"/>
      <c r="B704" s="108"/>
      <c r="C704" s="108"/>
    </row>
    <row r="705" spans="1:3" s="109" customFormat="1" ht="12.95" customHeight="1">
      <c r="A705" s="108"/>
      <c r="B705" s="108"/>
      <c r="C705" s="108"/>
    </row>
    <row r="706" spans="1:3" s="109" customFormat="1" ht="12.95" customHeight="1">
      <c r="A706" s="108"/>
      <c r="B706" s="108"/>
      <c r="C706" s="108"/>
    </row>
    <row r="707" spans="1:3" s="109" customFormat="1" ht="12.95" customHeight="1">
      <c r="A707" s="108"/>
      <c r="B707" s="108"/>
      <c r="C707" s="108"/>
    </row>
    <row r="708" spans="1:3" s="109" customFormat="1" ht="12.95" customHeight="1">
      <c r="A708" s="108"/>
      <c r="B708" s="108"/>
      <c r="C708" s="108"/>
    </row>
    <row r="709" spans="1:3" s="109" customFormat="1" ht="12.95" customHeight="1">
      <c r="A709" s="108"/>
      <c r="B709" s="108"/>
      <c r="C709" s="108"/>
    </row>
    <row r="710" spans="1:3" s="109" customFormat="1" ht="12.95" customHeight="1">
      <c r="A710" s="108"/>
      <c r="B710" s="108"/>
      <c r="C710" s="108"/>
    </row>
    <row r="711" spans="1:3" s="109" customFormat="1" ht="12.95" customHeight="1">
      <c r="A711" s="108"/>
      <c r="B711" s="108"/>
      <c r="C711" s="108"/>
    </row>
    <row r="712" spans="1:3" s="109" customFormat="1" ht="12.95" customHeight="1">
      <c r="A712" s="108"/>
      <c r="B712" s="108"/>
      <c r="C712" s="108"/>
    </row>
    <row r="713" spans="1:3" s="109" customFormat="1" ht="12.95" customHeight="1">
      <c r="A713" s="108"/>
      <c r="B713" s="108"/>
      <c r="C713" s="108"/>
    </row>
    <row r="714" spans="1:3" s="109" customFormat="1" ht="12.95" customHeight="1">
      <c r="A714" s="108"/>
      <c r="B714" s="108"/>
      <c r="C714" s="108"/>
    </row>
    <row r="715" spans="1:3" s="109" customFormat="1" ht="12.95" customHeight="1">
      <c r="A715" s="108"/>
      <c r="B715" s="108"/>
      <c r="C715" s="108"/>
    </row>
    <row r="716" spans="1:3" s="109" customFormat="1" ht="12.95" customHeight="1">
      <c r="A716" s="108"/>
      <c r="B716" s="108"/>
      <c r="C716" s="108"/>
    </row>
    <row r="717" spans="1:3" s="109" customFormat="1" ht="12.95" customHeight="1">
      <c r="A717" s="108"/>
      <c r="B717" s="108"/>
      <c r="C717" s="108"/>
    </row>
    <row r="718" spans="1:3" s="109" customFormat="1" ht="12.95" customHeight="1">
      <c r="A718" s="108"/>
      <c r="B718" s="108"/>
      <c r="C718" s="108"/>
    </row>
    <row r="719" spans="1:3" s="109" customFormat="1" ht="12.95" customHeight="1">
      <c r="A719" s="108"/>
      <c r="B719" s="108"/>
      <c r="C719" s="108"/>
    </row>
    <row r="720" spans="1:3" s="109" customFormat="1" ht="12.95" customHeight="1">
      <c r="A720" s="108"/>
      <c r="B720" s="108"/>
      <c r="C720" s="108"/>
    </row>
    <row r="721" spans="1:3" s="109" customFormat="1" ht="12.95" customHeight="1">
      <c r="A721" s="108"/>
      <c r="B721" s="108"/>
      <c r="C721" s="108"/>
    </row>
    <row r="722" spans="1:3" s="109" customFormat="1" ht="12.95" customHeight="1">
      <c r="A722" s="108"/>
      <c r="B722" s="108"/>
      <c r="C722" s="108"/>
    </row>
    <row r="723" spans="1:3" s="109" customFormat="1" ht="12.95" customHeight="1">
      <c r="A723" s="108"/>
      <c r="B723" s="108"/>
      <c r="C723" s="108"/>
    </row>
    <row r="724" spans="1:3" s="109" customFormat="1" ht="12.95" customHeight="1">
      <c r="A724" s="108"/>
      <c r="B724" s="108"/>
      <c r="C724" s="108"/>
    </row>
    <row r="725" spans="1:3" s="109" customFormat="1" ht="12.95" customHeight="1">
      <c r="A725" s="108"/>
      <c r="B725" s="108"/>
      <c r="C725" s="108"/>
    </row>
    <row r="726" spans="1:3" s="109" customFormat="1" ht="12.95" customHeight="1">
      <c r="A726" s="108"/>
      <c r="B726" s="108"/>
      <c r="C726" s="108"/>
    </row>
    <row r="727" spans="1:3" s="109" customFormat="1" ht="12.95" customHeight="1">
      <c r="A727" s="108"/>
      <c r="B727" s="108"/>
      <c r="C727" s="108"/>
    </row>
    <row r="728" spans="1:3" s="109" customFormat="1" ht="12.95" customHeight="1">
      <c r="A728" s="108"/>
      <c r="B728" s="108"/>
      <c r="C728" s="108"/>
    </row>
    <row r="729" spans="1:3" s="109" customFormat="1" ht="12.95" customHeight="1">
      <c r="A729" s="108"/>
      <c r="B729" s="108"/>
      <c r="C729" s="108"/>
    </row>
    <row r="730" spans="1:3" s="109" customFormat="1" ht="12.95" customHeight="1">
      <c r="A730" s="108"/>
      <c r="B730" s="108"/>
      <c r="C730" s="108"/>
    </row>
    <row r="731" spans="1:3" s="109" customFormat="1" ht="12.95" customHeight="1">
      <c r="A731" s="108"/>
      <c r="B731" s="108"/>
      <c r="C731" s="108"/>
    </row>
    <row r="732" spans="1:3" s="109" customFormat="1" ht="12.95" customHeight="1">
      <c r="A732" s="108"/>
      <c r="B732" s="108"/>
      <c r="C732" s="108"/>
    </row>
    <row r="733" spans="1:3" s="109" customFormat="1" ht="12.95" customHeight="1">
      <c r="A733" s="108"/>
      <c r="B733" s="108"/>
      <c r="C733" s="108"/>
    </row>
    <row r="734" spans="1:3" s="109" customFormat="1" ht="12.95" customHeight="1">
      <c r="A734" s="108"/>
      <c r="B734" s="108"/>
      <c r="C734" s="108"/>
    </row>
    <row r="735" spans="1:3" s="109" customFormat="1" ht="12.95" customHeight="1">
      <c r="A735" s="108"/>
      <c r="B735" s="108"/>
      <c r="C735" s="108"/>
    </row>
    <row r="736" spans="1:3" s="109" customFormat="1" ht="12.95" customHeight="1">
      <c r="A736" s="108"/>
      <c r="B736" s="108"/>
      <c r="C736" s="108"/>
    </row>
    <row r="737" spans="1:3" s="109" customFormat="1" ht="12.95" customHeight="1">
      <c r="A737" s="108"/>
      <c r="B737" s="108"/>
      <c r="C737" s="108"/>
    </row>
    <row r="738" spans="1:3" s="109" customFormat="1" ht="12.95" customHeight="1">
      <c r="A738" s="108"/>
      <c r="B738" s="108"/>
      <c r="C738" s="108"/>
    </row>
    <row r="739" spans="1:3" s="109" customFormat="1" ht="12.95" customHeight="1">
      <c r="A739" s="108"/>
      <c r="B739" s="108"/>
      <c r="C739" s="108"/>
    </row>
    <row r="740" spans="1:3" s="109" customFormat="1" ht="12.95" customHeight="1">
      <c r="A740" s="108"/>
      <c r="B740" s="108"/>
      <c r="C740" s="108"/>
    </row>
    <row r="741" spans="1:3" s="109" customFormat="1" ht="12.95" customHeight="1">
      <c r="A741" s="108"/>
      <c r="B741" s="108"/>
      <c r="C741" s="108"/>
    </row>
    <row r="742" spans="1:3" s="109" customFormat="1" ht="12.95" customHeight="1">
      <c r="A742" s="108"/>
      <c r="B742" s="108"/>
      <c r="C742" s="108"/>
    </row>
    <row r="743" spans="1:3" s="109" customFormat="1" ht="12.95" customHeight="1">
      <c r="A743" s="108"/>
      <c r="B743" s="108"/>
      <c r="C743" s="108"/>
    </row>
    <row r="744" spans="1:3" s="109" customFormat="1" ht="12.95" customHeight="1">
      <c r="A744" s="108"/>
      <c r="B744" s="108"/>
      <c r="C744" s="108"/>
    </row>
    <row r="745" spans="1:3" s="109" customFormat="1" ht="12.95" customHeight="1">
      <c r="A745" s="108"/>
      <c r="B745" s="108"/>
      <c r="C745" s="108"/>
    </row>
    <row r="746" spans="1:3" s="109" customFormat="1" ht="12.95" customHeight="1">
      <c r="A746" s="108"/>
      <c r="B746" s="108"/>
      <c r="C746" s="108"/>
    </row>
    <row r="747" spans="1:3" s="109" customFormat="1" ht="12.95" customHeight="1">
      <c r="A747" s="108"/>
      <c r="B747" s="108"/>
      <c r="C747" s="108"/>
    </row>
    <row r="748" spans="1:3" s="109" customFormat="1" ht="12.95" customHeight="1">
      <c r="A748" s="108"/>
      <c r="B748" s="108"/>
      <c r="C748" s="108"/>
    </row>
    <row r="749" spans="1:3" s="109" customFormat="1" ht="12.95" customHeight="1">
      <c r="A749" s="108"/>
      <c r="B749" s="108"/>
      <c r="C749" s="108"/>
    </row>
    <row r="750" spans="1:3" s="109" customFormat="1" ht="12.95" customHeight="1">
      <c r="A750" s="108"/>
      <c r="B750" s="108"/>
      <c r="C750" s="108"/>
    </row>
    <row r="751" spans="1:3" s="109" customFormat="1" ht="12.95" customHeight="1">
      <c r="A751" s="108"/>
      <c r="B751" s="108"/>
      <c r="C751" s="108"/>
    </row>
    <row r="752" spans="1:3" s="109" customFormat="1" ht="12.95" customHeight="1">
      <c r="A752" s="108"/>
      <c r="B752" s="108"/>
      <c r="C752" s="108"/>
    </row>
    <row r="753" spans="1:3" s="109" customFormat="1" ht="12.95" customHeight="1">
      <c r="A753" s="108"/>
      <c r="B753" s="108"/>
      <c r="C753" s="108"/>
    </row>
    <row r="754" spans="1:3" s="109" customFormat="1" ht="12.95" customHeight="1">
      <c r="A754" s="108"/>
      <c r="B754" s="108"/>
      <c r="C754" s="108"/>
    </row>
    <row r="755" spans="1:3" s="109" customFormat="1" ht="12.95" customHeight="1">
      <c r="A755" s="108"/>
      <c r="B755" s="108"/>
      <c r="C755" s="108"/>
    </row>
    <row r="756" spans="1:3" s="109" customFormat="1" ht="12.95" customHeight="1">
      <c r="A756" s="108"/>
      <c r="B756" s="108"/>
      <c r="C756" s="108"/>
    </row>
    <row r="757" spans="1:3" s="109" customFormat="1" ht="12.95" customHeight="1">
      <c r="A757" s="108"/>
      <c r="B757" s="108"/>
      <c r="C757" s="108"/>
    </row>
    <row r="758" spans="1:3" s="109" customFormat="1" ht="12.95" customHeight="1">
      <c r="A758" s="108"/>
      <c r="B758" s="108"/>
      <c r="C758" s="108"/>
    </row>
    <row r="759" spans="1:3" s="109" customFormat="1" ht="12.95" customHeight="1">
      <c r="A759" s="108"/>
      <c r="B759" s="108"/>
      <c r="C759" s="108"/>
    </row>
    <row r="760" spans="1:3" s="109" customFormat="1" ht="12.95" customHeight="1">
      <c r="A760" s="108"/>
      <c r="B760" s="108"/>
      <c r="C760" s="108"/>
    </row>
    <row r="761" spans="1:3" s="109" customFormat="1" ht="12.95" customHeight="1">
      <c r="A761" s="108"/>
      <c r="B761" s="108"/>
      <c r="C761" s="108"/>
    </row>
    <row r="762" spans="1:3" s="109" customFormat="1" ht="12.95" customHeight="1">
      <c r="A762" s="108"/>
      <c r="B762" s="108"/>
      <c r="C762" s="108"/>
    </row>
    <row r="763" spans="1:3" s="109" customFormat="1" ht="12.95" customHeight="1">
      <c r="A763" s="108"/>
      <c r="B763" s="108"/>
      <c r="C763" s="108"/>
    </row>
    <row r="764" spans="1:3" s="109" customFormat="1" ht="12.95" customHeight="1">
      <c r="A764" s="108"/>
      <c r="B764" s="108"/>
      <c r="C764" s="108"/>
    </row>
    <row r="765" spans="1:3" s="109" customFormat="1" ht="12.95" customHeight="1">
      <c r="A765" s="108"/>
      <c r="B765" s="108"/>
      <c r="C765" s="108"/>
    </row>
    <row r="766" spans="1:3" s="109" customFormat="1" ht="12.95" customHeight="1">
      <c r="A766" s="108"/>
      <c r="B766" s="108"/>
      <c r="C766" s="108"/>
    </row>
    <row r="767" spans="1:3" s="109" customFormat="1" ht="12.95" customHeight="1">
      <c r="A767" s="108"/>
      <c r="B767" s="108"/>
      <c r="C767" s="108"/>
    </row>
    <row r="768" spans="1:3" s="109" customFormat="1" ht="12.95" customHeight="1">
      <c r="A768" s="108"/>
      <c r="B768" s="108"/>
      <c r="C768" s="108"/>
    </row>
    <row r="769" spans="1:3" s="109" customFormat="1" ht="12.95" customHeight="1">
      <c r="A769" s="108"/>
      <c r="B769" s="108"/>
      <c r="C769" s="108"/>
    </row>
    <row r="770" spans="1:3" s="109" customFormat="1" ht="12.95" customHeight="1">
      <c r="A770" s="108"/>
      <c r="B770" s="108"/>
      <c r="C770" s="108"/>
    </row>
    <row r="771" spans="1:3" s="109" customFormat="1" ht="12.95" customHeight="1">
      <c r="A771" s="108"/>
      <c r="B771" s="108"/>
      <c r="C771" s="108"/>
    </row>
    <row r="772" spans="1:3" s="109" customFormat="1" ht="12.95" customHeight="1">
      <c r="A772" s="108"/>
      <c r="B772" s="108"/>
      <c r="C772" s="108"/>
    </row>
    <row r="773" spans="1:3" s="109" customFormat="1" ht="12.95" customHeight="1">
      <c r="A773" s="108"/>
      <c r="B773" s="108"/>
      <c r="C773" s="108"/>
    </row>
    <row r="774" spans="1:3" s="109" customFormat="1" ht="12.95" customHeight="1">
      <c r="A774" s="108"/>
      <c r="B774" s="108"/>
      <c r="C774" s="108"/>
    </row>
    <row r="775" spans="1:3" s="109" customFormat="1" ht="12.95" customHeight="1">
      <c r="A775" s="108"/>
      <c r="B775" s="108"/>
      <c r="C775" s="108"/>
    </row>
    <row r="776" spans="1:3" s="109" customFormat="1" ht="12.95" customHeight="1">
      <c r="A776" s="108"/>
      <c r="B776" s="108"/>
      <c r="C776" s="108"/>
    </row>
    <row r="777" spans="1:3" s="109" customFormat="1" ht="12.95" customHeight="1">
      <c r="A777" s="108"/>
      <c r="B777" s="108"/>
      <c r="C777" s="108"/>
    </row>
    <row r="778" spans="1:3" s="109" customFormat="1" ht="12.95" customHeight="1">
      <c r="A778" s="108"/>
      <c r="B778" s="108"/>
      <c r="C778" s="108"/>
    </row>
    <row r="779" spans="1:3" s="109" customFormat="1" ht="12.95" customHeight="1">
      <c r="A779" s="108"/>
      <c r="B779" s="108"/>
      <c r="C779" s="108"/>
    </row>
    <row r="780" spans="1:3" s="109" customFormat="1" ht="12.95" customHeight="1">
      <c r="A780" s="108"/>
      <c r="B780" s="108"/>
      <c r="C780" s="108"/>
    </row>
    <row r="781" spans="1:3" s="109" customFormat="1" ht="12.95" customHeight="1">
      <c r="A781" s="108"/>
      <c r="B781" s="108"/>
      <c r="C781" s="108"/>
    </row>
    <row r="782" spans="1:3" s="109" customFormat="1" ht="12.95" customHeight="1">
      <c r="A782" s="108"/>
      <c r="B782" s="108"/>
      <c r="C782" s="108"/>
    </row>
    <row r="783" spans="1:3" s="109" customFormat="1" ht="12.95" customHeight="1">
      <c r="A783" s="108"/>
      <c r="B783" s="108"/>
      <c r="C783" s="108"/>
    </row>
    <row r="784" spans="1:3" s="109" customFormat="1" ht="12.95" customHeight="1">
      <c r="A784" s="108"/>
      <c r="B784" s="108"/>
      <c r="C784" s="108"/>
    </row>
    <row r="785" spans="1:3" s="109" customFormat="1" ht="12.95" customHeight="1">
      <c r="A785" s="108"/>
      <c r="B785" s="108"/>
      <c r="C785" s="108"/>
    </row>
    <row r="786" spans="1:3" s="109" customFormat="1" ht="12.95" customHeight="1">
      <c r="A786" s="108"/>
      <c r="B786" s="108"/>
      <c r="C786" s="108"/>
    </row>
    <row r="787" spans="1:3" s="109" customFormat="1" ht="12.95" customHeight="1">
      <c r="A787" s="108"/>
      <c r="B787" s="108"/>
      <c r="C787" s="108"/>
    </row>
    <row r="788" spans="1:3" s="109" customFormat="1" ht="12.95" customHeight="1">
      <c r="A788" s="108"/>
      <c r="B788" s="108"/>
      <c r="C788" s="108"/>
    </row>
    <row r="789" spans="1:3" s="109" customFormat="1" ht="12.95" customHeight="1">
      <c r="A789" s="108"/>
      <c r="B789" s="108"/>
      <c r="C789" s="108"/>
    </row>
    <row r="790" spans="1:3" s="109" customFormat="1" ht="12.95" customHeight="1">
      <c r="A790" s="108"/>
      <c r="B790" s="108"/>
      <c r="C790" s="108"/>
    </row>
    <row r="791" spans="1:3" s="109" customFormat="1" ht="12.95" customHeight="1">
      <c r="A791" s="108"/>
      <c r="B791" s="108"/>
      <c r="C791" s="108"/>
    </row>
    <row r="792" spans="1:3" s="109" customFormat="1" ht="12.95" customHeight="1">
      <c r="A792" s="108"/>
      <c r="B792" s="108"/>
      <c r="C792" s="108"/>
    </row>
    <row r="793" spans="1:3" s="109" customFormat="1" ht="12.95" customHeight="1">
      <c r="A793" s="108"/>
      <c r="B793" s="108"/>
      <c r="C793" s="108"/>
    </row>
    <row r="794" spans="1:3" s="109" customFormat="1" ht="12.95" customHeight="1">
      <c r="A794" s="108"/>
      <c r="B794" s="108"/>
      <c r="C794" s="108"/>
    </row>
    <row r="795" spans="1:3" s="109" customFormat="1" ht="12.95" customHeight="1">
      <c r="A795" s="108"/>
      <c r="B795" s="108"/>
      <c r="C795" s="108"/>
    </row>
    <row r="796" spans="1:3" s="109" customFormat="1" ht="12.95" customHeight="1">
      <c r="A796" s="108"/>
      <c r="B796" s="108"/>
      <c r="C796" s="108"/>
    </row>
    <row r="797" spans="1:3" s="109" customFormat="1" ht="12.95" customHeight="1">
      <c r="A797" s="108"/>
      <c r="B797" s="108"/>
      <c r="C797" s="108"/>
    </row>
    <row r="798" spans="1:3" s="109" customFormat="1" ht="12.95" customHeight="1">
      <c r="A798" s="108"/>
      <c r="B798" s="108"/>
      <c r="C798" s="108"/>
    </row>
    <row r="799" spans="1:3" s="109" customFormat="1" ht="12.95" customHeight="1">
      <c r="A799" s="108"/>
      <c r="B799" s="108"/>
      <c r="C799" s="108"/>
    </row>
    <row r="800" spans="1:3" s="109" customFormat="1" ht="12.95" customHeight="1">
      <c r="A800" s="108"/>
      <c r="B800" s="108"/>
      <c r="C800" s="108"/>
    </row>
    <row r="801" spans="1:3" s="109" customFormat="1" ht="12.95" customHeight="1">
      <c r="A801" s="108"/>
      <c r="B801" s="108"/>
      <c r="C801" s="108"/>
    </row>
    <row r="802" spans="1:3" s="109" customFormat="1" ht="12.95" customHeight="1">
      <c r="A802" s="108"/>
      <c r="B802" s="108"/>
      <c r="C802" s="108"/>
    </row>
    <row r="803" spans="1:3" s="109" customFormat="1" ht="12.95" customHeight="1">
      <c r="A803" s="108"/>
      <c r="B803" s="108"/>
      <c r="C803" s="108"/>
    </row>
    <row r="804" spans="1:3" s="109" customFormat="1" ht="12.95" customHeight="1">
      <c r="A804" s="108"/>
      <c r="B804" s="108"/>
      <c r="C804" s="108"/>
    </row>
  </sheetData>
  <pageMargins left="0.7" right="0.7" top="0.75" bottom="0.75" header="0.3" footer="0.3"/>
  <pageSetup orientation="portrait" horizontalDpi="200" verticalDpi="200" copies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7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5" sqref="G35"/>
    </sheetView>
  </sheetViews>
  <sheetFormatPr baseColWidth="10" defaultRowHeight="15"/>
  <cols>
    <col min="1" max="1" width="24.140625" style="22" customWidth="1"/>
    <col min="2" max="2" width="6.28515625" style="3" customWidth="1"/>
    <col min="3" max="3" width="5.85546875" style="3" customWidth="1"/>
    <col min="4" max="4" width="4.42578125" style="3" customWidth="1"/>
    <col min="5" max="5" width="4.7109375" style="3" customWidth="1"/>
    <col min="6" max="6" width="4.5703125" style="3" customWidth="1"/>
    <col min="7" max="29" width="5.7109375" style="3" customWidth="1"/>
  </cols>
  <sheetData>
    <row r="1" spans="1:29" s="2" customFormat="1" ht="24.75" customHeight="1">
      <c r="A1" s="18" t="s">
        <v>138</v>
      </c>
      <c r="B1" s="5" t="s">
        <v>139</v>
      </c>
      <c r="C1" s="5" t="s">
        <v>284</v>
      </c>
      <c r="D1" s="5" t="s">
        <v>281</v>
      </c>
      <c r="E1" s="5" t="s">
        <v>282</v>
      </c>
      <c r="F1" s="5" t="s">
        <v>283</v>
      </c>
      <c r="G1" s="1" t="s">
        <v>140</v>
      </c>
      <c r="H1" s="1" t="s">
        <v>141</v>
      </c>
      <c r="I1" s="1" t="s">
        <v>142</v>
      </c>
      <c r="J1" s="1" t="s">
        <v>143</v>
      </c>
      <c r="K1" s="1" t="s">
        <v>144</v>
      </c>
      <c r="L1" s="1" t="s">
        <v>145</v>
      </c>
      <c r="M1" s="1" t="s">
        <v>146</v>
      </c>
      <c r="N1" s="1" t="s">
        <v>147</v>
      </c>
      <c r="O1" s="1" t="s">
        <v>148</v>
      </c>
      <c r="P1" s="1" t="s">
        <v>149</v>
      </c>
      <c r="Q1" s="1" t="s">
        <v>150</v>
      </c>
      <c r="R1" s="1" t="s">
        <v>151</v>
      </c>
      <c r="S1" s="1" t="s">
        <v>152</v>
      </c>
      <c r="T1" s="1" t="s">
        <v>153</v>
      </c>
      <c r="U1" s="1" t="s">
        <v>154</v>
      </c>
      <c r="V1" s="1" t="s">
        <v>155</v>
      </c>
      <c r="W1" s="4" t="s">
        <v>279</v>
      </c>
      <c r="X1" s="1" t="s">
        <v>280</v>
      </c>
      <c r="Y1" s="1" t="s">
        <v>156</v>
      </c>
      <c r="Z1" s="1" t="s">
        <v>157</v>
      </c>
      <c r="AA1" s="1" t="s">
        <v>158</v>
      </c>
      <c r="AB1" s="1" t="s">
        <v>159</v>
      </c>
      <c r="AC1" s="1" t="s">
        <v>160</v>
      </c>
    </row>
    <row r="2" spans="1:29" ht="11.1" customHeight="1">
      <c r="A2" s="23" t="s">
        <v>366</v>
      </c>
      <c r="B2" s="24"/>
      <c r="C2" s="9" t="s">
        <v>162</v>
      </c>
      <c r="D2" s="14"/>
      <c r="E2" s="14" t="s">
        <v>379</v>
      </c>
      <c r="F2" s="15"/>
      <c r="G2" s="3" t="s">
        <v>161</v>
      </c>
    </row>
    <row r="3" spans="1:29" ht="11.1" customHeight="1">
      <c r="A3" s="23" t="s">
        <v>367</v>
      </c>
      <c r="B3" s="24"/>
      <c r="C3" s="9" t="s">
        <v>162</v>
      </c>
      <c r="D3" s="14"/>
      <c r="E3" s="14" t="s">
        <v>380</v>
      </c>
      <c r="F3" s="15"/>
      <c r="G3" s="3" t="s">
        <v>161</v>
      </c>
      <c r="H3" s="3" t="s">
        <v>161</v>
      </c>
      <c r="I3" s="3" t="s">
        <v>161</v>
      </c>
      <c r="J3" s="3" t="s">
        <v>161</v>
      </c>
      <c r="K3" s="3" t="s">
        <v>161</v>
      </c>
      <c r="L3" s="3" t="s">
        <v>161</v>
      </c>
    </row>
    <row r="4" spans="1:29" ht="11.1" customHeight="1">
      <c r="A4" s="23" t="s">
        <v>368</v>
      </c>
      <c r="B4" s="24"/>
      <c r="C4" s="9" t="s">
        <v>162</v>
      </c>
      <c r="D4" s="14"/>
      <c r="E4" s="14" t="s">
        <v>364</v>
      </c>
      <c r="F4" s="15"/>
      <c r="I4" s="3" t="s">
        <v>161</v>
      </c>
      <c r="J4" s="3" t="s">
        <v>161</v>
      </c>
      <c r="K4" s="3" t="s">
        <v>161</v>
      </c>
    </row>
    <row r="5" spans="1:29" ht="11.1" customHeight="1">
      <c r="A5" s="23" t="s">
        <v>369</v>
      </c>
      <c r="B5" s="24"/>
      <c r="C5" s="9" t="s">
        <v>162</v>
      </c>
      <c r="D5" s="14"/>
      <c r="E5" s="14" t="s">
        <v>379</v>
      </c>
      <c r="F5" s="15"/>
      <c r="G5" s="3" t="s">
        <v>161</v>
      </c>
    </row>
    <row r="6" spans="1:29" ht="11.1" customHeight="1">
      <c r="A6" s="23" t="s">
        <v>370</v>
      </c>
      <c r="B6" s="24"/>
      <c r="C6" s="9" t="s">
        <v>162</v>
      </c>
      <c r="D6" s="14"/>
      <c r="E6" s="14" t="s">
        <v>364</v>
      </c>
      <c r="F6" s="15"/>
      <c r="G6" s="3" t="s">
        <v>161</v>
      </c>
      <c r="H6" s="3" t="s">
        <v>161</v>
      </c>
    </row>
    <row r="7" spans="1:29" ht="11.1" customHeight="1">
      <c r="A7" s="23" t="s">
        <v>371</v>
      </c>
      <c r="B7" s="24"/>
      <c r="C7" s="9" t="s">
        <v>162</v>
      </c>
      <c r="D7" s="14"/>
      <c r="E7" s="14" t="s">
        <v>379</v>
      </c>
      <c r="F7" s="15"/>
      <c r="G7" s="3" t="s">
        <v>161</v>
      </c>
    </row>
    <row r="8" spans="1:29" ht="11.1" customHeight="1">
      <c r="A8" s="23" t="s">
        <v>372</v>
      </c>
      <c r="B8" s="24"/>
      <c r="C8" s="9" t="s">
        <v>162</v>
      </c>
      <c r="D8" s="14"/>
      <c r="E8" s="14" t="s">
        <v>379</v>
      </c>
      <c r="F8" s="15"/>
      <c r="G8" s="3" t="s">
        <v>161</v>
      </c>
    </row>
    <row r="9" spans="1:29" ht="11.1" customHeight="1">
      <c r="A9" s="20" t="s">
        <v>19</v>
      </c>
      <c r="B9" s="8" t="s">
        <v>179</v>
      </c>
      <c r="C9" s="9" t="s">
        <v>162</v>
      </c>
      <c r="D9" s="14"/>
      <c r="E9" s="14" t="s">
        <v>364</v>
      </c>
      <c r="F9" s="15"/>
      <c r="G9" s="3" t="s">
        <v>161</v>
      </c>
      <c r="H9" s="3" t="s">
        <v>161</v>
      </c>
    </row>
    <row r="10" spans="1:29" ht="11.1" customHeight="1">
      <c r="A10" s="23" t="s">
        <v>375</v>
      </c>
      <c r="B10" s="24"/>
      <c r="C10" s="9" t="s">
        <v>162</v>
      </c>
      <c r="D10" s="14"/>
      <c r="E10" s="14" t="s">
        <v>379</v>
      </c>
      <c r="F10" s="15"/>
      <c r="G10" s="3" t="s">
        <v>161</v>
      </c>
      <c r="H10" s="3" t="s">
        <v>161</v>
      </c>
    </row>
    <row r="11" spans="1:29" ht="11.1" customHeight="1">
      <c r="A11" s="23" t="s">
        <v>376</v>
      </c>
      <c r="B11" s="24"/>
      <c r="C11" s="9" t="s">
        <v>162</v>
      </c>
      <c r="D11" s="14"/>
      <c r="E11" s="14" t="s">
        <v>379</v>
      </c>
      <c r="F11" s="15"/>
      <c r="G11" s="3" t="s">
        <v>161</v>
      </c>
    </row>
    <row r="12" spans="1:29" ht="11.1" customHeight="1">
      <c r="A12" s="23" t="s">
        <v>377</v>
      </c>
      <c r="B12" s="24"/>
      <c r="C12" s="9" t="s">
        <v>162</v>
      </c>
      <c r="D12" s="14"/>
      <c r="E12" s="14" t="s">
        <v>379</v>
      </c>
      <c r="F12" s="15"/>
      <c r="J12" s="3" t="s">
        <v>161</v>
      </c>
      <c r="K12" s="3" t="s">
        <v>161</v>
      </c>
    </row>
    <row r="13" spans="1:29" ht="11.1" customHeight="1">
      <c r="A13" s="23" t="s">
        <v>378</v>
      </c>
      <c r="B13" s="24"/>
      <c r="C13" s="9" t="s">
        <v>162</v>
      </c>
      <c r="D13" s="14"/>
      <c r="E13" s="14" t="s">
        <v>379</v>
      </c>
      <c r="F13" s="15"/>
      <c r="J13" s="3" t="s">
        <v>161</v>
      </c>
      <c r="K13" s="3" t="s">
        <v>161</v>
      </c>
    </row>
    <row r="14" spans="1:29" ht="11.1" customHeight="1">
      <c r="A14" s="23" t="s">
        <v>381</v>
      </c>
      <c r="B14" s="24"/>
      <c r="C14" s="9" t="s">
        <v>162</v>
      </c>
      <c r="D14" s="14"/>
      <c r="E14" s="14" t="s">
        <v>379</v>
      </c>
      <c r="F14" s="15"/>
      <c r="G14" s="3" t="s">
        <v>161</v>
      </c>
    </row>
    <row r="15" spans="1:29" ht="11.1" customHeight="1">
      <c r="A15" s="23" t="s">
        <v>382</v>
      </c>
      <c r="B15" s="24"/>
      <c r="C15" s="9" t="s">
        <v>162</v>
      </c>
      <c r="D15" s="14"/>
      <c r="E15" s="14" t="s">
        <v>379</v>
      </c>
      <c r="F15" s="15"/>
      <c r="J15" s="3" t="s">
        <v>161</v>
      </c>
      <c r="K15" s="3" t="s">
        <v>161</v>
      </c>
    </row>
    <row r="16" spans="1:29" ht="11.1" customHeight="1">
      <c r="A16" s="23" t="s">
        <v>383</v>
      </c>
      <c r="B16" s="24"/>
      <c r="C16" s="9" t="s">
        <v>162</v>
      </c>
      <c r="D16" s="14"/>
      <c r="E16" s="14" t="s">
        <v>379</v>
      </c>
      <c r="F16" s="15"/>
      <c r="G16" s="3" t="s">
        <v>161</v>
      </c>
    </row>
    <row r="17" spans="1:12" ht="11.1" customHeight="1">
      <c r="A17" s="23" t="s">
        <v>384</v>
      </c>
      <c r="B17" s="24"/>
      <c r="C17" s="9" t="s">
        <v>162</v>
      </c>
      <c r="D17" s="14"/>
      <c r="E17" s="14" t="s">
        <v>364</v>
      </c>
      <c r="F17" s="15"/>
      <c r="G17" s="3" t="s">
        <v>161</v>
      </c>
      <c r="H17" s="3" t="s">
        <v>161</v>
      </c>
      <c r="J17" s="3" t="s">
        <v>161</v>
      </c>
      <c r="K17" s="3" t="s">
        <v>161</v>
      </c>
    </row>
    <row r="18" spans="1:12" ht="11.1" customHeight="1">
      <c r="A18" s="23" t="s">
        <v>385</v>
      </c>
      <c r="B18" s="24"/>
      <c r="C18" s="9" t="s">
        <v>162</v>
      </c>
      <c r="D18" s="14"/>
      <c r="E18" s="14" t="s">
        <v>379</v>
      </c>
      <c r="F18" s="15"/>
      <c r="G18" s="3" t="s">
        <v>161</v>
      </c>
    </row>
    <row r="19" spans="1:12" ht="11.1" customHeight="1">
      <c r="A19" s="23" t="s">
        <v>386</v>
      </c>
      <c r="B19" s="24"/>
      <c r="C19" s="9" t="s">
        <v>162</v>
      </c>
      <c r="D19" s="14"/>
      <c r="E19" s="14" t="s">
        <v>379</v>
      </c>
      <c r="F19" s="15"/>
      <c r="G19" s="3" t="s">
        <v>161</v>
      </c>
    </row>
    <row r="20" spans="1:12" ht="11.1" customHeight="1">
      <c r="A20" s="23" t="s">
        <v>411</v>
      </c>
      <c r="B20" s="24"/>
      <c r="C20" s="9" t="s">
        <v>162</v>
      </c>
      <c r="D20" s="14"/>
      <c r="E20" s="14" t="s">
        <v>379</v>
      </c>
      <c r="F20" s="15"/>
      <c r="G20" s="3" t="s">
        <v>161</v>
      </c>
    </row>
    <row r="21" spans="1:12" ht="11.1" customHeight="1">
      <c r="A21" s="23" t="s">
        <v>412</v>
      </c>
      <c r="B21" s="24"/>
      <c r="C21" s="9" t="s">
        <v>162</v>
      </c>
      <c r="D21" s="14"/>
      <c r="E21" s="14" t="s">
        <v>379</v>
      </c>
      <c r="F21" s="15"/>
      <c r="G21" s="3" t="s">
        <v>161</v>
      </c>
    </row>
    <row r="22" spans="1:12" ht="11.1" customHeight="1">
      <c r="A22" s="23" t="s">
        <v>426</v>
      </c>
      <c r="B22" s="24"/>
      <c r="C22" s="9" t="s">
        <v>162</v>
      </c>
      <c r="D22" s="14"/>
      <c r="E22" s="14" t="s">
        <v>379</v>
      </c>
      <c r="F22" s="15"/>
      <c r="G22" s="3" t="s">
        <v>161</v>
      </c>
      <c r="H22" s="3" t="s">
        <v>161</v>
      </c>
    </row>
    <row r="23" spans="1:12" ht="11.1" customHeight="1">
      <c r="A23" s="23" t="s">
        <v>415</v>
      </c>
      <c r="B23" s="24"/>
      <c r="C23" s="9" t="s">
        <v>162</v>
      </c>
      <c r="D23" s="14"/>
      <c r="E23" s="14" t="s">
        <v>364</v>
      </c>
      <c r="F23" s="15"/>
      <c r="G23" s="3" t="s">
        <v>161</v>
      </c>
      <c r="H23" s="3" t="s">
        <v>161</v>
      </c>
      <c r="I23" s="3" t="s">
        <v>161</v>
      </c>
      <c r="J23" s="3" t="s">
        <v>161</v>
      </c>
      <c r="K23" s="3" t="s">
        <v>161</v>
      </c>
      <c r="L23" s="3" t="s">
        <v>161</v>
      </c>
    </row>
    <row r="24" spans="1:12" ht="11.1" customHeight="1">
      <c r="A24" s="23" t="s">
        <v>416</v>
      </c>
      <c r="B24" s="24"/>
      <c r="C24" s="9" t="s">
        <v>162</v>
      </c>
      <c r="D24" s="14"/>
      <c r="E24" s="14" t="s">
        <v>379</v>
      </c>
      <c r="F24" s="15"/>
      <c r="G24" s="3" t="s">
        <v>161</v>
      </c>
    </row>
    <row r="25" spans="1:12" ht="11.1" customHeight="1">
      <c r="A25" s="23" t="s">
        <v>418</v>
      </c>
      <c r="B25" s="24"/>
      <c r="C25" s="9" t="s">
        <v>162</v>
      </c>
      <c r="D25" s="14"/>
      <c r="E25" s="14" t="s">
        <v>379</v>
      </c>
      <c r="F25" s="15"/>
      <c r="G25" s="3" t="s">
        <v>161</v>
      </c>
    </row>
    <row r="26" spans="1:12" ht="11.1" customHeight="1">
      <c r="A26" s="23" t="s">
        <v>421</v>
      </c>
      <c r="B26" s="24"/>
      <c r="C26" s="9" t="s">
        <v>162</v>
      </c>
      <c r="D26" s="14"/>
      <c r="E26" s="14" t="s">
        <v>379</v>
      </c>
      <c r="F26" s="15"/>
      <c r="J26" s="3" t="s">
        <v>161</v>
      </c>
      <c r="K26" s="3" t="s">
        <v>161</v>
      </c>
    </row>
    <row r="27" spans="1:12" ht="11.1" customHeight="1">
      <c r="A27" s="23" t="s">
        <v>427</v>
      </c>
      <c r="B27" s="24"/>
      <c r="C27" s="9" t="s">
        <v>162</v>
      </c>
      <c r="D27" s="14"/>
      <c r="E27" s="14" t="s">
        <v>379</v>
      </c>
      <c r="F27" s="15"/>
      <c r="G27" s="3" t="s">
        <v>161</v>
      </c>
    </row>
    <row r="28" spans="1:12" ht="11.1" customHeight="1">
      <c r="A28" s="23" t="s">
        <v>434</v>
      </c>
      <c r="B28" s="24"/>
      <c r="C28" s="9" t="s">
        <v>162</v>
      </c>
      <c r="D28" s="14"/>
      <c r="E28" s="14" t="s">
        <v>379</v>
      </c>
      <c r="F28" s="15"/>
      <c r="G28" s="3" t="s">
        <v>161</v>
      </c>
    </row>
    <row r="29" spans="1:12" ht="11.1" customHeight="1">
      <c r="A29" s="23" t="s">
        <v>437</v>
      </c>
      <c r="B29" s="24"/>
      <c r="C29" s="9" t="s">
        <v>162</v>
      </c>
      <c r="D29" s="14"/>
      <c r="E29" s="14" t="s">
        <v>379</v>
      </c>
      <c r="F29" s="15"/>
      <c r="G29" s="3" t="s">
        <v>161</v>
      </c>
    </row>
    <row r="30" spans="1:12" ht="11.1" customHeight="1">
      <c r="A30" s="23" t="s">
        <v>436</v>
      </c>
      <c r="B30" s="24"/>
      <c r="C30" s="9" t="s">
        <v>162</v>
      </c>
      <c r="D30" s="14"/>
      <c r="E30" s="14" t="s">
        <v>379</v>
      </c>
      <c r="F30" s="15"/>
      <c r="G30" s="3" t="s">
        <v>161</v>
      </c>
    </row>
    <row r="31" spans="1:12" ht="11.1" customHeight="1">
      <c r="A31" s="23" t="s">
        <v>435</v>
      </c>
      <c r="B31" s="24"/>
      <c r="C31" s="9" t="s">
        <v>162</v>
      </c>
      <c r="D31" s="14"/>
      <c r="E31" s="14" t="s">
        <v>379</v>
      </c>
      <c r="F31" s="15"/>
      <c r="G31" s="3" t="s">
        <v>161</v>
      </c>
    </row>
    <row r="32" spans="1:12" ht="11.1" customHeight="1">
      <c r="A32" s="23" t="s">
        <v>433</v>
      </c>
      <c r="B32" s="24"/>
      <c r="C32" s="9" t="s">
        <v>162</v>
      </c>
      <c r="D32" s="14"/>
      <c r="E32" s="14" t="s">
        <v>379</v>
      </c>
      <c r="F32" s="15"/>
      <c r="G32" s="3" t="s">
        <v>161</v>
      </c>
      <c r="H32" s="3" t="s">
        <v>161</v>
      </c>
    </row>
    <row r="33" spans="1:11" ht="11.1" customHeight="1">
      <c r="A33" s="23" t="s">
        <v>432</v>
      </c>
      <c r="B33" s="24"/>
      <c r="C33" s="9" t="s">
        <v>162</v>
      </c>
      <c r="D33" s="14"/>
      <c r="E33" s="14" t="s">
        <v>364</v>
      </c>
      <c r="F33" s="15"/>
      <c r="G33" s="3" t="s">
        <v>161</v>
      </c>
      <c r="H33" s="3" t="s">
        <v>161</v>
      </c>
    </row>
    <row r="34" spans="1:11" ht="11.1" customHeight="1">
      <c r="A34" s="23" t="s">
        <v>431</v>
      </c>
      <c r="B34" s="24"/>
      <c r="C34" s="9" t="s">
        <v>162</v>
      </c>
      <c r="D34" s="14"/>
      <c r="E34" s="14" t="s">
        <v>379</v>
      </c>
      <c r="F34" s="15"/>
      <c r="G34" s="3" t="s">
        <v>161</v>
      </c>
    </row>
    <row r="35" spans="1:11" ht="11.1" customHeight="1">
      <c r="A35" s="23" t="s">
        <v>430</v>
      </c>
      <c r="B35" s="24"/>
      <c r="C35" s="9" t="s">
        <v>162</v>
      </c>
      <c r="D35" s="14"/>
      <c r="E35" s="14" t="s">
        <v>380</v>
      </c>
      <c r="F35" s="15"/>
      <c r="G35" s="3" t="s">
        <v>161</v>
      </c>
      <c r="H35" s="3" t="s">
        <v>161</v>
      </c>
    </row>
    <row r="36" spans="1:11" ht="11.1" customHeight="1">
      <c r="A36" s="23" t="s">
        <v>429</v>
      </c>
      <c r="B36" s="24"/>
      <c r="C36" s="9" t="s">
        <v>162</v>
      </c>
      <c r="D36" s="14"/>
      <c r="E36" s="14" t="s">
        <v>379</v>
      </c>
      <c r="F36" s="15"/>
      <c r="G36" s="3" t="s">
        <v>161</v>
      </c>
    </row>
    <row r="37" spans="1:11" ht="11.1" customHeight="1">
      <c r="A37" s="23" t="s">
        <v>428</v>
      </c>
      <c r="B37" s="24"/>
      <c r="C37" s="9" t="s">
        <v>162</v>
      </c>
      <c r="D37" s="14"/>
      <c r="E37" s="14" t="s">
        <v>379</v>
      </c>
      <c r="F37" s="15"/>
      <c r="G37" s="3" t="s">
        <v>161</v>
      </c>
    </row>
    <row r="38" spans="1:11" ht="11.1" customHeight="1">
      <c r="A38" s="23" t="s">
        <v>425</v>
      </c>
      <c r="B38" s="24"/>
      <c r="C38" s="9" t="s">
        <v>162</v>
      </c>
      <c r="D38" s="14"/>
      <c r="E38" s="14" t="s">
        <v>379</v>
      </c>
      <c r="F38" s="15"/>
      <c r="G38" s="3" t="s">
        <v>161</v>
      </c>
    </row>
    <row r="39" spans="1:11" ht="11.1" customHeight="1">
      <c r="A39" s="23" t="s">
        <v>424</v>
      </c>
      <c r="B39" s="24"/>
      <c r="C39" s="9" t="s">
        <v>162</v>
      </c>
      <c r="D39" s="14"/>
      <c r="E39" s="14" t="s">
        <v>379</v>
      </c>
      <c r="F39" s="15"/>
      <c r="J39" s="3" t="s">
        <v>161</v>
      </c>
      <c r="K39" s="3" t="s">
        <v>161</v>
      </c>
    </row>
    <row r="40" spans="1:11" ht="11.1" customHeight="1">
      <c r="A40" s="23" t="s">
        <v>423</v>
      </c>
      <c r="B40" s="24"/>
      <c r="C40" s="9" t="s">
        <v>162</v>
      </c>
      <c r="D40" s="14"/>
      <c r="E40" s="14" t="s">
        <v>379</v>
      </c>
      <c r="F40" s="15"/>
      <c r="G40" s="3" t="s">
        <v>161</v>
      </c>
    </row>
    <row r="41" spans="1:11" ht="11.1" customHeight="1">
      <c r="A41" s="23" t="s">
        <v>422</v>
      </c>
      <c r="B41" s="24"/>
      <c r="C41" s="9" t="s">
        <v>162</v>
      </c>
      <c r="D41" s="14"/>
      <c r="E41" s="14" t="s">
        <v>379</v>
      </c>
      <c r="F41" s="15"/>
      <c r="G41" s="3" t="s">
        <v>161</v>
      </c>
    </row>
    <row r="42" spans="1:11" ht="11.1" customHeight="1">
      <c r="A42" s="23" t="s">
        <v>420</v>
      </c>
      <c r="B42" s="24"/>
      <c r="C42" s="9" t="s">
        <v>162</v>
      </c>
      <c r="D42" s="14"/>
      <c r="E42" s="14" t="s">
        <v>379</v>
      </c>
      <c r="F42" s="15"/>
      <c r="G42" s="3" t="s">
        <v>161</v>
      </c>
    </row>
    <row r="43" spans="1:11" ht="11.1" customHeight="1">
      <c r="A43" s="23" t="s">
        <v>419</v>
      </c>
      <c r="B43" s="24"/>
      <c r="C43" s="9" t="s">
        <v>162</v>
      </c>
      <c r="D43" s="14"/>
      <c r="E43" s="14" t="s">
        <v>379</v>
      </c>
      <c r="F43" s="15"/>
      <c r="J43" s="3" t="s">
        <v>161</v>
      </c>
      <c r="K43" s="3" t="s">
        <v>161</v>
      </c>
    </row>
    <row r="44" spans="1:11" ht="11.1" customHeight="1">
      <c r="A44" s="23" t="s">
        <v>417</v>
      </c>
      <c r="B44" s="24"/>
      <c r="C44" s="9" t="s">
        <v>162</v>
      </c>
      <c r="D44" s="14"/>
      <c r="E44" s="14" t="s">
        <v>379</v>
      </c>
      <c r="F44" s="15"/>
      <c r="G44" s="3" t="s">
        <v>161</v>
      </c>
    </row>
    <row r="45" spans="1:11" ht="11.1" customHeight="1">
      <c r="A45" s="23" t="s">
        <v>413</v>
      </c>
      <c r="B45" s="24"/>
      <c r="C45" s="9" t="s">
        <v>162</v>
      </c>
      <c r="D45" s="14"/>
      <c r="E45" s="14" t="s">
        <v>364</v>
      </c>
      <c r="F45" s="15"/>
      <c r="J45" s="3" t="s">
        <v>161</v>
      </c>
      <c r="K45" s="3" t="s">
        <v>161</v>
      </c>
    </row>
    <row r="46" spans="1:11" ht="11.1" customHeight="1">
      <c r="A46" s="23" t="s">
        <v>414</v>
      </c>
      <c r="B46" s="24"/>
      <c r="C46" s="9" t="s">
        <v>162</v>
      </c>
      <c r="D46" s="14"/>
      <c r="E46" s="14" t="s">
        <v>379</v>
      </c>
      <c r="F46" s="15"/>
      <c r="G46" s="3" t="s">
        <v>161</v>
      </c>
    </row>
    <row r="47" spans="1:11" ht="11.1" customHeight="1">
      <c r="A47" s="23" t="s">
        <v>410</v>
      </c>
      <c r="B47" s="24"/>
      <c r="C47" s="9" t="s">
        <v>162</v>
      </c>
      <c r="D47" s="14"/>
      <c r="E47" s="14" t="s">
        <v>364</v>
      </c>
      <c r="F47" s="15"/>
      <c r="G47" s="3" t="s">
        <v>161</v>
      </c>
      <c r="H47" s="3" t="s">
        <v>161</v>
      </c>
    </row>
    <row r="48" spans="1:11" ht="11.1" customHeight="1">
      <c r="A48" s="23" t="s">
        <v>409</v>
      </c>
      <c r="B48" s="24"/>
      <c r="C48" s="9" t="s">
        <v>162</v>
      </c>
      <c r="D48" s="14"/>
      <c r="E48" s="14" t="s">
        <v>407</v>
      </c>
      <c r="F48" s="15"/>
      <c r="G48" s="3" t="s">
        <v>161</v>
      </c>
    </row>
    <row r="49" spans="1:11" ht="11.1" customHeight="1">
      <c r="A49" s="23" t="s">
        <v>408</v>
      </c>
      <c r="B49" s="24"/>
      <c r="C49" s="9" t="s">
        <v>162</v>
      </c>
      <c r="D49" s="14"/>
      <c r="E49" s="14" t="s">
        <v>380</v>
      </c>
      <c r="F49" s="15"/>
      <c r="G49" s="3" t="s">
        <v>161</v>
      </c>
      <c r="H49" s="3" t="s">
        <v>161</v>
      </c>
    </row>
    <row r="50" spans="1:11" ht="11.1" customHeight="1">
      <c r="A50" s="23" t="s">
        <v>395</v>
      </c>
      <c r="B50" s="24"/>
      <c r="C50" s="9" t="s">
        <v>162</v>
      </c>
      <c r="D50" s="14"/>
      <c r="E50" s="14" t="s">
        <v>379</v>
      </c>
      <c r="F50" s="15"/>
      <c r="G50" s="3" t="s">
        <v>161</v>
      </c>
    </row>
    <row r="51" spans="1:11" ht="11.1" customHeight="1">
      <c r="A51" s="23" t="s">
        <v>394</v>
      </c>
      <c r="B51" s="24"/>
      <c r="C51" s="9" t="s">
        <v>162</v>
      </c>
      <c r="D51" s="14"/>
      <c r="E51" s="14" t="s">
        <v>379</v>
      </c>
      <c r="F51" s="15"/>
      <c r="J51" s="3" t="s">
        <v>161</v>
      </c>
      <c r="K51" s="3" t="s">
        <v>161</v>
      </c>
    </row>
    <row r="52" spans="1:11" ht="11.1" customHeight="1">
      <c r="A52" s="23" t="s">
        <v>387</v>
      </c>
      <c r="B52" s="24"/>
      <c r="C52" s="9" t="s">
        <v>162</v>
      </c>
      <c r="D52" s="14"/>
      <c r="E52" s="14" t="s">
        <v>364</v>
      </c>
      <c r="F52" s="15"/>
      <c r="G52" s="3" t="s">
        <v>161</v>
      </c>
      <c r="H52" s="3" t="s">
        <v>161</v>
      </c>
    </row>
    <row r="53" spans="1:11" ht="11.1" customHeight="1">
      <c r="A53" s="23" t="s">
        <v>388</v>
      </c>
      <c r="B53" s="24"/>
      <c r="C53" s="9" t="s">
        <v>162</v>
      </c>
      <c r="D53" s="14"/>
      <c r="E53" s="14" t="s">
        <v>380</v>
      </c>
      <c r="F53" s="15"/>
      <c r="G53" s="3" t="s">
        <v>161</v>
      </c>
      <c r="H53" s="3" t="s">
        <v>161</v>
      </c>
      <c r="I53" s="3" t="s">
        <v>161</v>
      </c>
    </row>
    <row r="54" spans="1:11" ht="11.1" customHeight="1">
      <c r="A54" s="23" t="s">
        <v>389</v>
      </c>
      <c r="B54" s="24"/>
      <c r="C54" s="9" t="s">
        <v>162</v>
      </c>
      <c r="D54" s="14"/>
      <c r="E54" s="14" t="s">
        <v>380</v>
      </c>
      <c r="F54" s="15"/>
      <c r="G54" s="3" t="s">
        <v>161</v>
      </c>
      <c r="H54" s="3" t="s">
        <v>161</v>
      </c>
      <c r="J54" s="3" t="s">
        <v>161</v>
      </c>
      <c r="K54" s="3" t="s">
        <v>161</v>
      </c>
    </row>
    <row r="55" spans="1:11" ht="11.1" customHeight="1">
      <c r="A55" s="23" t="s">
        <v>390</v>
      </c>
      <c r="B55" s="24"/>
      <c r="C55" s="9" t="s">
        <v>162</v>
      </c>
      <c r="D55" s="14"/>
      <c r="E55" s="14" t="s">
        <v>364</v>
      </c>
      <c r="F55" s="15"/>
      <c r="I55" s="3" t="s">
        <v>161</v>
      </c>
      <c r="J55" s="3" t="s">
        <v>161</v>
      </c>
      <c r="K55" s="3" t="s">
        <v>161</v>
      </c>
    </row>
    <row r="56" spans="1:11" ht="11.1" customHeight="1">
      <c r="A56" s="23" t="s">
        <v>396</v>
      </c>
      <c r="B56" s="24"/>
      <c r="C56" s="9" t="s">
        <v>162</v>
      </c>
      <c r="D56" s="14"/>
      <c r="E56" s="14" t="s">
        <v>379</v>
      </c>
      <c r="F56" s="15"/>
      <c r="G56" s="3" t="s">
        <v>161</v>
      </c>
    </row>
    <row r="57" spans="1:11" ht="11.1" customHeight="1">
      <c r="A57" s="23" t="s">
        <v>391</v>
      </c>
      <c r="B57" s="24"/>
      <c r="C57" s="9" t="s">
        <v>162</v>
      </c>
      <c r="D57" s="14"/>
      <c r="E57" s="14" t="s">
        <v>380</v>
      </c>
      <c r="F57" s="15"/>
      <c r="G57" s="3" t="s">
        <v>161</v>
      </c>
      <c r="H57" s="3" t="s">
        <v>161</v>
      </c>
    </row>
    <row r="58" spans="1:11" ht="11.1" customHeight="1">
      <c r="A58" s="23" t="s">
        <v>392</v>
      </c>
      <c r="B58" s="24"/>
      <c r="C58" s="9" t="s">
        <v>162</v>
      </c>
      <c r="D58" s="14"/>
      <c r="E58" s="14" t="s">
        <v>380</v>
      </c>
      <c r="F58" s="15"/>
      <c r="G58" s="3" t="s">
        <v>161</v>
      </c>
      <c r="H58" s="3" t="s">
        <v>161</v>
      </c>
    </row>
    <row r="59" spans="1:11" ht="11.1" customHeight="1">
      <c r="A59" s="23" t="s">
        <v>393</v>
      </c>
      <c r="B59" s="24"/>
      <c r="C59" s="9" t="s">
        <v>162</v>
      </c>
      <c r="D59" s="14"/>
      <c r="E59" s="14" t="s">
        <v>407</v>
      </c>
      <c r="F59" s="15"/>
      <c r="G59" s="3" t="s">
        <v>161</v>
      </c>
    </row>
    <row r="60" spans="1:11" ht="11.1" customHeight="1">
      <c r="A60" s="20" t="s">
        <v>50</v>
      </c>
      <c r="B60" s="8" t="s">
        <v>335</v>
      </c>
      <c r="C60" s="9" t="s">
        <v>162</v>
      </c>
      <c r="D60" s="14"/>
      <c r="E60" s="14" t="s">
        <v>364</v>
      </c>
      <c r="F60" s="15"/>
      <c r="G60" s="3" t="s">
        <v>161</v>
      </c>
      <c r="H60" s="3" t="s">
        <v>161</v>
      </c>
    </row>
    <row r="61" spans="1:11" ht="11.1" customHeight="1">
      <c r="A61" s="20" t="s">
        <v>60</v>
      </c>
      <c r="B61" s="8" t="s">
        <v>259</v>
      </c>
      <c r="C61" s="9" t="s">
        <v>162</v>
      </c>
      <c r="D61" s="14"/>
      <c r="E61" s="14" t="s">
        <v>379</v>
      </c>
      <c r="F61" s="15"/>
      <c r="G61" s="3" t="s">
        <v>161</v>
      </c>
      <c r="H61" s="3" t="s">
        <v>161</v>
      </c>
    </row>
    <row r="62" spans="1:11" ht="11.1" customHeight="1">
      <c r="A62" s="23" t="s">
        <v>397</v>
      </c>
      <c r="B62" s="24"/>
      <c r="C62" s="9" t="s">
        <v>162</v>
      </c>
      <c r="D62" s="14"/>
      <c r="E62" s="14" t="s">
        <v>380</v>
      </c>
      <c r="F62" s="15"/>
      <c r="G62" s="3" t="s">
        <v>161</v>
      </c>
    </row>
    <row r="63" spans="1:11" ht="11.1" customHeight="1">
      <c r="A63" s="23" t="s">
        <v>398</v>
      </c>
      <c r="B63" s="24"/>
      <c r="C63" s="9" t="s">
        <v>162</v>
      </c>
      <c r="D63" s="14"/>
      <c r="E63" s="14" t="s">
        <v>380</v>
      </c>
      <c r="F63" s="15"/>
      <c r="G63" s="3" t="s">
        <v>161</v>
      </c>
    </row>
    <row r="64" spans="1:11" ht="11.1" customHeight="1">
      <c r="A64" s="23" t="s">
        <v>399</v>
      </c>
      <c r="B64" s="24"/>
      <c r="C64" s="9" t="s">
        <v>162</v>
      </c>
      <c r="D64" s="14"/>
      <c r="E64" s="14" t="s">
        <v>379</v>
      </c>
      <c r="F64" s="15"/>
      <c r="G64" s="3" t="s">
        <v>161</v>
      </c>
      <c r="H64" s="3" t="s">
        <v>161</v>
      </c>
    </row>
    <row r="65" spans="1:20" ht="11.1" customHeight="1">
      <c r="A65" s="23" t="s">
        <v>400</v>
      </c>
      <c r="B65" s="24"/>
      <c r="C65" s="9" t="s">
        <v>162</v>
      </c>
      <c r="D65" s="14"/>
      <c r="E65" s="14" t="s">
        <v>379</v>
      </c>
      <c r="F65" s="15"/>
      <c r="G65" s="3" t="s">
        <v>161</v>
      </c>
    </row>
    <row r="66" spans="1:20" ht="11.1" customHeight="1">
      <c r="A66" s="23" t="s">
        <v>401</v>
      </c>
      <c r="B66" s="24"/>
      <c r="C66" s="9" t="s">
        <v>162</v>
      </c>
      <c r="D66" s="14"/>
      <c r="E66" s="14" t="s">
        <v>379</v>
      </c>
      <c r="F66" s="15"/>
      <c r="G66" s="3" t="s">
        <v>161</v>
      </c>
    </row>
    <row r="67" spans="1:20" ht="11.1" customHeight="1">
      <c r="A67" s="23" t="s">
        <v>402</v>
      </c>
      <c r="B67" s="24"/>
      <c r="C67" s="9" t="s">
        <v>162</v>
      </c>
      <c r="D67" s="14"/>
      <c r="E67" s="14" t="s">
        <v>379</v>
      </c>
      <c r="F67" s="15"/>
      <c r="G67" s="3" t="s">
        <v>161</v>
      </c>
    </row>
    <row r="68" spans="1:20" ht="11.1" customHeight="1">
      <c r="A68" s="23" t="s">
        <v>403</v>
      </c>
      <c r="B68" s="24"/>
      <c r="C68" s="9" t="s">
        <v>162</v>
      </c>
      <c r="D68" s="14"/>
      <c r="E68" s="14" t="s">
        <v>379</v>
      </c>
      <c r="F68" s="15"/>
      <c r="G68" s="3" t="s">
        <v>161</v>
      </c>
    </row>
    <row r="69" spans="1:20" ht="11.1" customHeight="1">
      <c r="A69" s="23" t="s">
        <v>404</v>
      </c>
      <c r="B69" s="24"/>
      <c r="C69" s="9" t="s">
        <v>162</v>
      </c>
      <c r="D69" s="14"/>
      <c r="E69" s="14" t="s">
        <v>379</v>
      </c>
      <c r="F69" s="15"/>
      <c r="G69" s="3" t="s">
        <v>161</v>
      </c>
      <c r="H69" s="3" t="s">
        <v>161</v>
      </c>
    </row>
    <row r="70" spans="1:20" ht="11.1" customHeight="1">
      <c r="A70" s="23" t="s">
        <v>405</v>
      </c>
      <c r="B70" s="24"/>
      <c r="C70" s="9" t="s">
        <v>162</v>
      </c>
      <c r="D70" s="14"/>
      <c r="E70" s="14" t="s">
        <v>364</v>
      </c>
      <c r="F70" s="15"/>
      <c r="G70" s="3" t="s">
        <v>161</v>
      </c>
      <c r="H70" s="3" t="s">
        <v>161</v>
      </c>
      <c r="I70" s="3" t="s">
        <v>161</v>
      </c>
      <c r="J70" s="3" t="s">
        <v>161</v>
      </c>
      <c r="K70" s="3" t="s">
        <v>161</v>
      </c>
      <c r="L70" s="3" t="s">
        <v>161</v>
      </c>
    </row>
    <row r="71" spans="1:20" ht="11.1" customHeight="1">
      <c r="A71" s="23" t="s">
        <v>406</v>
      </c>
      <c r="B71" s="24"/>
      <c r="C71" s="9" t="s">
        <v>162</v>
      </c>
      <c r="D71" s="14"/>
      <c r="E71" s="14" t="s">
        <v>379</v>
      </c>
      <c r="F71" s="15"/>
    </row>
    <row r="72" spans="1:20" ht="11.1" customHeight="1">
      <c r="A72" s="20" t="s">
        <v>83</v>
      </c>
      <c r="B72" s="8" t="s">
        <v>240</v>
      </c>
      <c r="C72" s="9" t="s">
        <v>162</v>
      </c>
      <c r="D72" s="14"/>
      <c r="E72" s="14" t="s">
        <v>380</v>
      </c>
      <c r="F72" s="15"/>
      <c r="G72" s="3" t="s">
        <v>161</v>
      </c>
      <c r="H72" s="3" t="s">
        <v>161</v>
      </c>
      <c r="J72" s="3" t="s">
        <v>161</v>
      </c>
      <c r="K72" s="3" t="s">
        <v>161</v>
      </c>
    </row>
    <row r="73" spans="1:20" ht="11.1" customHeight="1" thickBot="1">
      <c r="A73" s="20" t="s">
        <v>115</v>
      </c>
      <c r="B73" s="8" t="s">
        <v>197</v>
      </c>
      <c r="C73" s="9" t="s">
        <v>162</v>
      </c>
      <c r="D73" s="14"/>
      <c r="E73" s="14" t="s">
        <v>380</v>
      </c>
      <c r="F73" s="15"/>
      <c r="G73" s="3" t="s">
        <v>161</v>
      </c>
      <c r="H73" s="3" t="s">
        <v>161</v>
      </c>
      <c r="I73" s="3" t="s">
        <v>161</v>
      </c>
      <c r="J73" s="3" t="s">
        <v>161</v>
      </c>
      <c r="K73" s="3" t="s">
        <v>161</v>
      </c>
      <c r="L73" s="3" t="s">
        <v>161</v>
      </c>
      <c r="T73" s="3" t="s">
        <v>161</v>
      </c>
    </row>
    <row r="74" spans="1:20" ht="11.1" customHeight="1" thickBot="1">
      <c r="A74" s="21" t="s">
        <v>137</v>
      </c>
      <c r="B74" s="10" t="s">
        <v>201</v>
      </c>
      <c r="C74" s="11" t="s">
        <v>162</v>
      </c>
      <c r="D74" s="16"/>
      <c r="E74" s="16" t="s">
        <v>364</v>
      </c>
      <c r="F74" s="17"/>
    </row>
  </sheetData>
  <conditionalFormatting sqref="C1">
    <cfRule type="duplicateValues" dxfId="6" priority="2"/>
  </conditionalFormatting>
  <conditionalFormatting sqref="A1">
    <cfRule type="duplicateValues" dxfId="5" priority="1"/>
  </conditionalFormatting>
  <conditionalFormatting sqref="G1:AC1">
    <cfRule type="expression" dxfId="4" priority="7">
      <formula>MOD(ROW(#REF!),2)</formula>
    </cfRule>
  </conditionalFormatting>
  <conditionalFormatting sqref="A74">
    <cfRule type="duplicateValues" dxfId="3" priority="54"/>
  </conditionalFormatting>
  <conditionalFormatting sqref="A70:A73">
    <cfRule type="duplicateValues" dxfId="2" priority="57"/>
  </conditionalFormatting>
  <conditionalFormatting sqref="A2:A73">
    <cfRule type="duplicateValues" dxfId="1" priority="6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Field</vt:lpstr>
      <vt:lpstr>Recap</vt:lpstr>
      <vt:lpstr>Historiq semaine</vt:lpstr>
      <vt:lpstr>Planning shipping</vt:lpstr>
      <vt:lpstr>Planning Support</vt:lpstr>
      <vt:lpstr>Feuil1</vt:lpstr>
      <vt:lpstr>liste-formation</vt:lpstr>
      <vt:lpstr>Cache</vt:lpstr>
      <vt:lpstr>Intérim-sorti</vt:lpstr>
      <vt:lpstr>c_noms</vt:lpstr>
      <vt:lpstr>d_noms</vt:lpstr>
      <vt:lpstr>l_pick</vt:lpstr>
      <vt:lpstr>l_picking</vt:lpstr>
      <vt:lpstr>'Planning Support'!Zone_d_impression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Maria</cp:lastModifiedBy>
  <cp:lastPrinted>2015-11-04T14:12:51Z</cp:lastPrinted>
  <dcterms:created xsi:type="dcterms:W3CDTF">2015-10-25T15:16:27Z</dcterms:created>
  <dcterms:modified xsi:type="dcterms:W3CDTF">2015-11-05T12:51:34Z</dcterms:modified>
</cp:coreProperties>
</file>