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75" yWindow="240" windowWidth="27645" windowHeight="12480"/>
  </bookViews>
  <sheets>
    <sheet name="Rendu de résultats Protéines" sheetId="5" r:id="rId1"/>
  </sheets>
  <definedNames>
    <definedName name="_xlnm.Print_Titles" localSheetId="0">'Rendu de résultats Protéines'!#REF!</definedName>
    <definedName name="solver_adj" localSheetId="0" hidden="1">'Rendu de résultats Protéines'!$B$46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'Rendu de résultats Protéines'!$B$47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_xlnm.Print_Area" localSheetId="0">'Rendu de résultats Protéines'!$A$1:$K$48</definedName>
  </definedNames>
  <calcPr calcId="145621"/>
</workbook>
</file>

<file path=xl/calcChain.xml><?xml version="1.0" encoding="utf-8"?>
<calcChain xmlns="http://schemas.openxmlformats.org/spreadsheetml/2006/main">
  <c r="B47" i="5" l="1"/>
  <c r="B18" i="5"/>
  <c r="B24" i="5"/>
  <c r="B23" i="5"/>
  <c r="B22" i="5"/>
  <c r="B21" i="5"/>
  <c r="B26" i="5"/>
  <c r="B25" i="5"/>
  <c r="E9" i="5" a="1"/>
  <c r="H9" i="5" s="1"/>
  <c r="G9" i="5" l="1"/>
  <c r="F9" i="5"/>
  <c r="E9" i="5"/>
  <c r="I38" i="5" l="1"/>
  <c r="H38" i="5"/>
  <c r="G38" i="5"/>
  <c r="F38" i="5"/>
  <c r="E38" i="5"/>
  <c r="D38" i="5"/>
  <c r="C38" i="5"/>
  <c r="B38" i="5"/>
  <c r="D39" i="5" l="1"/>
  <c r="G39" i="5"/>
  <c r="F39" i="5"/>
  <c r="E39" i="5"/>
  <c r="B39" i="5"/>
  <c r="B40" i="5"/>
  <c r="E40" i="5"/>
  <c r="I39" i="5"/>
  <c r="I40" i="5"/>
  <c r="F40" i="5"/>
  <c r="C39" i="5"/>
  <c r="C40" i="5"/>
  <c r="G40" i="5"/>
  <c r="D40" i="5"/>
  <c r="H39" i="5"/>
  <c r="H40" i="5"/>
</calcChain>
</file>

<file path=xl/sharedStrings.xml><?xml version="1.0" encoding="utf-8"?>
<sst xmlns="http://schemas.openxmlformats.org/spreadsheetml/2006/main" count="47" uniqueCount="35">
  <si>
    <t>CV%</t>
  </si>
  <si>
    <t>Moyenne DO</t>
  </si>
  <si>
    <t>DO n=°1</t>
  </si>
  <si>
    <t>DO n=°2</t>
  </si>
  <si>
    <t>Blanc</t>
  </si>
  <si>
    <t>r</t>
  </si>
  <si>
    <r>
      <t>r</t>
    </r>
    <r>
      <rPr>
        <b/>
        <vertAlign val="superscript"/>
        <sz val="13"/>
        <rFont val="Times New Roman"/>
        <family val="1"/>
      </rPr>
      <t>2</t>
    </r>
  </si>
  <si>
    <t>S1</t>
  </si>
  <si>
    <t>S2</t>
  </si>
  <si>
    <t>S3</t>
  </si>
  <si>
    <t>S4</t>
  </si>
  <si>
    <t>S5</t>
  </si>
  <si>
    <t>S6</t>
  </si>
  <si>
    <t>Gamme</t>
  </si>
  <si>
    <t>CONTRÔLES INTERNES - ECHANTILLONS</t>
  </si>
  <si>
    <t>Moyenne DO - DO blanc</t>
  </si>
  <si>
    <t>S7</t>
  </si>
  <si>
    <r>
      <t>coeff x</t>
    </r>
    <r>
      <rPr>
        <sz val="10"/>
        <rFont val="Arial"/>
        <family val="2"/>
      </rPr>
      <t/>
    </r>
  </si>
  <si>
    <t>coeff Cte</t>
  </si>
  <si>
    <t>Equation de la droite de régression :</t>
  </si>
  <si>
    <t>a</t>
  </si>
  <si>
    <t>b</t>
  </si>
  <si>
    <t>c</t>
  </si>
  <si>
    <t>GAMME DE REFERENCE</t>
  </si>
  <si>
    <t>xxxx</t>
  </si>
  <si>
    <t>Contrôle Interne</t>
  </si>
  <si>
    <t>Facteur de dilution</t>
  </si>
  <si>
    <t>S8</t>
  </si>
  <si>
    <t>S9</t>
  </si>
  <si>
    <r>
      <t>coeff x</t>
    </r>
    <r>
      <rPr>
        <vertAlign val="superscript"/>
        <sz val="10"/>
        <color rgb="FFFF0000"/>
        <rFont val="Arial"/>
        <family val="2"/>
      </rPr>
      <t>2</t>
    </r>
  </si>
  <si>
    <r>
      <t>coeff x</t>
    </r>
    <r>
      <rPr>
        <vertAlign val="superscript"/>
        <sz val="11"/>
        <color rgb="FFFF0000"/>
        <rFont val="Arial"/>
        <family val="2"/>
      </rPr>
      <t>3</t>
    </r>
  </si>
  <si>
    <t>[Concentration] (µg/mL)</t>
  </si>
  <si>
    <r>
      <t>y = ax</t>
    </r>
    <r>
      <rPr>
        <i/>
        <vertAlign val="superscript"/>
        <sz val="14"/>
        <rFont val="Times New Roman"/>
        <family val="1"/>
      </rPr>
      <t>3</t>
    </r>
    <r>
      <rPr>
        <i/>
        <sz val="14"/>
        <rFont val="Times New Roman"/>
        <family val="1"/>
      </rPr>
      <t xml:space="preserve"> + bx² + cx + d</t>
    </r>
  </si>
  <si>
    <t>x =</t>
  </si>
  <si>
    <t>y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</si>
</sst>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5" formatCode="0.000"/>
    <numFmt numFmtId="166" formatCode="0.0000"/>
    <numFmt numFmtId="168" formatCode="0.0000E+00"/>
    <numFmt numFmtId="169" formatCode="0.000000"/>
    <numFmt numFmtId="170" formatCode="0.0"/>
    <numFmt numFmtId="171" formatCode="0.00000"/>
    <numFmt numFmtId="172" formatCode="0.0000000"/>
    <numFmt numFmtId="173" formatCode="0.00000E+00"/>
    <numFmt numFmtId="174" formatCode="0.0\ \m\l"/>
    <numFmt numFmtId="175" formatCode="0.00000000"/>
  </numFmts>
  <fonts count="28" x14ac:knownFonts="1">
    <font>
      <sz val="1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3"/>
      <name val="Times New Roman"/>
      <family val="1"/>
    </font>
    <font>
      <sz val="11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b/>
      <sz val="11"/>
      <name val="Arial"/>
      <family val="2"/>
    </font>
    <font>
      <sz val="11"/>
      <color indexed="10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b/>
      <vertAlign val="superscript"/>
      <sz val="13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i/>
      <sz val="13"/>
      <name val="Times New Roman"/>
      <family val="1"/>
    </font>
    <font>
      <i/>
      <sz val="14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FF0000"/>
      <name val="Arial"/>
      <family val="2"/>
    </font>
    <font>
      <vertAlign val="superscript"/>
      <sz val="10"/>
      <color rgb="FFFF0000"/>
      <name val="Arial"/>
      <family val="2"/>
    </font>
    <font>
      <vertAlign val="superscript"/>
      <sz val="11"/>
      <color rgb="FFFF0000"/>
      <name val="Arial"/>
      <family val="2"/>
    </font>
    <font>
      <i/>
      <vertAlign val="superscript"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0" fontId="19" fillId="0" borderId="0"/>
    <xf numFmtId="0" fontId="1" fillId="0" borderId="0"/>
    <xf numFmtId="9" fontId="1" fillId="0" borderId="0" applyFont="0" applyFill="0" applyBorder="0" applyAlignment="0" applyProtection="0"/>
  </cellStyleXfs>
  <cellXfs count="105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4" fillId="0" borderId="2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0" fontId="4" fillId="0" borderId="6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1" xfId="0" applyFont="1" applyBorder="1" applyAlignment="1" applyProtection="1">
      <alignment vertical="center"/>
    </xf>
    <xf numFmtId="0" fontId="8" fillId="0" borderId="0" xfId="0" applyFont="1" applyProtection="1"/>
    <xf numFmtId="0" fontId="7" fillId="0" borderId="0" xfId="0" applyFont="1" applyAlignment="1" applyProtection="1">
      <alignment horizontal="left" vertical="center" wrapText="1"/>
    </xf>
    <xf numFmtId="0" fontId="7" fillId="0" borderId="7" xfId="0" applyFont="1" applyBorder="1" applyAlignment="1" applyProtection="1">
      <alignment horizontal="left" vertical="center" wrapText="1"/>
    </xf>
    <xf numFmtId="0" fontId="7" fillId="0" borderId="3" xfId="0" applyFont="1" applyBorder="1" applyAlignment="1" applyProtection="1">
      <alignment vertical="center"/>
    </xf>
    <xf numFmtId="0" fontId="7" fillId="2" borderId="0" xfId="0" applyFont="1" applyFill="1" applyProtection="1"/>
    <xf numFmtId="0" fontId="6" fillId="2" borderId="8" xfId="0" applyNumberFormat="1" applyFont="1" applyFill="1" applyBorder="1" applyAlignment="1" applyProtection="1">
      <alignment horizontal="centerContinuous" vertical="center" wrapText="1"/>
    </xf>
    <xf numFmtId="0" fontId="7" fillId="2" borderId="0" xfId="0" applyNumberFormat="1" applyFont="1" applyFill="1" applyAlignment="1" applyProtection="1">
      <alignment horizontal="right"/>
    </xf>
    <xf numFmtId="1" fontId="6" fillId="2" borderId="0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NumberFormat="1" applyFont="1" applyFill="1" applyBorder="1" applyAlignment="1" applyProtection="1">
      <alignment horizontal="center"/>
    </xf>
    <xf numFmtId="0" fontId="5" fillId="2" borderId="0" xfId="0" applyFont="1" applyFill="1" applyBorder="1" applyProtection="1"/>
    <xf numFmtId="168" fontId="6" fillId="2" borderId="0" xfId="0" applyNumberFormat="1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166" fontId="7" fillId="4" borderId="0" xfId="0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 wrapText="1" shrinkToFit="1"/>
    </xf>
    <xf numFmtId="0" fontId="6" fillId="0" borderId="0" xfId="0" applyFont="1" applyFill="1" applyBorder="1" applyAlignment="1" applyProtection="1">
      <alignment horizontal="left" vertical="center" wrapText="1" shrinkToFit="1"/>
    </xf>
    <xf numFmtId="0" fontId="6" fillId="0" borderId="0" xfId="0" applyFont="1" applyBorder="1" applyAlignment="1" applyProtection="1">
      <alignment horizontal="center" vertical="center" wrapText="1" shrinkToFit="1"/>
    </xf>
    <xf numFmtId="0" fontId="8" fillId="0" borderId="0" xfId="0" applyFont="1" applyBorder="1" applyAlignment="1" applyProtection="1">
      <alignment vertical="center"/>
    </xf>
    <xf numFmtId="0" fontId="7" fillId="0" borderId="5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left" vertical="center" wrapText="1"/>
    </xf>
    <xf numFmtId="0" fontId="11" fillId="0" borderId="3" xfId="0" applyFont="1" applyBorder="1" applyAlignment="1" applyProtection="1">
      <alignment vertical="center"/>
    </xf>
    <xf numFmtId="0" fontId="11" fillId="0" borderId="1" xfId="0" applyFont="1" applyBorder="1" applyAlignment="1" applyProtection="1">
      <alignment vertical="center"/>
    </xf>
    <xf numFmtId="0" fontId="12" fillId="2" borderId="0" xfId="0" applyNumberFormat="1" applyFont="1" applyFill="1" applyBorder="1" applyAlignment="1" applyProtection="1">
      <alignment horizontal="center" vertical="center"/>
    </xf>
    <xf numFmtId="0" fontId="6" fillId="2" borderId="0" xfId="0" applyNumberFormat="1" applyFont="1" applyFill="1" applyBorder="1" applyAlignment="1" applyProtection="1">
      <alignment horizontal="centerContinuous" vertical="center" wrapText="1"/>
    </xf>
    <xf numFmtId="3" fontId="7" fillId="2" borderId="0" xfId="0" applyNumberFormat="1" applyFont="1" applyFill="1" applyBorder="1" applyAlignment="1" applyProtection="1">
      <alignment horizontal="center" vertical="center"/>
    </xf>
    <xf numFmtId="165" fontId="6" fillId="3" borderId="8" xfId="0" applyNumberFormat="1" applyFont="1" applyFill="1" applyBorder="1" applyAlignment="1" applyProtection="1">
      <alignment horizontal="center" vertical="center"/>
    </xf>
    <xf numFmtId="0" fontId="6" fillId="4" borderId="0" xfId="0" applyNumberFormat="1" applyFont="1" applyFill="1" applyBorder="1" applyAlignment="1" applyProtection="1">
      <alignment horizontal="center"/>
    </xf>
    <xf numFmtId="0" fontId="9" fillId="4" borderId="0" xfId="0" applyFont="1" applyFill="1" applyBorder="1" applyProtection="1"/>
    <xf numFmtId="166" fontId="6" fillId="4" borderId="0" xfId="0" applyNumberFormat="1" applyFont="1" applyFill="1" applyBorder="1" applyAlignment="1" applyProtection="1">
      <alignment vertical="center"/>
    </xf>
    <xf numFmtId="0" fontId="4" fillId="4" borderId="0" xfId="0" applyFont="1" applyFill="1" applyBorder="1" applyAlignment="1" applyProtection="1">
      <alignment vertical="center"/>
    </xf>
    <xf numFmtId="0" fontId="7" fillId="4" borderId="0" xfId="0" applyFont="1" applyFill="1" applyBorder="1" applyAlignment="1" applyProtection="1">
      <alignment vertical="center"/>
    </xf>
    <xf numFmtId="0" fontId="5" fillId="4" borderId="0" xfId="0" applyFont="1" applyFill="1" applyBorder="1" applyProtection="1"/>
    <xf numFmtId="165" fontId="7" fillId="4" borderId="0" xfId="0" applyNumberFormat="1" applyFont="1" applyFill="1" applyBorder="1" applyAlignment="1" applyProtection="1">
      <alignment horizontal="center" vertical="center"/>
    </xf>
    <xf numFmtId="1" fontId="7" fillId="4" borderId="0" xfId="0" applyNumberFormat="1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vertical="center"/>
    </xf>
    <xf numFmtId="0" fontId="4" fillId="4" borderId="0" xfId="0" applyFont="1" applyFill="1" applyBorder="1" applyAlignment="1" applyProtection="1">
      <alignment horizontal="right" vertical="center"/>
    </xf>
    <xf numFmtId="0" fontId="7" fillId="4" borderId="0" xfId="0" applyFont="1" applyFill="1" applyBorder="1" applyAlignment="1" applyProtection="1">
      <alignment vertical="center" wrapText="1"/>
    </xf>
    <xf numFmtId="169" fontId="10" fillId="4" borderId="0" xfId="0" applyNumberFormat="1" applyFont="1" applyFill="1" applyBorder="1" applyAlignment="1" applyProtection="1">
      <alignment horizontal="left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3" borderId="8" xfId="0" applyNumberFormat="1" applyFont="1" applyFill="1" applyBorder="1" applyAlignment="1" applyProtection="1">
      <alignment horizontal="center" vertical="center"/>
    </xf>
    <xf numFmtId="166" fontId="6" fillId="3" borderId="8" xfId="0" applyNumberFormat="1" applyFont="1" applyFill="1" applyBorder="1" applyAlignment="1" applyProtection="1">
      <alignment horizontal="center" vertical="center"/>
    </xf>
    <xf numFmtId="1" fontId="6" fillId="2" borderId="8" xfId="0" applyNumberFormat="1" applyFont="1" applyFill="1" applyBorder="1" applyAlignment="1" applyProtection="1">
      <alignment horizontal="center" vertical="center"/>
      <protection locked="0"/>
    </xf>
    <xf numFmtId="1" fontId="6" fillId="4" borderId="8" xfId="0" applyNumberFormat="1" applyFont="1" applyFill="1" applyBorder="1" applyAlignment="1" applyProtection="1">
      <alignment horizontal="center" vertical="center"/>
    </xf>
    <xf numFmtId="0" fontId="6" fillId="2" borderId="0" xfId="0" applyNumberFormat="1" applyFont="1" applyFill="1" applyBorder="1" applyAlignment="1" applyProtection="1">
      <alignment horizontal="center" vertical="center" wrapText="1"/>
    </xf>
    <xf numFmtId="166" fontId="6" fillId="4" borderId="0" xfId="0" applyNumberFormat="1" applyFont="1" applyFill="1" applyBorder="1" applyAlignment="1" applyProtection="1">
      <alignment horizontal="center" vertical="center"/>
    </xf>
    <xf numFmtId="0" fontId="13" fillId="4" borderId="0" xfId="0" applyFont="1" applyFill="1" applyBorder="1" applyAlignment="1" applyProtection="1">
      <alignment horizontal="right" vertical="center"/>
    </xf>
    <xf numFmtId="0" fontId="6" fillId="4" borderId="0" xfId="0" applyNumberFormat="1" applyFont="1" applyFill="1" applyBorder="1" applyAlignment="1" applyProtection="1">
      <alignment horizontal="center" wrapText="1"/>
    </xf>
    <xf numFmtId="170" fontId="6" fillId="4" borderId="0" xfId="0" applyNumberFormat="1" applyFont="1" applyFill="1" applyBorder="1" applyAlignment="1" applyProtection="1">
      <alignment horizont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6" fillId="2" borderId="8" xfId="0" applyNumberFormat="1" applyFont="1" applyFill="1" applyBorder="1" applyAlignment="1" applyProtection="1">
      <alignment horizontal="center" vertical="center" wrapText="1"/>
    </xf>
    <xf numFmtId="49" fontId="7" fillId="4" borderId="0" xfId="0" applyNumberFormat="1" applyFont="1" applyFill="1" applyAlignment="1" applyProtection="1">
      <alignment horizontal="left" vertical="center" wrapText="1"/>
    </xf>
    <xf numFmtId="49" fontId="7" fillId="4" borderId="7" xfId="0" applyNumberFormat="1" applyFont="1" applyFill="1" applyBorder="1" applyAlignment="1" applyProtection="1">
      <alignment horizontal="left" vertical="center" wrapText="1"/>
    </xf>
    <xf numFmtId="0" fontId="6" fillId="4" borderId="0" xfId="0" applyNumberFormat="1" applyFont="1" applyFill="1" applyBorder="1" applyAlignment="1" applyProtection="1">
      <alignment vertical="center" wrapText="1"/>
    </xf>
    <xf numFmtId="0" fontId="6" fillId="2" borderId="10" xfId="0" applyNumberFormat="1" applyFont="1" applyFill="1" applyBorder="1" applyAlignment="1" applyProtection="1">
      <alignment horizontal="center" vertical="center" wrapText="1"/>
    </xf>
    <xf numFmtId="170" fontId="6" fillId="3" borderId="8" xfId="0" applyNumberFormat="1" applyFont="1" applyFill="1" applyBorder="1" applyAlignment="1" applyProtection="1">
      <alignment horizontal="center" vertical="center"/>
    </xf>
    <xf numFmtId="1" fontId="6" fillId="3" borderId="8" xfId="0" applyNumberFormat="1" applyFont="1" applyFill="1" applyBorder="1" applyAlignment="1" applyProtection="1">
      <alignment horizontal="center" vertical="center"/>
    </xf>
    <xf numFmtId="49" fontId="6" fillId="2" borderId="0" xfId="0" applyNumberFormat="1" applyFont="1" applyFill="1" applyAlignment="1" applyProtection="1">
      <alignment vertical="center"/>
      <protection locked="0"/>
    </xf>
    <xf numFmtId="1" fontId="6" fillId="3" borderId="8" xfId="0" quotePrefix="1" applyNumberFormat="1" applyFont="1" applyFill="1" applyBorder="1" applyAlignment="1" applyProtection="1">
      <alignment horizontal="center" vertical="center"/>
    </xf>
    <xf numFmtId="49" fontId="7" fillId="4" borderId="0" xfId="0" applyNumberFormat="1" applyFont="1" applyFill="1" applyAlignment="1" applyProtection="1">
      <alignment horizontal="left" vertical="center" wrapText="1"/>
    </xf>
    <xf numFmtId="49" fontId="7" fillId="4" borderId="7" xfId="0" applyNumberFormat="1" applyFont="1" applyFill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/>
    </xf>
    <xf numFmtId="166" fontId="6" fillId="0" borderId="0" xfId="0" applyNumberFormat="1" applyFont="1" applyBorder="1" applyAlignment="1" applyProtection="1">
      <alignment horizontal="center" vertical="center"/>
      <protection locked="0"/>
    </xf>
    <xf numFmtId="172" fontId="7" fillId="3" borderId="8" xfId="0" applyNumberFormat="1" applyFont="1" applyFill="1" applyBorder="1" applyAlignment="1" applyProtection="1">
      <alignment horizontal="center" vertical="center"/>
    </xf>
    <xf numFmtId="173" fontId="7" fillId="3" borderId="8" xfId="0" applyNumberFormat="1" applyFont="1" applyFill="1" applyBorder="1" applyAlignment="1" applyProtection="1">
      <alignment horizontal="center" vertical="center"/>
    </xf>
    <xf numFmtId="171" fontId="6" fillId="3" borderId="8" xfId="0" applyNumberFormat="1" applyFont="1" applyFill="1" applyBorder="1" applyAlignment="1" applyProtection="1">
      <alignment horizontal="center" vertical="center"/>
    </xf>
    <xf numFmtId="0" fontId="3" fillId="0" borderId="0" xfId="0" applyFont="1" applyProtection="1"/>
    <xf numFmtId="174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right"/>
    </xf>
    <xf numFmtId="0" fontId="3" fillId="0" borderId="0" xfId="0" applyFont="1" applyFill="1" applyAlignment="1" applyProtection="1">
      <alignment horizontal="center"/>
    </xf>
    <xf numFmtId="0" fontId="18" fillId="0" borderId="0" xfId="0" applyFont="1" applyAlignment="1">
      <alignment horizontal="center" vertical="center"/>
    </xf>
    <xf numFmtId="0" fontId="22" fillId="0" borderId="1" xfId="0" applyFont="1" applyBorder="1" applyAlignment="1" applyProtection="1">
      <alignment vertical="center"/>
    </xf>
    <xf numFmtId="0" fontId="23" fillId="2" borderId="0" xfId="0" applyFont="1" applyFill="1" applyProtection="1"/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>
      <alignment horizontal="center" vertical="center"/>
    </xf>
    <xf numFmtId="0" fontId="23" fillId="2" borderId="0" xfId="0" applyFont="1" applyFill="1" applyAlignment="1" applyProtection="1">
      <alignment horizontal="center" vertical="center"/>
    </xf>
    <xf numFmtId="0" fontId="23" fillId="2" borderId="0" xfId="0" applyNumberFormat="1" applyFont="1" applyFill="1" applyAlignment="1" applyProtection="1">
      <alignment horizontal="center"/>
    </xf>
    <xf numFmtId="0" fontId="23" fillId="0" borderId="1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horizontal="center" vertical="top"/>
    </xf>
    <xf numFmtId="175" fontId="7" fillId="4" borderId="0" xfId="0" applyNumberFormat="1" applyFont="1" applyFill="1" applyBorder="1" applyAlignment="1" applyProtection="1">
      <alignment horizontal="center" vertical="center"/>
    </xf>
    <xf numFmtId="165" fontId="7" fillId="3" borderId="8" xfId="0" applyNumberFormat="1" applyFont="1" applyFill="1" applyBorder="1" applyAlignment="1" applyProtection="1">
      <alignment horizontal="center" vertical="center"/>
    </xf>
    <xf numFmtId="0" fontId="20" fillId="0" borderId="6" xfId="0" applyFont="1" applyBorder="1" applyAlignment="1" applyProtection="1">
      <alignment horizontal="center" vertical="top" wrapText="1"/>
    </xf>
    <xf numFmtId="0" fontId="20" fillId="0" borderId="0" xfId="0" applyFont="1" applyBorder="1" applyAlignment="1" applyProtection="1">
      <alignment horizontal="center" vertical="top" wrapText="1"/>
    </xf>
    <xf numFmtId="175" fontId="23" fillId="2" borderId="0" xfId="0" applyNumberFormat="1" applyFont="1" applyFill="1" applyAlignment="1" applyProtection="1">
      <alignment horizontal="center" vertical="center"/>
    </xf>
    <xf numFmtId="0" fontId="6" fillId="2" borderId="0" xfId="0" applyNumberFormat="1" applyFont="1" applyFill="1" applyBorder="1" applyAlignment="1" applyProtection="1">
      <alignment horizontal="right" vertical="center" wrapText="1"/>
    </xf>
  </cellXfs>
  <cellStyles count="11">
    <cellStyle name="Normal" xfId="0" builtinId="0"/>
    <cellStyle name="Normal 2" xfId="1"/>
    <cellStyle name="Normal 2 2" xfId="6"/>
    <cellStyle name="Normal 2 3" xfId="9"/>
    <cellStyle name="Normal 2 4" xfId="3"/>
    <cellStyle name="Normal 3" xfId="5"/>
    <cellStyle name="Normal 4" xfId="8"/>
    <cellStyle name="Pourcentage 2" xfId="2"/>
    <cellStyle name="Pourcentage 2 2" xfId="7"/>
    <cellStyle name="Pourcentage 2 3" xfId="10"/>
    <cellStyle name="Pourcentage 2 4" xfId="4"/>
  </cellStyles>
  <dxfs count="22">
    <dxf>
      <font>
        <b/>
        <i val="0"/>
        <color rgb="FF006100"/>
      </font>
      <fill>
        <patternFill>
          <bgColor indexed="42"/>
        </patternFill>
      </fill>
    </dxf>
    <dxf>
      <font>
        <b/>
        <i val="0"/>
        <color rgb="FF006100"/>
      </font>
      <fill>
        <patternFill>
          <bgColor indexed="42"/>
        </patternFill>
      </fill>
    </dxf>
    <dxf>
      <font>
        <b/>
        <i val="0"/>
        <color rgb="FF006100"/>
      </font>
      <fill>
        <patternFill>
          <bgColor indexed="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6100"/>
      </font>
      <fill>
        <patternFill>
          <bgColor indexed="42"/>
        </patternFill>
      </fill>
    </dxf>
    <dxf>
      <font>
        <b/>
        <i val="0"/>
        <color rgb="FF006100"/>
      </font>
      <fill>
        <patternFill>
          <bgColor indexed="42"/>
        </patternFill>
      </fill>
    </dxf>
    <dxf>
      <font>
        <b/>
        <i val="0"/>
        <color rgb="FF006100"/>
      </font>
      <fill>
        <patternFill>
          <bgColor indexed="42"/>
        </patternFill>
      </fill>
    </dxf>
    <dxf>
      <font>
        <b/>
        <i val="0"/>
        <color rgb="FF006100"/>
      </font>
      <fill>
        <patternFill>
          <bgColor indexed="42"/>
        </patternFill>
      </fill>
    </dxf>
    <dxf>
      <font>
        <b/>
        <i val="0"/>
        <color rgb="FF006100"/>
      </font>
      <fill>
        <patternFill>
          <bgColor indexed="42"/>
        </patternFill>
      </fill>
    </dxf>
    <dxf>
      <font>
        <b/>
        <i val="0"/>
        <color rgb="FF006100"/>
      </font>
      <fill>
        <patternFill>
          <bgColor indexed="42"/>
        </patternFill>
      </fill>
    </dxf>
    <dxf>
      <font>
        <b/>
        <i val="0"/>
        <color rgb="FF006100"/>
      </font>
      <fill>
        <patternFill>
          <bgColor indexed="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>
          <bgColor indexed="4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6100"/>
      </font>
      <fill>
        <patternFill>
          <bgColor indexed="42"/>
        </patternFill>
      </fill>
    </dxf>
  </dxfs>
  <tableStyles count="0" defaultTableStyle="TableStyleMedium2" defaultPivotStyle="PivotStyleLight16"/>
  <colors>
    <mruColors>
      <color rgb="FF006100"/>
      <color rgb="FF00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882413224551328E-2"/>
          <c:y val="0.16556657642456626"/>
          <c:w val="0.87695371501876274"/>
          <c:h val="0.63242258832685694"/>
        </c:manualLayout>
      </c:layout>
      <c:scatterChart>
        <c:scatterStyle val="smoothMarker"/>
        <c:varyColors val="0"/>
        <c:ser>
          <c:idx val="0"/>
          <c:order val="0"/>
          <c:spPr>
            <a:ln w="22225"/>
          </c:spPr>
          <c:marker>
            <c:symbol val="x"/>
            <c:size val="7"/>
          </c:marker>
          <c:trendline>
            <c:name>Regression Polynômiale</c:name>
            <c:trendlineType val="poly"/>
            <c:order val="3"/>
            <c:dispRSqr val="1"/>
            <c:dispEq val="1"/>
            <c:trendlineLbl>
              <c:layout>
                <c:manualLayout>
                  <c:x val="0.13333008455376302"/>
                  <c:y val="-0.14436594982495726"/>
                </c:manualLayout>
              </c:layout>
              <c:numFmt formatCode="General" sourceLinked="0"/>
            </c:trendlineLbl>
          </c:trendline>
          <c:xVal>
            <c:numRef>
              <c:f>'Rendu de résultats Protéines'!$B$8:$B$16</c:f>
              <c:numCache>
                <c:formatCode>0</c:formatCode>
                <c:ptCount val="9"/>
                <c:pt idx="0">
                  <c:v>3</c:v>
                </c:pt>
                <c:pt idx="1">
                  <c:v>10</c:v>
                </c:pt>
                <c:pt idx="2">
                  <c:v>20</c:v>
                </c:pt>
                <c:pt idx="3">
                  <c:v>40</c:v>
                </c:pt>
                <c:pt idx="4">
                  <c:v>100</c:v>
                </c:pt>
                <c:pt idx="5">
                  <c:v>150</c:v>
                </c:pt>
                <c:pt idx="6">
                  <c:v>200</c:v>
                </c:pt>
                <c:pt idx="7">
                  <c:v>250</c:v>
                </c:pt>
                <c:pt idx="8">
                  <c:v>300</c:v>
                </c:pt>
              </c:numCache>
            </c:numRef>
          </c:xVal>
          <c:yVal>
            <c:numRef>
              <c:f>'Rendu de résultats Protéines'!$C$8:$C$16</c:f>
              <c:numCache>
                <c:formatCode>0.0000</c:formatCode>
                <c:ptCount val="9"/>
                <c:pt idx="0">
                  <c:v>3.15E-2</c:v>
                </c:pt>
                <c:pt idx="1">
                  <c:v>0.1008</c:v>
                </c:pt>
                <c:pt idx="2">
                  <c:v>0.19259999999999999</c:v>
                </c:pt>
                <c:pt idx="3">
                  <c:v>0.33579999999999999</c:v>
                </c:pt>
                <c:pt idx="4">
                  <c:v>0.623</c:v>
                </c:pt>
                <c:pt idx="5">
                  <c:v>0.82269999999999999</c:v>
                </c:pt>
                <c:pt idx="6">
                  <c:v>0.98550000000000004</c:v>
                </c:pt>
                <c:pt idx="7">
                  <c:v>1.1335999999999999</c:v>
                </c:pt>
                <c:pt idx="8">
                  <c:v>1.3023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008064"/>
        <c:axId val="94015488"/>
      </c:scatterChart>
      <c:valAx>
        <c:axId val="94008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[Concentration] µg/mL</a:t>
                </a:r>
              </a:p>
            </c:rich>
          </c:tx>
          <c:layout/>
          <c:overlay val="0"/>
        </c:title>
        <c:numFmt formatCode="0.00" sourceLinked="0"/>
        <c:majorTickMark val="out"/>
        <c:minorTickMark val="none"/>
        <c:tickLblPos val="nextTo"/>
        <c:spPr>
          <a:ln>
            <a:tailEnd type="arrow"/>
          </a:ln>
        </c:spPr>
        <c:crossAx val="94015488"/>
        <c:crosses val="autoZero"/>
        <c:crossBetween val="midCat"/>
      </c:valAx>
      <c:valAx>
        <c:axId val="9401548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Densité Optique</a:t>
                </a:r>
              </a:p>
            </c:rich>
          </c:tx>
          <c:layout/>
          <c:overlay val="0"/>
        </c:title>
        <c:numFmt formatCode="0.0" sourceLinked="0"/>
        <c:majorTickMark val="out"/>
        <c:minorTickMark val="none"/>
        <c:tickLblPos val="nextTo"/>
        <c:spPr>
          <a:ln>
            <a:tailEnd type="arrow"/>
          </a:ln>
        </c:spPr>
        <c:crossAx val="94008064"/>
        <c:crosses val="autoZero"/>
        <c:crossBetween val="midCat"/>
      </c:valAx>
    </c:plotArea>
    <c:legend>
      <c:legendPos val="b"/>
      <c:layout>
        <c:manualLayout>
          <c:xMode val="edge"/>
          <c:yMode val="edge"/>
          <c:x val="6.8481175466084093E-2"/>
          <c:y val="0.89736907821071543"/>
          <c:w val="0.32457603550766256"/>
          <c:h val="7.1152560374319856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400051</xdr:colOff>
      <xdr:row>9</xdr:row>
      <xdr:rowOff>50799</xdr:rowOff>
    </xdr:from>
    <xdr:to>
      <xdr:col>8</xdr:col>
      <xdr:colOff>692151</xdr:colOff>
      <xdr:row>30</xdr:row>
      <xdr:rowOff>116415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91"/>
  <sheetViews>
    <sheetView showGridLines="0" tabSelected="1" view="pageBreakPreview" topLeftCell="A4" zoomScale="80" zoomScaleNormal="100" zoomScaleSheetLayoutView="80" workbookViewId="0">
      <selection activeCell="D22" sqref="D22"/>
    </sheetView>
  </sheetViews>
  <sheetFormatPr baseColWidth="10" defaultColWidth="10.125" defaultRowHeight="12.75" x14ac:dyDescent="0.2"/>
  <cols>
    <col min="1" max="1" width="30.625" style="1" customWidth="1"/>
    <col min="2" max="2" width="19.125" style="1" bestFit="1" customWidth="1"/>
    <col min="3" max="3" width="17.125" style="1" customWidth="1"/>
    <col min="4" max="4" width="18.625" style="1" customWidth="1"/>
    <col min="5" max="5" width="19.125" style="1" customWidth="1"/>
    <col min="6" max="6" width="18.375" style="1" customWidth="1"/>
    <col min="7" max="7" width="18.5" style="1" customWidth="1"/>
    <col min="8" max="8" width="17" style="1" customWidth="1"/>
    <col min="9" max="9" width="17" style="2" customWidth="1"/>
    <col min="10" max="10" width="2.75" style="2" customWidth="1"/>
    <col min="11" max="11" width="6.75" style="2" customWidth="1"/>
    <col min="12" max="65" width="10.125" style="2" customWidth="1"/>
    <col min="66" max="66" width="10.125" style="3" customWidth="1"/>
    <col min="67" max="16384" width="10.125" style="1"/>
  </cols>
  <sheetData>
    <row r="1" spans="1:67" s="7" customFormat="1" ht="15.95" customHeight="1" x14ac:dyDescent="0.25">
      <c r="A1" s="39"/>
      <c r="B1" s="82"/>
      <c r="C1" s="82"/>
      <c r="D1" s="39"/>
      <c r="E1" s="65"/>
      <c r="F1" s="19"/>
      <c r="G1" s="79"/>
      <c r="H1" s="79"/>
      <c r="I1" s="79"/>
      <c r="J1" s="79"/>
      <c r="K1" s="80"/>
      <c r="BM1" s="9"/>
      <c r="BN1" s="9"/>
    </row>
    <row r="2" spans="1:67" s="7" customFormat="1" ht="15.95" customHeight="1" x14ac:dyDescent="0.2">
      <c r="A2" s="15" t="s">
        <v>23</v>
      </c>
      <c r="F2" s="8"/>
      <c r="J2" s="71"/>
      <c r="K2" s="72"/>
      <c r="BM2" s="9"/>
      <c r="BN2" s="9"/>
    </row>
    <row r="3" spans="1:67" s="7" customFormat="1" ht="15.95" customHeight="1" x14ac:dyDescent="0.2">
      <c r="F3"/>
      <c r="J3" s="71"/>
      <c r="K3" s="72"/>
      <c r="BM3" s="9"/>
      <c r="BN3" s="9"/>
    </row>
    <row r="4" spans="1:67" s="7" customFormat="1" ht="15.95" customHeight="1" x14ac:dyDescent="0.25">
      <c r="A4" s="21"/>
      <c r="E4" s="48"/>
      <c r="F4" s="99"/>
      <c r="G4" s="71"/>
      <c r="H4" s="71"/>
      <c r="I4" s="71"/>
      <c r="J4" s="71"/>
      <c r="K4" s="72"/>
      <c r="BM4" s="9"/>
      <c r="BN4" s="9"/>
    </row>
    <row r="5" spans="1:67" s="7" customFormat="1" ht="15.95" customHeight="1" x14ac:dyDescent="0.25">
      <c r="A5" s="21"/>
      <c r="C5" s="21"/>
      <c r="D5" s="6"/>
      <c r="E5" s="48"/>
      <c r="F5" s="49"/>
      <c r="G5" s="79"/>
      <c r="H5" s="79"/>
      <c r="I5" s="79"/>
      <c r="J5" s="79"/>
      <c r="K5" s="80"/>
      <c r="BM5" s="9"/>
      <c r="BN5" s="9"/>
    </row>
    <row r="6" spans="1:67" s="7" customFormat="1" ht="33" customHeight="1" x14ac:dyDescent="0.2">
      <c r="B6" s="70" t="s">
        <v>31</v>
      </c>
      <c r="C6" s="70" t="s">
        <v>13</v>
      </c>
      <c r="D6" s="42"/>
      <c r="E6" s="48"/>
      <c r="F6" s="49"/>
      <c r="G6" s="71"/>
      <c r="H6" s="71"/>
      <c r="I6" s="71"/>
      <c r="J6" s="71"/>
      <c r="K6" s="72"/>
      <c r="BM6" s="9"/>
      <c r="BN6" s="9"/>
    </row>
    <row r="7" spans="1:67" s="7" customFormat="1" ht="15.95" customHeight="1" x14ac:dyDescent="0.25">
      <c r="A7" s="41" t="s">
        <v>4</v>
      </c>
      <c r="B7" s="78">
        <v>0</v>
      </c>
      <c r="C7" s="54">
        <v>0</v>
      </c>
      <c r="D7" s="42"/>
      <c r="E7" s="91"/>
      <c r="F7" s="91"/>
      <c r="G7" s="92"/>
      <c r="H7" s="92"/>
      <c r="I7" s="93"/>
      <c r="J7" s="16"/>
      <c r="K7" s="18"/>
      <c r="BM7" s="9"/>
      <c r="BN7" s="9"/>
    </row>
    <row r="8" spans="1:67" s="7" customFormat="1" ht="15.95" customHeight="1" x14ac:dyDescent="0.2">
      <c r="A8" s="41" t="s">
        <v>7</v>
      </c>
      <c r="B8" s="76">
        <v>3</v>
      </c>
      <c r="C8" s="54">
        <v>3.15E-2</v>
      </c>
      <c r="D8" s="42"/>
      <c r="E8" s="94" t="s">
        <v>30</v>
      </c>
      <c r="F8" s="94" t="s">
        <v>29</v>
      </c>
      <c r="G8" s="94" t="s">
        <v>17</v>
      </c>
      <c r="H8" s="94" t="s">
        <v>18</v>
      </c>
      <c r="I8" s="93"/>
      <c r="J8" s="16"/>
      <c r="K8" s="18"/>
      <c r="BM8" s="9"/>
      <c r="BN8" s="9"/>
    </row>
    <row r="9" spans="1:67" s="7" customFormat="1" ht="15.95" customHeight="1" x14ac:dyDescent="0.25">
      <c r="A9" s="41" t="s">
        <v>8</v>
      </c>
      <c r="B9" s="76">
        <v>10</v>
      </c>
      <c r="C9" s="54">
        <v>0.1008</v>
      </c>
      <c r="D9" s="42"/>
      <c r="E9" s="103">
        <f t="array" ref="E9:H9">LINEST(C8:C16,B8:B16^{1,2,3})</f>
        <v>4.3040035775558072E-8</v>
      </c>
      <c r="F9" s="103">
        <v>-2.6632210157869702E-5</v>
      </c>
      <c r="G9" s="95">
        <v>8.3948360817584135E-3</v>
      </c>
      <c r="H9" s="95">
        <v>2.2023383185397316E-2</v>
      </c>
      <c r="I9" s="96"/>
      <c r="J9" s="22"/>
      <c r="K9" s="18"/>
      <c r="BM9" s="9"/>
      <c r="BN9" s="9"/>
    </row>
    <row r="10" spans="1:67" s="7" customFormat="1" ht="15.95" customHeight="1" x14ac:dyDescent="0.2">
      <c r="A10" s="41" t="s">
        <v>9</v>
      </c>
      <c r="B10" s="76">
        <v>20</v>
      </c>
      <c r="C10" s="54">
        <v>0.19259999999999999</v>
      </c>
      <c r="D10" s="42"/>
      <c r="E10" s="97"/>
      <c r="F10" s="97"/>
      <c r="G10" s="97"/>
      <c r="H10" s="97"/>
      <c r="I10" s="93"/>
      <c r="J10" s="16"/>
      <c r="K10" s="18"/>
      <c r="BM10" s="9"/>
      <c r="BN10" s="9"/>
    </row>
    <row r="11" spans="1:67" s="7" customFormat="1" ht="15.95" customHeight="1" x14ac:dyDescent="0.2">
      <c r="A11" s="41" t="s">
        <v>10</v>
      </c>
      <c r="B11" s="76">
        <v>40</v>
      </c>
      <c r="C11" s="54">
        <v>0.33579999999999999</v>
      </c>
      <c r="D11" s="42"/>
      <c r="J11" s="16"/>
      <c r="K11" s="17"/>
      <c r="L11" s="8"/>
      <c r="BN11" s="9"/>
      <c r="BO11" s="9"/>
    </row>
    <row r="12" spans="1:67" s="7" customFormat="1" ht="15.95" customHeight="1" x14ac:dyDescent="0.2">
      <c r="A12" s="41" t="s">
        <v>11</v>
      </c>
      <c r="B12" s="76">
        <v>100</v>
      </c>
      <c r="C12" s="54">
        <v>0.623</v>
      </c>
      <c r="D12" s="42"/>
      <c r="J12" s="16"/>
      <c r="K12" s="17"/>
      <c r="L12" s="8"/>
      <c r="BN12" s="9"/>
      <c r="BO12" s="9"/>
    </row>
    <row r="13" spans="1:67" s="7" customFormat="1" ht="15.95" customHeight="1" x14ac:dyDescent="0.2">
      <c r="A13" s="41" t="s">
        <v>12</v>
      </c>
      <c r="B13" s="76">
        <v>150</v>
      </c>
      <c r="C13" s="54">
        <v>0.82269999999999999</v>
      </c>
      <c r="D13" s="42"/>
      <c r="J13" s="16"/>
      <c r="K13" s="35"/>
      <c r="L13" s="6"/>
      <c r="M13" s="6"/>
      <c r="N13" s="6"/>
      <c r="O13" s="6"/>
      <c r="P13" s="6"/>
      <c r="Q13" s="6"/>
      <c r="R13" s="6"/>
      <c r="S13" s="8"/>
      <c r="BN13" s="9"/>
      <c r="BO13" s="9"/>
    </row>
    <row r="14" spans="1:67" s="7" customFormat="1" ht="15.95" customHeight="1" x14ac:dyDescent="0.2">
      <c r="A14" s="41" t="s">
        <v>16</v>
      </c>
      <c r="B14" s="76">
        <v>200</v>
      </c>
      <c r="C14" s="54">
        <v>0.98550000000000004</v>
      </c>
      <c r="D14" s="42"/>
      <c r="J14" s="16"/>
      <c r="K14" s="35"/>
      <c r="L14" s="6"/>
      <c r="M14" s="6"/>
      <c r="N14" s="6"/>
      <c r="O14" s="6"/>
      <c r="P14" s="6"/>
      <c r="Q14" s="6"/>
      <c r="R14" s="6"/>
      <c r="S14" s="8"/>
      <c r="BN14" s="9"/>
      <c r="BO14" s="9"/>
    </row>
    <row r="15" spans="1:67" s="7" customFormat="1" ht="16.5" x14ac:dyDescent="0.2">
      <c r="A15" s="41" t="s">
        <v>27</v>
      </c>
      <c r="B15" s="76">
        <v>250</v>
      </c>
      <c r="C15" s="54">
        <v>1.1335999999999999</v>
      </c>
      <c r="D15" s="42"/>
      <c r="J15" s="16"/>
      <c r="K15" s="35"/>
      <c r="L15" s="38"/>
      <c r="M15" s="38"/>
      <c r="N15" s="38"/>
      <c r="O15" s="38"/>
      <c r="P15" s="38"/>
      <c r="Q15" s="38"/>
      <c r="R15" s="38"/>
      <c r="S15" s="36"/>
      <c r="BN15" s="9"/>
      <c r="BO15" s="9"/>
    </row>
    <row r="16" spans="1:67" s="7" customFormat="1" ht="15.95" customHeight="1" x14ac:dyDescent="0.2">
      <c r="A16" s="41" t="s">
        <v>28</v>
      </c>
      <c r="B16" s="76">
        <v>300</v>
      </c>
      <c r="C16" s="54">
        <v>1.3023</v>
      </c>
      <c r="D16" s="42"/>
      <c r="J16" s="23"/>
      <c r="K16" s="24"/>
      <c r="L16" s="36"/>
      <c r="M16" s="37"/>
      <c r="N16" s="37"/>
      <c r="O16" s="37"/>
      <c r="P16" s="37"/>
      <c r="Q16" s="37"/>
      <c r="R16" s="37"/>
      <c r="S16" s="37"/>
      <c r="BN16" s="9"/>
      <c r="BO16" s="9"/>
    </row>
    <row r="17" spans="1:67" s="7" customFormat="1" ht="15.95" customHeight="1" x14ac:dyDescent="0.2">
      <c r="E17" s="13"/>
      <c r="F17" s="13"/>
      <c r="G17" s="13"/>
      <c r="H17" s="13"/>
      <c r="I17" s="13"/>
      <c r="J17" s="25"/>
      <c r="K17" s="26"/>
      <c r="L17" s="36"/>
      <c r="M17" s="37"/>
      <c r="N17" s="37"/>
      <c r="O17" s="37"/>
      <c r="P17" s="37"/>
      <c r="Q17" s="37"/>
      <c r="R17" s="37"/>
      <c r="S17" s="37"/>
      <c r="BN17" s="9"/>
      <c r="BO17" s="9"/>
    </row>
    <row r="18" spans="1:67" s="7" customFormat="1" ht="15.95" customHeight="1" x14ac:dyDescent="0.2">
      <c r="A18" s="81" t="s">
        <v>19</v>
      </c>
      <c r="B18" s="101" t="str">
        <f>"y = "&amp;E9&amp;" x3 "&amp;F9&amp;" x2 + "&amp;G9&amp;" x + "&amp;H9</f>
        <v>y = 4,30400357755581E-08 x3 -2,66322101578697E-05 x2 + 0,00839483608175841 x + 0,0220233831853973</v>
      </c>
      <c r="C18" s="101"/>
      <c r="D18" s="101"/>
      <c r="E18" s="13"/>
      <c r="F18" s="13"/>
      <c r="G18" s="13"/>
      <c r="H18" s="13"/>
      <c r="I18" s="13"/>
      <c r="J18" s="25"/>
      <c r="K18" s="26"/>
      <c r="L18" s="36"/>
      <c r="M18" s="37"/>
      <c r="N18" s="37"/>
      <c r="O18" s="37"/>
      <c r="P18" s="37"/>
      <c r="Q18" s="37"/>
      <c r="R18" s="37"/>
      <c r="S18" s="37"/>
      <c r="BN18" s="9"/>
      <c r="BO18" s="9"/>
    </row>
    <row r="19" spans="1:67" s="7" customFormat="1" ht="27" customHeight="1" x14ac:dyDescent="0.2">
      <c r="A19" s="98" t="s">
        <v>32</v>
      </c>
      <c r="B19" s="102"/>
      <c r="C19" s="102"/>
      <c r="D19" s="102"/>
      <c r="E19" s="45"/>
      <c r="F19" s="44"/>
      <c r="G19" s="44"/>
      <c r="H19" s="27"/>
      <c r="I19" s="45"/>
      <c r="J19" s="44"/>
      <c r="K19" s="46"/>
      <c r="L19" s="8"/>
      <c r="BN19" s="9"/>
      <c r="BO19" s="9"/>
    </row>
    <row r="20" spans="1:67" s="7" customFormat="1" ht="15.95" customHeight="1" x14ac:dyDescent="0.25">
      <c r="A20" s="13"/>
      <c r="B20" s="13"/>
      <c r="C20" s="13"/>
      <c r="D20" s="13"/>
      <c r="E20" s="42"/>
      <c r="F20" s="62"/>
      <c r="G20" s="43"/>
      <c r="H20" s="47"/>
      <c r="I20" s="45"/>
      <c r="J20" s="42"/>
      <c r="K20" s="47"/>
      <c r="L20" s="8"/>
      <c r="BN20" s="9"/>
      <c r="BO20" s="9"/>
    </row>
    <row r="21" spans="1:67" s="7" customFormat="1" ht="15.95" customHeight="1" x14ac:dyDescent="0.25">
      <c r="A21" s="61" t="s">
        <v>20</v>
      </c>
      <c r="B21" s="84">
        <f>E9</f>
        <v>4.3040035775558072E-8</v>
      </c>
      <c r="C21" s="73"/>
      <c r="D21" s="45"/>
      <c r="E21"/>
      <c r="F21" s="63"/>
      <c r="G21" s="43"/>
      <c r="H21" s="47"/>
      <c r="I21" s="45"/>
      <c r="J21" s="42"/>
      <c r="K21" s="47"/>
      <c r="L21" s="8"/>
      <c r="BN21" s="9"/>
      <c r="BO21" s="9"/>
    </row>
    <row r="22" spans="1:67" s="7" customFormat="1" ht="15.95" customHeight="1" x14ac:dyDescent="0.25">
      <c r="A22" s="61" t="s">
        <v>21</v>
      </c>
      <c r="B22" s="83">
        <f>F9</f>
        <v>-2.6632210157869702E-5</v>
      </c>
      <c r="C22" s="64"/>
      <c r="D22" s="42"/>
      <c r="E22"/>
      <c r="F22" s="63"/>
      <c r="G22" s="43"/>
      <c r="H22" s="47"/>
      <c r="I22" s="45"/>
      <c r="J22" s="42"/>
      <c r="K22" s="47"/>
      <c r="L22" s="8"/>
      <c r="BN22" s="9"/>
      <c r="BO22" s="9"/>
    </row>
    <row r="23" spans="1:67" s="7" customFormat="1" ht="15.95" customHeight="1" x14ac:dyDescent="0.25">
      <c r="A23" s="61" t="s">
        <v>22</v>
      </c>
      <c r="B23" s="83">
        <f>G9</f>
        <v>8.3948360817584135E-3</v>
      </c>
      <c r="C23"/>
      <c r="D23"/>
      <c r="E23"/>
      <c r="F23" s="63"/>
      <c r="G23" s="43"/>
      <c r="H23" s="47"/>
      <c r="I23" s="45"/>
      <c r="J23" s="42"/>
      <c r="K23" s="47"/>
      <c r="L23" s="8"/>
      <c r="BN23" s="9"/>
      <c r="BO23" s="9"/>
    </row>
    <row r="24" spans="1:67" s="10" customFormat="1" ht="15.95" customHeight="1" x14ac:dyDescent="0.25">
      <c r="A24" s="61"/>
      <c r="B24" s="83">
        <f>H9</f>
        <v>2.2023383185397316E-2</v>
      </c>
      <c r="C24"/>
      <c r="D24"/>
      <c r="E24"/>
      <c r="F24" s="63"/>
      <c r="G24" s="43"/>
      <c r="H24" s="47"/>
      <c r="I24" s="45"/>
      <c r="J24" s="42"/>
      <c r="K24" s="47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N24" s="12"/>
      <c r="BO24" s="12"/>
    </row>
    <row r="25" spans="1:67" s="10" customFormat="1" ht="15.95" customHeight="1" x14ac:dyDescent="0.2">
      <c r="A25" s="61" t="s">
        <v>5</v>
      </c>
      <c r="B25" s="100">
        <f>(IF(C7="xxxx","",CORREL(B8:B16,C8:C16)))</f>
        <v>0.98980157735902441</v>
      </c>
      <c r="C25" s="90"/>
      <c r="D25"/>
      <c r="E25"/>
      <c r="F25" s="63"/>
      <c r="J25" s="13"/>
      <c r="K25" s="28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</row>
    <row r="26" spans="1:67" s="10" customFormat="1" ht="15.95" customHeight="1" x14ac:dyDescent="0.2">
      <c r="A26" s="61" t="s">
        <v>6</v>
      </c>
      <c r="B26" s="100">
        <f>IF(C7="xxxx","",(RSQ(B8:B16,C8:C16)))</f>
        <v>0.97970716254241275</v>
      </c>
      <c r="C26"/>
      <c r="D26"/>
      <c r="E26"/>
      <c r="F26" s="63"/>
      <c r="J26" s="13"/>
      <c r="K26" s="28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</row>
    <row r="27" spans="1:67" s="10" customFormat="1" ht="15.95" customHeight="1" x14ac:dyDescent="0.2">
      <c r="A27" s="7"/>
      <c r="C27"/>
      <c r="D27"/>
      <c r="E27" s="64"/>
      <c r="F27" s="63"/>
      <c r="J27" s="13"/>
      <c r="K27" s="28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</row>
    <row r="28" spans="1:67" s="10" customFormat="1" ht="15.95" customHeight="1" x14ac:dyDescent="0.25">
      <c r="A28" s="51"/>
      <c r="C28" s="53"/>
      <c r="D28" s="53"/>
      <c r="E28" s="52"/>
      <c r="F28" s="16"/>
      <c r="J28" s="13"/>
      <c r="K28" s="28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</row>
    <row r="29" spans="1:67" s="10" customFormat="1" ht="15.95" customHeight="1" x14ac:dyDescent="0.2">
      <c r="A29" s="50" t="s">
        <v>14</v>
      </c>
      <c r="B29" s="29"/>
      <c r="C29" s="30"/>
      <c r="D29" s="64"/>
      <c r="E29" s="40"/>
      <c r="F29" s="32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</row>
    <row r="30" spans="1:67" s="10" customFormat="1" ht="15.95" customHeight="1" x14ac:dyDescent="0.2">
      <c r="A30" s="33"/>
      <c r="B30" s="29"/>
      <c r="C30" s="30"/>
      <c r="D30" s="31"/>
      <c r="E30" s="40"/>
      <c r="F30" s="32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M30" s="12"/>
    </row>
    <row r="31" spans="1:67" s="10" customFormat="1" ht="15.95" customHeight="1" x14ac:dyDescent="0.25">
      <c r="A31" s="21"/>
      <c r="B31" s="30"/>
      <c r="C31" s="77"/>
      <c r="D31" s="31"/>
      <c r="E31" s="40"/>
      <c r="F31" s="32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M31" s="12"/>
    </row>
    <row r="32" spans="1:67" s="10" customFormat="1" ht="15.95" customHeight="1" x14ac:dyDescent="0.25">
      <c r="A32" s="21"/>
      <c r="B32" s="30"/>
      <c r="C32" s="77"/>
      <c r="D32" s="31"/>
      <c r="E32" s="40"/>
      <c r="F32" s="32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M32" s="12"/>
    </row>
    <row r="33" spans="1:66" s="10" customFormat="1" ht="15.95" customHeight="1" x14ac:dyDescent="0.2">
      <c r="A33" s="33"/>
      <c r="B33" s="29"/>
      <c r="C33" s="30"/>
      <c r="D33" s="31"/>
      <c r="E33" s="40"/>
      <c r="F33" s="32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M33" s="12"/>
    </row>
    <row r="34" spans="1:66" s="10" customFormat="1" ht="48" customHeight="1" x14ac:dyDescent="0.2">
      <c r="A34" s="12"/>
      <c r="B34" s="74" t="s">
        <v>25</v>
      </c>
      <c r="C34" s="74">
        <v>1</v>
      </c>
      <c r="D34" s="74">
        <v>2</v>
      </c>
      <c r="E34" s="74">
        <v>3</v>
      </c>
      <c r="F34" s="74">
        <v>4</v>
      </c>
      <c r="G34" s="74" t="s">
        <v>24</v>
      </c>
      <c r="H34" s="74" t="s">
        <v>24</v>
      </c>
      <c r="I34" s="74" t="s">
        <v>24</v>
      </c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L34" s="12"/>
    </row>
    <row r="35" spans="1:66" s="10" customFormat="1" ht="30.75" customHeight="1" x14ac:dyDescent="0.2">
      <c r="A35" s="20" t="s">
        <v>26</v>
      </c>
      <c r="B35" s="58">
        <v>1</v>
      </c>
      <c r="C35" s="57">
        <v>15</v>
      </c>
      <c r="D35" s="57">
        <v>80</v>
      </c>
      <c r="E35" s="57">
        <v>40</v>
      </c>
      <c r="F35" s="57">
        <v>40</v>
      </c>
      <c r="G35" s="57" t="s">
        <v>24</v>
      </c>
      <c r="H35" s="57" t="s">
        <v>24</v>
      </c>
      <c r="I35" s="57" t="s">
        <v>24</v>
      </c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E35" s="12"/>
    </row>
    <row r="36" spans="1:66" s="10" customFormat="1" ht="30.75" customHeight="1" x14ac:dyDescent="0.2">
      <c r="A36" s="70" t="s">
        <v>2</v>
      </c>
      <c r="B36" s="54">
        <v>0.63580000000000003</v>
      </c>
      <c r="C36" s="54">
        <v>0.53620000000000001</v>
      </c>
      <c r="D36" s="54">
        <v>0.46850000000000003</v>
      </c>
      <c r="E36" s="54">
        <v>0.42709999999999998</v>
      </c>
      <c r="F36" s="54">
        <v>0.3634</v>
      </c>
      <c r="G36" s="54" t="s">
        <v>24</v>
      </c>
      <c r="H36" s="54" t="s">
        <v>24</v>
      </c>
      <c r="I36" s="54" t="s">
        <v>24</v>
      </c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E36" s="12"/>
    </row>
    <row r="37" spans="1:66" s="10" customFormat="1" ht="30.75" customHeight="1" x14ac:dyDescent="0.2">
      <c r="A37" s="70" t="s">
        <v>3</v>
      </c>
      <c r="B37" s="54">
        <v>0.627</v>
      </c>
      <c r="C37" s="54">
        <v>0.53190000000000004</v>
      </c>
      <c r="D37" s="54">
        <v>0.47320000000000001</v>
      </c>
      <c r="E37" s="54">
        <v>0.42970000000000003</v>
      </c>
      <c r="F37" s="54">
        <v>0.37080000000000002</v>
      </c>
      <c r="G37" s="54" t="s">
        <v>24</v>
      </c>
      <c r="H37" s="54" t="s">
        <v>24</v>
      </c>
      <c r="I37" s="54" t="s">
        <v>24</v>
      </c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E37" s="12"/>
    </row>
    <row r="38" spans="1:66" s="10" customFormat="1" ht="30.75" customHeight="1" x14ac:dyDescent="0.2">
      <c r="A38" s="70" t="s">
        <v>1</v>
      </c>
      <c r="B38" s="55">
        <f t="shared" ref="B38:I38" si="0">IF(OR(B36="xxxx",B37="xxxx"),"",(AVERAGE(B36:B37)))</f>
        <v>0.63139999999999996</v>
      </c>
      <c r="C38" s="55">
        <f t="shared" si="0"/>
        <v>0.53405000000000002</v>
      </c>
      <c r="D38" s="55">
        <f t="shared" si="0"/>
        <v>0.47084999999999999</v>
      </c>
      <c r="E38" s="55">
        <f t="shared" si="0"/>
        <v>0.4284</v>
      </c>
      <c r="F38" s="55">
        <f t="shared" si="0"/>
        <v>0.36709999999999998</v>
      </c>
      <c r="G38" s="55" t="str">
        <f t="shared" si="0"/>
        <v/>
      </c>
      <c r="H38" s="55" t="str">
        <f t="shared" si="0"/>
        <v/>
      </c>
      <c r="I38" s="55" t="str">
        <f t="shared" si="0"/>
        <v/>
      </c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E38" s="12"/>
    </row>
    <row r="39" spans="1:66" s="10" customFormat="1" ht="30.75" customHeight="1" x14ac:dyDescent="0.2">
      <c r="A39" s="70" t="s">
        <v>0</v>
      </c>
      <c r="B39" s="75">
        <f t="shared" ref="B39:I39" si="1">IF(OR(B36="xxxx",B37="xxxx"),"",(STDEV(B36:B37)/B38*100))</f>
        <v>0.98551467761191636</v>
      </c>
      <c r="C39" s="75">
        <f t="shared" si="1"/>
        <v>0.56933979198616858</v>
      </c>
      <c r="D39" s="75">
        <f t="shared" si="1"/>
        <v>0.70583027961702471</v>
      </c>
      <c r="E39" s="75">
        <f t="shared" si="1"/>
        <v>0.4291497738293783</v>
      </c>
      <c r="F39" s="75">
        <f t="shared" si="1"/>
        <v>1.4253855028004534</v>
      </c>
      <c r="G39" s="75" t="str">
        <f t="shared" si="1"/>
        <v/>
      </c>
      <c r="H39" s="75" t="str">
        <f t="shared" si="1"/>
        <v/>
      </c>
      <c r="I39" s="75" t="str">
        <f t="shared" si="1"/>
        <v/>
      </c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F39" s="12"/>
    </row>
    <row r="40" spans="1:66" s="10" customFormat="1" ht="30.75" customHeight="1" x14ac:dyDescent="0.2">
      <c r="A40" s="70" t="s">
        <v>15</v>
      </c>
      <c r="B40" s="56">
        <f>IF(B38="","",(ABS(B38-$C$7)))</f>
        <v>0.63139999999999996</v>
      </c>
      <c r="C40" s="56">
        <f>IF(C38="","",(ABS(C38-$C$7)))</f>
        <v>0.53405000000000002</v>
      </c>
      <c r="D40" s="56">
        <f>IF(D38="","",(ABS(D38-$C$7)))</f>
        <v>0.47084999999999999</v>
      </c>
      <c r="E40" s="56">
        <f>IF(E38="","",(ABS(E38-$C$7)))</f>
        <v>0.4284</v>
      </c>
      <c r="F40" s="56">
        <f>IF(F38="","",(ABS(F38-$C$7)))</f>
        <v>0.36709999999999998</v>
      </c>
      <c r="G40" s="56" t="str">
        <f>IF(G38="","",(ABS(G38-$C$7)))</f>
        <v/>
      </c>
      <c r="H40" s="56" t="str">
        <f>IF(H38="","",(ABS(H38-$C$7)))</f>
        <v/>
      </c>
      <c r="I40" s="56" t="str">
        <f>IF(I38="","",(ABS(I38-$C$7)))</f>
        <v/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F40" s="12"/>
    </row>
    <row r="41" spans="1:66" s="6" customFormat="1" ht="30.75" customHeight="1" x14ac:dyDescent="0.2">
      <c r="A41" s="70" t="s">
        <v>31</v>
      </c>
      <c r="B41" s="85"/>
      <c r="C41" s="85"/>
      <c r="D41" s="85"/>
      <c r="E41" s="85"/>
      <c r="F41" s="85"/>
      <c r="G41" s="85"/>
      <c r="H41" s="85"/>
      <c r="I41" s="85"/>
      <c r="J41" s="10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0"/>
      <c r="BF41" s="12"/>
      <c r="BG41" s="12"/>
      <c r="BH41" s="12"/>
    </row>
    <row r="42" spans="1:66" s="6" customFormat="1" ht="15.95" customHeight="1" x14ac:dyDescent="0.2">
      <c r="A42" s="59"/>
      <c r="B42" s="90"/>
      <c r="C42" s="90"/>
      <c r="D42" s="90"/>
      <c r="E42" s="90"/>
      <c r="F42" s="90"/>
      <c r="G42" s="90"/>
      <c r="H42" s="90"/>
      <c r="I42" s="90"/>
      <c r="J42" s="67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0"/>
      <c r="BG42" s="12"/>
      <c r="BH42" s="12"/>
    </row>
    <row r="43" spans="1:66" s="66" customFormat="1" ht="15.95" customHeight="1" x14ac:dyDescent="0.2">
      <c r="B43" s="67"/>
      <c r="C43" s="67"/>
      <c r="D43" s="67"/>
      <c r="E43" s="67"/>
      <c r="F43" s="67"/>
      <c r="G43" s="67"/>
      <c r="H43" s="67"/>
      <c r="I43" s="67"/>
      <c r="J43" s="67"/>
      <c r="R43" s="68"/>
      <c r="S43" s="68"/>
    </row>
    <row r="44" spans="1:66" s="66" customFormat="1" ht="15.95" customHeight="1" x14ac:dyDescent="0.2">
      <c r="A44"/>
      <c r="R44" s="69"/>
      <c r="S44" s="69"/>
    </row>
    <row r="45" spans="1:66" s="6" customFormat="1" ht="15.95" customHeight="1" x14ac:dyDescent="0.2">
      <c r="A45"/>
      <c r="B45" s="60"/>
      <c r="C45" s="60"/>
      <c r="D45" s="60"/>
      <c r="E45" s="60"/>
      <c r="F45" s="60"/>
      <c r="G45" s="60"/>
      <c r="H45" s="60"/>
      <c r="I45" s="34"/>
      <c r="J45" s="34"/>
      <c r="K45" s="34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0"/>
      <c r="BH45" s="12"/>
      <c r="BI45" s="12"/>
    </row>
    <row r="46" spans="1:66" s="6" customFormat="1" ht="16.5" x14ac:dyDescent="0.2">
      <c r="A46" s="104" t="s">
        <v>33</v>
      </c>
      <c r="B46" s="60">
        <v>0</v>
      </c>
      <c r="C46" s="60"/>
      <c r="D46" s="60"/>
      <c r="E46" s="60"/>
      <c r="F46" s="60"/>
      <c r="G46" s="60"/>
      <c r="H46" s="60"/>
      <c r="I46" s="34"/>
      <c r="J46" s="34"/>
      <c r="K46" s="34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0"/>
      <c r="BH46" s="12"/>
      <c r="BI46" s="12"/>
    </row>
    <row r="47" spans="1:66" s="6" customFormat="1" ht="16.5" x14ac:dyDescent="0.2">
      <c r="A47" s="104" t="s">
        <v>34</v>
      </c>
      <c r="B47" s="60">
        <f>D38-E9*B46^3-F9*B46^2-G9*B46-H9</f>
        <v>0.44882661681460267</v>
      </c>
      <c r="C47" s="60"/>
      <c r="D47" s="60"/>
      <c r="E47" s="60"/>
      <c r="F47" s="60"/>
      <c r="G47" s="60"/>
      <c r="H47" s="60"/>
      <c r="I47" s="34"/>
      <c r="J47" s="34"/>
      <c r="K47" s="34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0"/>
      <c r="BH47" s="12"/>
      <c r="BI47" s="12"/>
    </row>
    <row r="48" spans="1:66" s="4" customFormat="1" x14ac:dyDescent="0.2">
      <c r="A48" s="86"/>
      <c r="B48" s="86"/>
      <c r="C48" s="86"/>
      <c r="D48" s="87"/>
      <c r="E48" s="87"/>
      <c r="F48" s="87"/>
      <c r="J48" s="88"/>
      <c r="K48" s="89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</row>
    <row r="49" spans="1:66" s="4" customFormat="1" ht="15" x14ac:dyDescent="0.2">
      <c r="A49" s="18"/>
      <c r="B49" s="18"/>
      <c r="C49" s="18"/>
      <c r="D49" s="18"/>
      <c r="E49" s="18"/>
      <c r="F49" s="18"/>
      <c r="G49" s="18"/>
      <c r="H49" s="18"/>
      <c r="I49" s="14"/>
      <c r="J49" s="14"/>
      <c r="K49" s="14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</row>
    <row r="50" spans="1:66" s="4" customFormat="1" ht="15" x14ac:dyDescent="0.2">
      <c r="A50" s="18"/>
      <c r="B50" s="18"/>
      <c r="C50" s="18"/>
      <c r="D50" s="18"/>
      <c r="E50" s="18"/>
      <c r="F50" s="18"/>
      <c r="G50" s="18"/>
      <c r="H50" s="18"/>
      <c r="I50" s="14"/>
      <c r="J50" s="14"/>
      <c r="K50" s="14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</row>
    <row r="51" spans="1:66" s="4" customFormat="1" ht="15" x14ac:dyDescent="0.2">
      <c r="A51" s="18"/>
      <c r="B51" s="18"/>
      <c r="C51" s="18"/>
      <c r="D51" s="18"/>
      <c r="E51" s="18"/>
      <c r="F51" s="18"/>
      <c r="G51" s="18"/>
      <c r="H51" s="18"/>
      <c r="I51" s="14"/>
      <c r="J51" s="14"/>
      <c r="K51" s="14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</row>
    <row r="52" spans="1:66" s="4" customFormat="1" ht="15" x14ac:dyDescent="0.2">
      <c r="A52" s="18"/>
      <c r="B52" s="18"/>
      <c r="C52" s="18"/>
      <c r="D52" s="18"/>
      <c r="E52" s="18"/>
      <c r="F52" s="18"/>
      <c r="G52" s="18"/>
      <c r="H52" s="18"/>
      <c r="I52" s="14"/>
      <c r="J52" s="14"/>
      <c r="K52" s="14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</row>
    <row r="53" spans="1:66" s="4" customFormat="1" ht="15" x14ac:dyDescent="0.2">
      <c r="A53" s="18"/>
      <c r="B53" s="18"/>
      <c r="C53" s="18"/>
      <c r="D53" s="18"/>
      <c r="E53" s="18"/>
      <c r="F53" s="18"/>
      <c r="G53" s="18"/>
      <c r="H53" s="18"/>
      <c r="I53" s="14"/>
      <c r="J53" s="14"/>
      <c r="K53" s="14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</row>
    <row r="54" spans="1:66" s="4" customFormat="1" ht="15" x14ac:dyDescent="0.2">
      <c r="A54" s="18"/>
      <c r="B54" s="18"/>
      <c r="C54" s="18"/>
      <c r="D54" s="18"/>
      <c r="E54" s="18"/>
      <c r="F54" s="18"/>
      <c r="G54" s="18"/>
      <c r="H54" s="18"/>
      <c r="I54" s="14"/>
      <c r="J54" s="14"/>
      <c r="K54" s="14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</row>
    <row r="55" spans="1:66" s="4" customFormat="1" ht="15" x14ac:dyDescent="0.2">
      <c r="A55" s="18"/>
      <c r="B55" s="18"/>
      <c r="C55" s="18"/>
      <c r="D55" s="18"/>
      <c r="E55" s="18"/>
      <c r="F55" s="18"/>
      <c r="G55" s="18"/>
      <c r="H55" s="18"/>
      <c r="I55" s="14"/>
      <c r="J55" s="14"/>
      <c r="K55" s="14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</row>
    <row r="56" spans="1:66" s="4" customFormat="1" ht="15" x14ac:dyDescent="0.2">
      <c r="A56" s="18"/>
      <c r="B56" s="18"/>
      <c r="C56" s="18"/>
      <c r="D56" s="18"/>
      <c r="E56" s="18"/>
      <c r="F56" s="18"/>
      <c r="G56" s="18"/>
      <c r="H56" s="18"/>
      <c r="I56" s="14"/>
      <c r="J56" s="14"/>
      <c r="K56" s="14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</row>
    <row r="57" spans="1:66" s="4" customFormat="1" ht="15" x14ac:dyDescent="0.2">
      <c r="A57" s="18"/>
      <c r="B57" s="18"/>
      <c r="C57" s="18"/>
      <c r="D57" s="18"/>
      <c r="E57" s="18"/>
      <c r="F57" s="18"/>
      <c r="G57" s="18"/>
      <c r="H57" s="18"/>
      <c r="I57" s="14"/>
      <c r="J57" s="14"/>
      <c r="K57" s="14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</row>
    <row r="58" spans="1:66" s="4" customFormat="1" ht="15" x14ac:dyDescent="0.2">
      <c r="A58" s="18"/>
      <c r="B58" s="18"/>
      <c r="C58" s="18"/>
      <c r="D58" s="18"/>
      <c r="E58" s="18"/>
      <c r="F58" s="18"/>
      <c r="G58" s="18"/>
      <c r="H58" s="18"/>
      <c r="I58" s="14"/>
      <c r="J58" s="14"/>
      <c r="K58" s="14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</row>
    <row r="59" spans="1:66" s="4" customFormat="1" ht="15" x14ac:dyDescent="0.2">
      <c r="A59" s="18"/>
      <c r="B59" s="18"/>
      <c r="C59" s="18"/>
      <c r="D59" s="18"/>
      <c r="E59" s="18"/>
      <c r="F59" s="18"/>
      <c r="G59" s="18"/>
      <c r="H59" s="18"/>
      <c r="I59" s="14"/>
      <c r="J59" s="14"/>
      <c r="K59" s="14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</row>
    <row r="60" spans="1:66" s="4" customFormat="1" ht="15" x14ac:dyDescent="0.2">
      <c r="A60" s="18"/>
      <c r="B60" s="18"/>
      <c r="C60" s="18"/>
      <c r="D60" s="18"/>
      <c r="E60" s="18"/>
      <c r="F60" s="18"/>
      <c r="G60" s="18"/>
      <c r="H60" s="18"/>
      <c r="I60" s="14"/>
      <c r="J60" s="14"/>
      <c r="K60" s="14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</row>
    <row r="61" spans="1:66" s="4" customFormat="1" ht="15" x14ac:dyDescent="0.2">
      <c r="A61" s="18"/>
      <c r="B61" s="18"/>
      <c r="C61" s="18"/>
      <c r="D61" s="18"/>
      <c r="E61" s="18"/>
      <c r="F61" s="18"/>
      <c r="G61" s="18"/>
      <c r="H61" s="18"/>
      <c r="I61" s="14"/>
      <c r="J61" s="14"/>
      <c r="K61" s="14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</row>
    <row r="62" spans="1:66" s="4" customFormat="1" ht="15" x14ac:dyDescent="0.2">
      <c r="A62" s="18"/>
      <c r="B62" s="18"/>
      <c r="C62" s="18"/>
      <c r="D62" s="18"/>
      <c r="E62" s="18"/>
      <c r="F62" s="18"/>
      <c r="G62" s="18"/>
      <c r="H62" s="18"/>
      <c r="I62" s="14"/>
      <c r="J62" s="14"/>
      <c r="K62" s="14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</row>
    <row r="63" spans="1:66" s="4" customFormat="1" ht="15" x14ac:dyDescent="0.2">
      <c r="A63" s="18"/>
      <c r="B63" s="18"/>
      <c r="C63" s="18"/>
      <c r="D63" s="18"/>
      <c r="E63" s="18"/>
      <c r="F63" s="18"/>
      <c r="G63" s="18"/>
      <c r="H63" s="18"/>
      <c r="I63" s="14"/>
      <c r="J63" s="14"/>
      <c r="K63" s="14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</row>
    <row r="64" spans="1:66" s="4" customFormat="1" ht="15" x14ac:dyDescent="0.2">
      <c r="A64" s="18"/>
      <c r="B64" s="18"/>
      <c r="C64" s="18"/>
      <c r="D64" s="18"/>
      <c r="E64" s="18"/>
      <c r="F64" s="18"/>
      <c r="G64" s="18"/>
      <c r="H64" s="18"/>
      <c r="I64" s="14"/>
      <c r="J64" s="14"/>
      <c r="K64" s="14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</row>
    <row r="65" spans="1:66" s="4" customFormat="1" ht="15" x14ac:dyDescent="0.2">
      <c r="A65" s="18"/>
      <c r="B65" s="18"/>
      <c r="C65" s="18"/>
      <c r="D65" s="18"/>
      <c r="E65" s="18"/>
      <c r="F65" s="18"/>
      <c r="G65" s="18"/>
      <c r="H65" s="18"/>
      <c r="I65" s="14"/>
      <c r="J65" s="14"/>
      <c r="K65" s="14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</row>
    <row r="66" spans="1:66" s="4" customFormat="1" ht="15" x14ac:dyDescent="0.2">
      <c r="A66" s="18"/>
      <c r="B66" s="18"/>
      <c r="C66" s="18"/>
      <c r="D66" s="18"/>
      <c r="E66" s="18"/>
      <c r="F66" s="18"/>
      <c r="G66" s="18"/>
      <c r="H66" s="18"/>
      <c r="I66" s="14"/>
      <c r="J66" s="14"/>
      <c r="K66" s="14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</row>
    <row r="67" spans="1:66" s="4" customFormat="1" ht="15" x14ac:dyDescent="0.2">
      <c r="A67" s="18"/>
      <c r="B67" s="18"/>
      <c r="C67" s="18"/>
      <c r="D67" s="18"/>
      <c r="E67" s="18"/>
      <c r="F67" s="18"/>
      <c r="G67" s="18"/>
      <c r="H67" s="18"/>
      <c r="I67" s="14"/>
      <c r="J67" s="14"/>
      <c r="K67" s="14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</row>
    <row r="68" spans="1:66" s="4" customFormat="1" ht="15" x14ac:dyDescent="0.2">
      <c r="A68" s="18"/>
      <c r="B68" s="18"/>
      <c r="C68" s="18"/>
      <c r="D68" s="18"/>
      <c r="E68" s="18"/>
      <c r="F68" s="18"/>
      <c r="G68" s="18"/>
      <c r="H68" s="18"/>
      <c r="I68" s="14"/>
      <c r="J68" s="14"/>
      <c r="K68" s="14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</row>
    <row r="69" spans="1:66" s="4" customFormat="1" ht="15" x14ac:dyDescent="0.2">
      <c r="A69" s="18"/>
      <c r="B69" s="18"/>
      <c r="C69" s="18"/>
      <c r="D69" s="18"/>
      <c r="E69" s="18"/>
      <c r="F69" s="18"/>
      <c r="G69" s="18"/>
      <c r="H69" s="18"/>
      <c r="I69" s="14"/>
      <c r="J69" s="14"/>
      <c r="K69" s="14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</row>
    <row r="70" spans="1:66" s="4" customFormat="1" ht="15" x14ac:dyDescent="0.2">
      <c r="A70" s="18"/>
      <c r="B70" s="18"/>
      <c r="C70" s="18"/>
      <c r="D70" s="18"/>
      <c r="E70" s="18"/>
      <c r="F70" s="18"/>
      <c r="G70" s="18"/>
      <c r="H70" s="18"/>
      <c r="I70" s="14"/>
      <c r="J70" s="14"/>
      <c r="K70" s="14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</row>
    <row r="71" spans="1:66" s="4" customFormat="1" ht="15" x14ac:dyDescent="0.2">
      <c r="A71" s="18"/>
      <c r="B71" s="18"/>
      <c r="C71" s="18"/>
      <c r="D71" s="18"/>
      <c r="E71" s="18"/>
      <c r="F71" s="18"/>
      <c r="G71" s="18"/>
      <c r="H71" s="18"/>
      <c r="I71" s="14"/>
      <c r="J71" s="14"/>
      <c r="K71" s="14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</row>
    <row r="72" spans="1:66" s="4" customFormat="1" ht="15" x14ac:dyDescent="0.2">
      <c r="A72" s="18"/>
      <c r="B72" s="18"/>
      <c r="C72" s="18"/>
      <c r="D72" s="18"/>
      <c r="E72" s="18"/>
      <c r="F72" s="18"/>
      <c r="G72" s="18"/>
      <c r="H72" s="18"/>
      <c r="I72" s="14"/>
      <c r="J72" s="14"/>
      <c r="K72" s="14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</row>
    <row r="73" spans="1:66" s="4" customFormat="1" ht="15" x14ac:dyDescent="0.2">
      <c r="A73" s="18"/>
      <c r="B73" s="18"/>
      <c r="C73" s="18"/>
      <c r="D73" s="18"/>
      <c r="E73" s="18"/>
      <c r="F73" s="18"/>
      <c r="G73" s="18"/>
      <c r="H73" s="18"/>
      <c r="I73" s="14"/>
      <c r="J73" s="14"/>
      <c r="K73" s="14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</row>
    <row r="74" spans="1:66" s="4" customFormat="1" ht="15" x14ac:dyDescent="0.2">
      <c r="A74" s="18"/>
      <c r="B74" s="18"/>
      <c r="C74" s="18"/>
      <c r="D74" s="18"/>
      <c r="E74" s="18"/>
      <c r="F74" s="18"/>
      <c r="G74" s="18"/>
      <c r="H74" s="18"/>
      <c r="I74" s="14"/>
      <c r="J74" s="14"/>
      <c r="K74" s="14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</row>
    <row r="75" spans="1:66" s="4" customFormat="1" ht="15" x14ac:dyDescent="0.2">
      <c r="A75" s="18"/>
      <c r="B75" s="18"/>
      <c r="C75" s="18"/>
      <c r="D75" s="18"/>
      <c r="E75" s="18"/>
      <c r="F75" s="18"/>
      <c r="G75" s="18"/>
      <c r="H75" s="18"/>
      <c r="I75" s="14"/>
      <c r="J75" s="14"/>
      <c r="K75" s="14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</row>
    <row r="76" spans="1:66" s="4" customFormat="1" ht="15" x14ac:dyDescent="0.2">
      <c r="A76" s="18"/>
      <c r="B76" s="18"/>
      <c r="C76" s="18"/>
      <c r="D76" s="18"/>
      <c r="E76" s="18"/>
      <c r="F76" s="18"/>
      <c r="G76" s="18"/>
      <c r="H76" s="18"/>
      <c r="I76" s="14"/>
      <c r="J76" s="14"/>
      <c r="K76" s="14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</row>
    <row r="77" spans="1:66" s="4" customFormat="1" ht="15" x14ac:dyDescent="0.2">
      <c r="A77" s="18"/>
      <c r="B77" s="18"/>
      <c r="C77" s="18"/>
      <c r="D77" s="18"/>
      <c r="E77" s="18"/>
      <c r="F77" s="18"/>
      <c r="G77" s="18"/>
      <c r="H77" s="18"/>
      <c r="I77" s="14"/>
      <c r="J77" s="14"/>
      <c r="K77" s="14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</row>
    <row r="78" spans="1:66" s="4" customFormat="1" x14ac:dyDescent="0.2"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</row>
    <row r="79" spans="1:66" s="4" customFormat="1" x14ac:dyDescent="0.2"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</row>
    <row r="80" spans="1:66" s="4" customFormat="1" x14ac:dyDescent="0.2"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</row>
    <row r="81" spans="9:66" s="4" customFormat="1" x14ac:dyDescent="0.2"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</row>
    <row r="82" spans="9:66" s="4" customFormat="1" x14ac:dyDescent="0.2"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</row>
    <row r="83" spans="9:66" s="4" customFormat="1" x14ac:dyDescent="0.2"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</row>
    <row r="84" spans="9:66" s="4" customFormat="1" x14ac:dyDescent="0.2"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</row>
    <row r="85" spans="9:66" s="4" customFormat="1" x14ac:dyDescent="0.2"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</row>
    <row r="86" spans="9:66" s="4" customFormat="1" x14ac:dyDescent="0.2"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</row>
    <row r="87" spans="9:66" s="4" customFormat="1" x14ac:dyDescent="0.2"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</row>
    <row r="88" spans="9:66" s="4" customFormat="1" x14ac:dyDescent="0.2"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</row>
    <row r="89" spans="9:66" s="4" customFormat="1" x14ac:dyDescent="0.2"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</row>
    <row r="90" spans="9:66" s="4" customFormat="1" x14ac:dyDescent="0.2"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</row>
    <row r="91" spans="9:66" s="4" customFormat="1" x14ac:dyDescent="0.2"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</row>
    <row r="92" spans="9:66" s="4" customFormat="1" x14ac:dyDescent="0.2"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</row>
    <row r="93" spans="9:66" s="4" customFormat="1" x14ac:dyDescent="0.2"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</row>
    <row r="94" spans="9:66" s="4" customFormat="1" x14ac:dyDescent="0.2"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</row>
    <row r="95" spans="9:66" s="4" customFormat="1" x14ac:dyDescent="0.2"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</row>
    <row r="96" spans="9:66" s="4" customFormat="1" x14ac:dyDescent="0.2"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</row>
    <row r="97" spans="9:66" s="4" customFormat="1" x14ac:dyDescent="0.2"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</row>
    <row r="98" spans="9:66" s="4" customFormat="1" x14ac:dyDescent="0.2"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</row>
    <row r="99" spans="9:66" s="4" customFormat="1" x14ac:dyDescent="0.2"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</row>
    <row r="100" spans="9:66" s="4" customFormat="1" x14ac:dyDescent="0.2"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</row>
    <row r="101" spans="9:66" s="4" customFormat="1" x14ac:dyDescent="0.2"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</row>
    <row r="102" spans="9:66" s="4" customFormat="1" x14ac:dyDescent="0.2"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</row>
    <row r="103" spans="9:66" s="4" customFormat="1" x14ac:dyDescent="0.2"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</row>
    <row r="104" spans="9:66" s="4" customFormat="1" x14ac:dyDescent="0.2"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</row>
    <row r="105" spans="9:66" s="4" customFormat="1" x14ac:dyDescent="0.2"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</row>
    <row r="106" spans="9:66" s="4" customFormat="1" x14ac:dyDescent="0.2"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</row>
    <row r="107" spans="9:66" s="4" customFormat="1" x14ac:dyDescent="0.2"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</row>
    <row r="108" spans="9:66" s="4" customFormat="1" x14ac:dyDescent="0.2"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</row>
    <row r="109" spans="9:66" s="4" customFormat="1" x14ac:dyDescent="0.2"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</row>
    <row r="110" spans="9:66" s="4" customFormat="1" x14ac:dyDescent="0.2"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</row>
    <row r="111" spans="9:66" s="4" customFormat="1" x14ac:dyDescent="0.2"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</row>
    <row r="112" spans="9:66" s="4" customFormat="1" x14ac:dyDescent="0.2"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</row>
    <row r="113" spans="9:66" s="4" customFormat="1" x14ac:dyDescent="0.2"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</row>
    <row r="114" spans="9:66" s="4" customFormat="1" x14ac:dyDescent="0.2"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</row>
    <row r="115" spans="9:66" s="4" customFormat="1" x14ac:dyDescent="0.2"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</row>
    <row r="116" spans="9:66" s="4" customFormat="1" x14ac:dyDescent="0.2"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</row>
    <row r="117" spans="9:66" s="4" customFormat="1" x14ac:dyDescent="0.2"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</row>
    <row r="118" spans="9:66" s="4" customFormat="1" x14ac:dyDescent="0.2"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</row>
    <row r="119" spans="9:66" s="4" customFormat="1" x14ac:dyDescent="0.2"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</row>
    <row r="120" spans="9:66" s="4" customFormat="1" x14ac:dyDescent="0.2"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</row>
    <row r="121" spans="9:66" s="4" customFormat="1" x14ac:dyDescent="0.2"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</row>
    <row r="122" spans="9:66" s="4" customFormat="1" x14ac:dyDescent="0.2"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</row>
    <row r="123" spans="9:66" s="4" customFormat="1" x14ac:dyDescent="0.2"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</row>
    <row r="124" spans="9:66" s="4" customFormat="1" x14ac:dyDescent="0.2"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</row>
    <row r="125" spans="9:66" s="4" customFormat="1" x14ac:dyDescent="0.2"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</row>
    <row r="126" spans="9:66" s="4" customFormat="1" x14ac:dyDescent="0.2"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</row>
    <row r="127" spans="9:66" s="4" customFormat="1" x14ac:dyDescent="0.2"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</row>
    <row r="128" spans="9:66" s="4" customFormat="1" x14ac:dyDescent="0.2"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</row>
    <row r="129" spans="9:66" s="4" customFormat="1" x14ac:dyDescent="0.2"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</row>
    <row r="130" spans="9:66" s="4" customFormat="1" x14ac:dyDescent="0.2"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</row>
    <row r="131" spans="9:66" s="4" customFormat="1" x14ac:dyDescent="0.2"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</row>
    <row r="132" spans="9:66" s="4" customFormat="1" x14ac:dyDescent="0.2"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</row>
    <row r="133" spans="9:66" s="4" customFormat="1" x14ac:dyDescent="0.2"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</row>
    <row r="134" spans="9:66" s="4" customFormat="1" x14ac:dyDescent="0.2"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</row>
    <row r="135" spans="9:66" s="4" customFormat="1" x14ac:dyDescent="0.2"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</row>
    <row r="136" spans="9:66" s="4" customFormat="1" x14ac:dyDescent="0.2"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</row>
    <row r="137" spans="9:66" s="4" customFormat="1" x14ac:dyDescent="0.2"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</row>
    <row r="138" spans="9:66" s="4" customFormat="1" x14ac:dyDescent="0.2"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</row>
    <row r="139" spans="9:66" s="4" customFormat="1" x14ac:dyDescent="0.2"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</row>
    <row r="140" spans="9:66" s="4" customFormat="1" x14ac:dyDescent="0.2"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</row>
    <row r="141" spans="9:66" s="4" customFormat="1" x14ac:dyDescent="0.2"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</row>
    <row r="142" spans="9:66" s="4" customFormat="1" x14ac:dyDescent="0.2"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</row>
    <row r="143" spans="9:66" s="4" customFormat="1" x14ac:dyDescent="0.2"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</row>
    <row r="144" spans="9:66" s="4" customFormat="1" x14ac:dyDescent="0.2"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</row>
    <row r="145" spans="9:66" s="4" customFormat="1" x14ac:dyDescent="0.2"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</row>
    <row r="146" spans="9:66" s="4" customFormat="1" x14ac:dyDescent="0.2"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</row>
    <row r="147" spans="9:66" s="4" customFormat="1" x14ac:dyDescent="0.2"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</row>
    <row r="148" spans="9:66" s="4" customFormat="1" x14ac:dyDescent="0.2"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</row>
    <row r="149" spans="9:66" s="4" customFormat="1" x14ac:dyDescent="0.2"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</row>
    <row r="150" spans="9:66" s="4" customFormat="1" x14ac:dyDescent="0.2"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</row>
    <row r="151" spans="9:66" s="4" customFormat="1" x14ac:dyDescent="0.2"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</row>
    <row r="152" spans="9:66" s="4" customFormat="1" x14ac:dyDescent="0.2"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</row>
    <row r="153" spans="9:66" s="4" customFormat="1" x14ac:dyDescent="0.2"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</row>
    <row r="154" spans="9:66" s="4" customFormat="1" x14ac:dyDescent="0.2"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</row>
    <row r="155" spans="9:66" s="4" customFormat="1" x14ac:dyDescent="0.2"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</row>
    <row r="156" spans="9:66" s="4" customFormat="1" x14ac:dyDescent="0.2"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</row>
    <row r="157" spans="9:66" s="4" customFormat="1" x14ac:dyDescent="0.2"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</row>
    <row r="158" spans="9:66" s="4" customFormat="1" x14ac:dyDescent="0.2"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</row>
    <row r="159" spans="9:66" s="4" customFormat="1" x14ac:dyDescent="0.2"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</row>
    <row r="160" spans="9:66" s="4" customFormat="1" x14ac:dyDescent="0.2"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</row>
    <row r="161" spans="9:66" s="4" customFormat="1" x14ac:dyDescent="0.2"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</row>
    <row r="162" spans="9:66" s="4" customFormat="1" x14ac:dyDescent="0.2"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</row>
    <row r="163" spans="9:66" s="4" customFormat="1" x14ac:dyDescent="0.2"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</row>
    <row r="164" spans="9:66" s="4" customFormat="1" x14ac:dyDescent="0.2"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</row>
    <row r="165" spans="9:66" s="4" customFormat="1" x14ac:dyDescent="0.2"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</row>
    <row r="166" spans="9:66" s="4" customFormat="1" x14ac:dyDescent="0.2"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</row>
    <row r="167" spans="9:66" s="4" customFormat="1" x14ac:dyDescent="0.2"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</row>
    <row r="168" spans="9:66" s="4" customFormat="1" x14ac:dyDescent="0.2"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</row>
    <row r="169" spans="9:66" s="4" customFormat="1" x14ac:dyDescent="0.2"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</row>
    <row r="170" spans="9:66" s="4" customFormat="1" x14ac:dyDescent="0.2"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</row>
    <row r="171" spans="9:66" s="4" customFormat="1" x14ac:dyDescent="0.2"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</row>
    <row r="172" spans="9:66" s="4" customFormat="1" x14ac:dyDescent="0.2"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</row>
    <row r="173" spans="9:66" s="4" customFormat="1" x14ac:dyDescent="0.2"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</row>
    <row r="174" spans="9:66" s="4" customFormat="1" x14ac:dyDescent="0.2"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</row>
    <row r="175" spans="9:66" s="4" customFormat="1" x14ac:dyDescent="0.2"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</row>
    <row r="176" spans="9:66" s="4" customFormat="1" x14ac:dyDescent="0.2"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</row>
    <row r="177" spans="2:66" s="4" customFormat="1" x14ac:dyDescent="0.2"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</row>
    <row r="178" spans="2:66" s="4" customFormat="1" x14ac:dyDescent="0.2"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</row>
    <row r="179" spans="2:66" s="4" customFormat="1" x14ac:dyDescent="0.2"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</row>
    <row r="180" spans="2:66" s="4" customFormat="1" x14ac:dyDescent="0.2"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</row>
    <row r="181" spans="2:66" s="4" customFormat="1" x14ac:dyDescent="0.2"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</row>
    <row r="182" spans="2:66" s="4" customFormat="1" x14ac:dyDescent="0.2"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</row>
    <row r="183" spans="2:66" s="4" customFormat="1" x14ac:dyDescent="0.2"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</row>
    <row r="184" spans="2:66" s="4" customFormat="1" x14ac:dyDescent="0.2"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</row>
    <row r="185" spans="2:66" s="4" customFormat="1" x14ac:dyDescent="0.2"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</row>
    <row r="186" spans="2:66" s="4" customFormat="1" x14ac:dyDescent="0.2"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</row>
    <row r="187" spans="2:66" s="4" customFormat="1" x14ac:dyDescent="0.2"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</row>
    <row r="188" spans="2:66" s="4" customFormat="1" x14ac:dyDescent="0.2"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</row>
    <row r="189" spans="2:66" s="4" customFormat="1" x14ac:dyDescent="0.2"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</row>
    <row r="190" spans="2:66" s="4" customFormat="1" x14ac:dyDescent="0.2">
      <c r="B190" s="5"/>
      <c r="C190" s="5"/>
      <c r="D190" s="5"/>
      <c r="E190" s="5"/>
      <c r="F190" s="5"/>
      <c r="G190" s="5"/>
      <c r="H190" s="5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</row>
    <row r="191" spans="2:66" s="5" customFormat="1" x14ac:dyDescent="0.2">
      <c r="B191" s="1"/>
      <c r="C191" s="1"/>
      <c r="D191" s="1"/>
      <c r="E191" s="1"/>
      <c r="F191" s="1"/>
      <c r="G191" s="1"/>
      <c r="H191" s="1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</row>
  </sheetData>
  <mergeCells count="1">
    <mergeCell ref="B18:D19"/>
  </mergeCells>
  <conditionalFormatting sqref="A42 A34:B40 B6:C6 F2:F3 C35:I40 G7:K7 J11:K16 E4:K6 J2:K3 A33:K33 A43:K43 B44:K45 A4:A5 C5 A29:K30 C28:K28 A27:A28 C27:D27 A7:C16 A19 E17:K27 E8:K10 A31 C31:K32 A1:K1 K34:K42 A41:I41 A20:D26">
    <cfRule type="cellIs" dxfId="21" priority="61" stopIfTrue="1" operator="equal">
      <formula>"xxxx"</formula>
    </cfRule>
  </conditionalFormatting>
  <conditionalFormatting sqref="D1">
    <cfRule type="cellIs" dxfId="20" priority="32" stopIfTrue="1" operator="greaterThan">
      <formula>"0.003"</formula>
    </cfRule>
  </conditionalFormatting>
  <conditionalFormatting sqref="C43:J43">
    <cfRule type="cellIs" dxfId="19" priority="25" stopIfTrue="1" operator="equal">
      <formula>"Hors gamme"</formula>
    </cfRule>
  </conditionalFormatting>
  <conditionalFormatting sqref="B42:J42">
    <cfRule type="containsText" dxfId="18" priority="20" operator="containsText" text="XXX">
      <formula>NOT(ISERROR(SEARCH("XXX",B42)))</formula>
    </cfRule>
  </conditionalFormatting>
  <conditionalFormatting sqref="B42:J42">
    <cfRule type="cellIs" dxfId="17" priority="19" operator="equal">
      <formula>"Hors gamme"</formula>
    </cfRule>
  </conditionalFormatting>
  <conditionalFormatting sqref="B39:I39">
    <cfRule type="cellIs" dxfId="16" priority="17" stopIfTrue="1" operator="greaterThan">
      <formula>10</formula>
    </cfRule>
  </conditionalFormatting>
  <conditionalFormatting sqref="A32">
    <cfRule type="cellIs" dxfId="15" priority="16" stopIfTrue="1" operator="equal">
      <formula>"xxxx"</formula>
    </cfRule>
  </conditionalFormatting>
  <conditionalFormatting sqref="B42:J42">
    <cfRule type="cellIs" dxfId="14" priority="13" operator="equal">
      <formula>"Invalide"</formula>
    </cfRule>
  </conditionalFormatting>
  <conditionalFormatting sqref="C34">
    <cfRule type="cellIs" dxfId="13" priority="12" stopIfTrue="1" operator="equal">
      <formula>"xxxx"</formula>
    </cfRule>
  </conditionalFormatting>
  <conditionalFormatting sqref="D34">
    <cfRule type="cellIs" dxfId="12" priority="11" stopIfTrue="1" operator="equal">
      <formula>"xxxx"</formula>
    </cfRule>
  </conditionalFormatting>
  <conditionalFormatting sqref="E34">
    <cfRule type="cellIs" dxfId="11" priority="10" stopIfTrue="1" operator="equal">
      <formula>"xxxx"</formula>
    </cfRule>
  </conditionalFormatting>
  <conditionalFormatting sqref="F34">
    <cfRule type="cellIs" dxfId="10" priority="9" stopIfTrue="1" operator="equal">
      <formula>"xxxx"</formula>
    </cfRule>
  </conditionalFormatting>
  <conditionalFormatting sqref="G34">
    <cfRule type="cellIs" dxfId="9" priority="8" stopIfTrue="1" operator="equal">
      <formula>"xxxx"</formula>
    </cfRule>
  </conditionalFormatting>
  <conditionalFormatting sqref="H34">
    <cfRule type="cellIs" dxfId="8" priority="7" stopIfTrue="1" operator="equal">
      <formula>"xxxx"</formula>
    </cfRule>
  </conditionalFormatting>
  <conditionalFormatting sqref="I34">
    <cfRule type="cellIs" dxfId="7" priority="6" stopIfTrue="1" operator="equal">
      <formula>"xxxx"</formula>
    </cfRule>
  </conditionalFormatting>
  <conditionalFormatting sqref="C25">
    <cfRule type="cellIs" dxfId="6" priority="4" operator="equal">
      <formula>"GAMME INVALIDE"</formula>
    </cfRule>
  </conditionalFormatting>
  <conditionalFormatting sqref="D6:D16">
    <cfRule type="cellIs" dxfId="2" priority="2" stopIfTrue="1" operator="equal">
      <formula>"xxxx"</formula>
    </cfRule>
  </conditionalFormatting>
  <conditionalFormatting sqref="B31:B32">
    <cfRule type="cellIs" dxfId="1" priority="1" stopIfTrue="1" operator="equal">
      <formula>"xxxx"</formula>
    </cfRule>
  </conditionalFormatting>
  <printOptions horizontalCentered="1" verticalCentered="1"/>
  <pageMargins left="0" right="0" top="7.874015748031496E-2" bottom="7.874015748031496E-2" header="0.11811023622047245" footer="0.11811023622047245"/>
  <pageSetup paperSize="9" scale="40" orientation="portrait" r:id="rId1"/>
  <headerFooter alignWithMargins="0"/>
  <colBreaks count="1" manualBreakCount="1">
    <brk id="11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" stopIfTrue="1" operator="containsText" id="{1E715303-F451-407A-867C-5C1557879C8D}">
            <xm:f>NOT(ISERROR(SEARCH($C$20,C22)))</xm:f>
            <xm:f>$C$20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C22</xm:sqref>
        </x14:conditionalFormatting>
        <x14:conditionalFormatting xmlns:xm="http://schemas.microsoft.com/office/excel/2006/main">
          <x14:cfRule type="containsText" priority="250" stopIfTrue="1" operator="containsText" id="{06CF7D5F-7F5D-41A4-89C9-C8778BA40EA8}">
            <xm:f>NOT(ISERROR(SEARCH(#REF!,C25)))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E27 C25</xm:sqref>
        </x14:conditionalFormatting>
        <x14:conditionalFormatting xmlns:xm="http://schemas.microsoft.com/office/excel/2006/main">
          <x14:cfRule type="containsText" priority="251" stopIfTrue="1" operator="containsText" id="{AFA46FBD-5D17-451C-81B7-43FD3E6BC8E8}">
            <xm:f>NOT(ISERROR(SEARCH($B$31,D1)))</xm:f>
            <xm:f>$B$31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D29 E1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Rendu de résultats Protéines</vt:lpstr>
      <vt:lpstr>'Rendu de résultats Protéines'!Zone_d_impression</vt:lpstr>
    </vt:vector>
  </TitlesOfParts>
  <Company>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Malpel, Morgane (sanofi pasteur)</dc:creator>
  <cp:lastModifiedBy>Malpel, Morgane (sanofi pasteur)</cp:lastModifiedBy>
  <cp:lastPrinted>2015-10-29T09:42:20Z</cp:lastPrinted>
  <dcterms:created xsi:type="dcterms:W3CDTF">2005-04-22T09:22:50Z</dcterms:created>
  <dcterms:modified xsi:type="dcterms:W3CDTF">2015-10-30T15:01:00Z</dcterms:modified>
</cp:coreProperties>
</file>