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0" yWindow="0" windowWidth="23256" windowHeight="11832" tabRatio="956"/>
  </bookViews>
  <sheets>
    <sheet name="Base " sheetId="1" r:id="rId1"/>
    <sheet name="tables" sheetId="2" r:id="rId2"/>
    <sheet name="TdB" sheetId="3" r:id="rId3"/>
  </sheets>
  <definedNames>
    <definedName name="_xlnm._FilterDatabase" localSheetId="0" hidden="1">'Base '!$A$1:$N$4</definedName>
    <definedName name="Detailsintercos">'Base '!$A$1:$N$4</definedName>
  </definedNames>
  <calcPr calcId="145621"/>
</workbook>
</file>

<file path=xl/calcChain.xml><?xml version="1.0" encoding="utf-8"?>
<calcChain xmlns="http://schemas.openxmlformats.org/spreadsheetml/2006/main">
  <c r="V2" i="1" l="1"/>
  <c r="R4" i="1" l="1"/>
  <c r="O2" i="1"/>
  <c r="O3" i="1"/>
  <c r="P3" i="1" s="1"/>
  <c r="V3" i="1" s="1"/>
  <c r="O4" i="1"/>
  <c r="P4" i="1" s="1"/>
  <c r="V4" i="1" s="1"/>
  <c r="Q2" i="1"/>
  <c r="Q3" i="1"/>
  <c r="Q4" i="1"/>
  <c r="R2" i="1"/>
  <c r="R3" i="1"/>
  <c r="S2" i="1"/>
  <c r="S3" i="1"/>
  <c r="S4" i="1"/>
  <c r="T2" i="1"/>
  <c r="T3" i="1"/>
  <c r="T4" i="1"/>
  <c r="U2" i="1"/>
  <c r="U3" i="1"/>
  <c r="U4" i="1"/>
  <c r="W2" i="1"/>
  <c r="W3" i="1"/>
  <c r="W4" i="1"/>
  <c r="X2" i="1"/>
  <c r="X3" i="1"/>
  <c r="X4" i="1"/>
  <c r="Y2" i="1"/>
  <c r="Y3" i="1"/>
  <c r="Y4" i="1"/>
  <c r="Z2" i="1"/>
  <c r="Z3" i="1"/>
  <c r="Z4" i="1"/>
  <c r="AA2" i="1"/>
  <c r="AA3" i="1"/>
  <c r="AA4" i="1"/>
  <c r="P2" i="1" l="1"/>
  <c r="K16" i="3"/>
  <c r="K25" i="3"/>
  <c r="J22" i="3"/>
  <c r="I18" i="3"/>
  <c r="I26" i="3"/>
  <c r="H22" i="3"/>
  <c r="I25" i="3"/>
  <c r="K17" i="3"/>
  <c r="K26" i="3"/>
  <c r="J23" i="3"/>
  <c r="I19" i="3"/>
  <c r="H15" i="3"/>
  <c r="H23" i="3"/>
  <c r="K15" i="3"/>
  <c r="K18" i="3"/>
  <c r="J15" i="3"/>
  <c r="J24" i="3"/>
  <c r="I20" i="3"/>
  <c r="H16" i="3"/>
  <c r="H24" i="3"/>
  <c r="H21" i="3"/>
  <c r="K19" i="3"/>
  <c r="J16" i="3"/>
  <c r="J25" i="3"/>
  <c r="I21" i="3"/>
  <c r="H17" i="3"/>
  <c r="H25" i="3"/>
  <c r="K20" i="3"/>
  <c r="J17" i="3"/>
  <c r="J26" i="3"/>
  <c r="I22" i="3"/>
  <c r="H18" i="3"/>
  <c r="H26" i="3"/>
  <c r="I17" i="3"/>
  <c r="J21" i="3"/>
  <c r="K22" i="3"/>
  <c r="J18" i="3"/>
  <c r="I15" i="3"/>
  <c r="I23" i="3"/>
  <c r="H19" i="3"/>
  <c r="J20" i="3"/>
  <c r="K21" i="3"/>
  <c r="K23" i="3"/>
  <c r="J19" i="3"/>
  <c r="I16" i="3"/>
  <c r="I24" i="3"/>
  <c r="H20" i="3"/>
  <c r="K24" i="3"/>
  <c r="J4" i="3" l="1"/>
  <c r="J8" i="3"/>
  <c r="J12" i="3"/>
  <c r="I4" i="3"/>
  <c r="I8" i="3"/>
  <c r="I12" i="3"/>
  <c r="J5" i="3"/>
  <c r="J13" i="3"/>
  <c r="I5" i="3"/>
  <c r="I9" i="3"/>
  <c r="I13" i="3"/>
  <c r="J14" i="3"/>
  <c r="I6" i="3"/>
  <c r="J6" i="3"/>
  <c r="I10" i="3"/>
  <c r="I14" i="3"/>
  <c r="J7" i="3"/>
  <c r="J11" i="3"/>
  <c r="J3" i="3"/>
  <c r="I7" i="3"/>
  <c r="I11" i="3"/>
  <c r="I3" i="3"/>
  <c r="J9" i="3"/>
  <c r="J10" i="3"/>
  <c r="H4" i="3"/>
  <c r="K3" i="3"/>
  <c r="K4" i="3"/>
  <c r="K8" i="3"/>
  <c r="K12" i="3"/>
  <c r="H5" i="3"/>
  <c r="H9" i="3"/>
  <c r="H13" i="3"/>
  <c r="K10" i="3"/>
  <c r="H7" i="3"/>
  <c r="H3" i="3"/>
  <c r="K11" i="3"/>
  <c r="H8" i="3"/>
  <c r="K5" i="3"/>
  <c r="K9" i="3"/>
  <c r="K13" i="3"/>
  <c r="H6" i="3"/>
  <c r="H10" i="3"/>
  <c r="H14" i="3"/>
  <c r="K6" i="3"/>
  <c r="K14" i="3"/>
  <c r="H11" i="3"/>
  <c r="K7" i="3"/>
  <c r="H12" i="3"/>
</calcChain>
</file>

<file path=xl/sharedStrings.xml><?xml version="1.0" encoding="utf-8"?>
<sst xmlns="http://schemas.openxmlformats.org/spreadsheetml/2006/main" count="511" uniqueCount="145">
  <si>
    <t>hiktsoc</t>
  </si>
  <si>
    <t>hiktcpt</t>
  </si>
  <si>
    <t>hikjdmvt</t>
  </si>
  <si>
    <t>hictcj</t>
  </si>
  <si>
    <t>hictpie</t>
  </si>
  <si>
    <t>hicnmt</t>
  </si>
  <si>
    <t>hictsens</t>
  </si>
  <si>
    <t>hictlib</t>
  </si>
  <si>
    <t>hictsa</t>
  </si>
  <si>
    <t>hicnmdev</t>
  </si>
  <si>
    <t>hictcdev</t>
  </si>
  <si>
    <t>hictcrep</t>
  </si>
  <si>
    <t>ICP</t>
  </si>
  <si>
    <t>montantsigne</t>
  </si>
  <si>
    <t>59</t>
  </si>
  <si>
    <t>CL210</t>
  </si>
  <si>
    <t>CL230</t>
  </si>
  <si>
    <t>CL250</t>
  </si>
  <si>
    <t>CL270</t>
  </si>
  <si>
    <t>00</t>
  </si>
  <si>
    <t>LIP004</t>
  </si>
  <si>
    <t>EUR</t>
  </si>
  <si>
    <t>70</t>
  </si>
  <si>
    <t>60</t>
  </si>
  <si>
    <t>HO001</t>
  </si>
  <si>
    <t>13</t>
  </si>
  <si>
    <t>USD</t>
  </si>
  <si>
    <t>CL220</t>
  </si>
  <si>
    <t>CL251</t>
  </si>
  <si>
    <t>CL260</t>
  </si>
  <si>
    <t>CL280</t>
  </si>
  <si>
    <t>CL200</t>
  </si>
  <si>
    <t>AUD</t>
  </si>
  <si>
    <t>SA001</t>
  </si>
  <si>
    <t>HO002</t>
  </si>
  <si>
    <t>CHS</t>
  </si>
  <si>
    <t>SAS</t>
  </si>
  <si>
    <t>CL272</t>
  </si>
  <si>
    <t>ALGERIE</t>
  </si>
  <si>
    <t>DANEMARK</t>
  </si>
  <si>
    <t>KAL</t>
  </si>
  <si>
    <t>AUSTRALIE</t>
  </si>
  <si>
    <t>Déclarante</t>
  </si>
  <si>
    <t>Partenaire</t>
  </si>
  <si>
    <t>autres à ajouter ici</t>
  </si>
  <si>
    <t>Holding 1</t>
  </si>
  <si>
    <t>Holding 2</t>
  </si>
  <si>
    <t>Holding LIP</t>
  </si>
  <si>
    <t>Compte interco</t>
  </si>
  <si>
    <t>Montant</t>
  </si>
  <si>
    <t>Date de l'opération</t>
  </si>
  <si>
    <t xml:space="preserve">Classe de compte </t>
  </si>
  <si>
    <t>Libellé</t>
  </si>
  <si>
    <t>Entité partenaire</t>
  </si>
  <si>
    <t>Entité déclarante</t>
  </si>
  <si>
    <t>Classe de compte</t>
  </si>
  <si>
    <t>Date</t>
  </si>
  <si>
    <t>Entités</t>
  </si>
  <si>
    <t>A</t>
  </si>
  <si>
    <t>P</t>
  </si>
  <si>
    <t>R6</t>
  </si>
  <si>
    <t>R7</t>
  </si>
  <si>
    <t>Produits</t>
  </si>
  <si>
    <t>Charges</t>
  </si>
  <si>
    <t>Actif</t>
  </si>
  <si>
    <t>Passif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</si>
  <si>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</si>
  <si>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</si>
  <si>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</si>
  <si>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</si>
  <si>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</si>
  <si>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</si>
  <si>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</si>
  <si>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</si>
  <si>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</si>
  <si>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Octcobre</t>
  </si>
  <si>
    <t>Novembre</t>
  </si>
  <si>
    <t>Décembre</t>
  </si>
  <si>
    <t>Montant par mois</t>
  </si>
  <si>
    <t>Montant annuel</t>
  </si>
  <si>
    <t>Journal</t>
  </si>
  <si>
    <t>A nouveaux</t>
  </si>
  <si>
    <t>Paies</t>
  </si>
  <si>
    <t>Achats</t>
  </si>
  <si>
    <t>Ventes</t>
  </si>
  <si>
    <t>OD</t>
  </si>
  <si>
    <t>Montant  converti</t>
  </si>
  <si>
    <t>Devise</t>
  </si>
  <si>
    <t>DKK</t>
  </si>
  <si>
    <t>Conversion</t>
  </si>
  <si>
    <t>Taux</t>
  </si>
  <si>
    <t>Montant par trimestre</t>
  </si>
  <si>
    <t>Montant par semestre</t>
  </si>
  <si>
    <t>Trimestre</t>
  </si>
  <si>
    <t>Semestre</t>
  </si>
  <si>
    <t>T1</t>
  </si>
  <si>
    <t>T2</t>
  </si>
  <si>
    <t>T3</t>
  </si>
  <si>
    <t>T4</t>
  </si>
  <si>
    <t>S1</t>
  </si>
  <si>
    <t>S2</t>
  </si>
  <si>
    <t>Comptes</t>
  </si>
  <si>
    <t>012015</t>
  </si>
  <si>
    <t>022015</t>
  </si>
  <si>
    <t>032015</t>
  </si>
  <si>
    <t>042015</t>
  </si>
  <si>
    <t>052015</t>
  </si>
  <si>
    <t>062015</t>
  </si>
  <si>
    <t>072015</t>
  </si>
  <si>
    <t>082015</t>
  </si>
  <si>
    <t>092015</t>
  </si>
  <si>
    <t>102015</t>
  </si>
  <si>
    <t>112015</t>
  </si>
  <si>
    <t>122015</t>
  </si>
  <si>
    <t>A410000</t>
  </si>
  <si>
    <t>201509</t>
  </si>
  <si>
    <t>R701100</t>
  </si>
  <si>
    <t>201501</t>
  </si>
  <si>
    <t>1118389</t>
  </si>
  <si>
    <t>15962</t>
  </si>
  <si>
    <t>15971</t>
  </si>
  <si>
    <t>BRL</t>
  </si>
  <si>
    <t>CLP</t>
  </si>
  <si>
    <t>DZD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</si>
  <si>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</si>
  <si>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</si>
  <si>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</si>
  <si>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</si>
  <si>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</si>
  <si>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</si>
  <si>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</si>
  <si>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</si>
  <si>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</si>
  <si>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Octobre</t>
  </si>
  <si>
    <t>S12</t>
  </si>
  <si>
    <t>S13</t>
  </si>
  <si>
    <t>S14</t>
  </si>
  <si>
    <t>Mois</t>
  </si>
  <si>
    <t>SCH</t>
  </si>
  <si>
    <t>SAVOR</t>
  </si>
  <si>
    <t>CNI</t>
  </si>
  <si>
    <t>BAHIA</t>
  </si>
  <si>
    <t>MAL</t>
  </si>
  <si>
    <t>ROTR</t>
  </si>
  <si>
    <t>KALEDONIE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</si>
</sst>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\ _€_-;\-* #,##0\ _€_-;_-* &quot;-&quot;\ _€_-;_-@_-"/>
    <numFmt numFmtId="43" formatCode="_-* #,##0.00\ _€_-;\-* #,##0.00\ _€_-;_-* &quot;-&quot;??\ _€_-;_-@_-"/>
    <numFmt numFmtId="164" formatCode="_-* #,##0.00_-;\-* #,##0.00_-;_-* &quot;-&quot;??_-;_-@_-"/>
    <numFmt numFmtId="165" formatCode="#,##0;\(#,##0\);\-"/>
    <numFmt numFmtId="166" formatCode="_(* #,##0.00_);_(* \(#,##0.00\);_(* &quot;-&quot;??_);_(@_)"/>
    <numFmt numFmtId="167" formatCode="_(* #,##0_);_(* \(#,##0\);_(* &quot;-&quot;_);_(@_)"/>
    <numFmt numFmtId="168" formatCode="_([$€-2]\ * #,##0.00_);_([$€-2]\ * \(#,##0.00\);_([$€-2]\ * &quot;-&quot;??_)"/>
    <numFmt numFmtId="169" formatCode="_-[$€-2]\ * #,##0.00_-;\-[$€-2]\ * #,##0.00_-;_-[$€-2]\ * &quot;-&quot;??_-"/>
    <numFmt numFmtId="170" formatCode="_(&quot;$&quot;\ * #,##0_);_(&quot;$&quot;\ * \(#,##0\);_(&quot;$&quot;\ * &quot;-&quot;_);_(@_)"/>
    <numFmt numFmtId="171" formatCode="_-&quot;$&quot;\ * #,##0.00_-;\-&quot;$&quot;\ * #,##0.00_-;_-&quot;$&quot;\ * &quot;-&quot;??_-;_-@_-"/>
    <numFmt numFmtId="172" formatCode="_ * #,##0.00_ ;_ * \-#,##0.00_ ;_ * &quot;-&quot;??_ ;_ @_ "/>
  </numFmts>
  <fonts count="63" x14ac:knownFonts="1">
    <font>
      <sz val="10"/>
      <name val="MS Sans Serif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Calibri"/>
      <family val="2"/>
    </font>
    <font>
      <b/>
      <sz val="10"/>
      <name val="MS Sans Serif"/>
      <family val="2"/>
    </font>
    <font>
      <b/>
      <sz val="10"/>
      <name val="Segoe UI Symbol"/>
      <family val="2"/>
    </font>
    <font>
      <b/>
      <sz val="10"/>
      <color theme="0"/>
      <name val="MS Sans Serif"/>
      <family val="2"/>
    </font>
    <font>
      <sz val="10"/>
      <color theme="0"/>
      <name val="MS Sans Serif"/>
      <family val="2"/>
    </font>
    <font>
      <sz val="10"/>
      <color rgb="FF212121"/>
      <name val="Arial"/>
      <family val="2"/>
    </font>
    <font>
      <i/>
      <sz val="10"/>
      <name val="MS Sans Serif"/>
      <family val="2"/>
    </font>
    <font>
      <sz val="10"/>
      <color theme="0"/>
      <name val="MS Sans Serif"/>
    </font>
    <font>
      <sz val="11"/>
      <name val="Calibri"/>
      <family val="2"/>
    </font>
    <font>
      <sz val="8"/>
      <name val="Times New Roman"/>
      <family val="1"/>
    </font>
    <font>
      <b/>
      <sz val="11"/>
      <color indexed="8"/>
      <name val="Calibri"/>
      <family val="2"/>
    </font>
    <font>
      <sz val="8"/>
      <color theme="1"/>
      <name val="Times New Roman"/>
      <family val="2"/>
    </font>
    <font>
      <sz val="8"/>
      <color indexed="8"/>
      <name val="Times New Roman"/>
      <family val="2"/>
    </font>
    <font>
      <sz val="11"/>
      <color indexed="9"/>
      <name val="Calibri"/>
      <family val="2"/>
    </font>
    <font>
      <sz val="10"/>
      <name val="Courier"/>
      <family val="3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u/>
      <sz val="8"/>
      <color theme="10"/>
      <name val="Times New Roman"/>
      <family val="2"/>
    </font>
    <font>
      <sz val="8"/>
      <color theme="1"/>
      <name val="Bookman Old Style"/>
      <family val="2"/>
    </font>
    <font>
      <sz val="10"/>
      <color rgb="FF000000"/>
      <name val="Arial"/>
    </font>
    <font>
      <sz val="10"/>
      <color rgb="FF000000"/>
      <name val="Arial"/>
      <family val="2"/>
    </font>
    <font>
      <sz val="10"/>
      <name val="Arial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Segoe UI Symbol"/>
    </font>
  </fonts>
  <fills count="5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524">
    <xf numFmtId="0" fontId="0" fillId="0" borderId="0"/>
    <xf numFmtId="164" fontId="9" fillId="0" borderId="0" applyFont="0" applyFill="0" applyBorder="0" applyAlignment="0" applyProtection="0"/>
    <xf numFmtId="0" fontId="10" fillId="0" borderId="0"/>
    <xf numFmtId="0" fontId="7" fillId="0" borderId="0"/>
    <xf numFmtId="0" fontId="10" fillId="0" borderId="0"/>
    <xf numFmtId="0" fontId="7" fillId="0" borderId="0"/>
    <xf numFmtId="0" fontId="9" fillId="0" borderId="0"/>
    <xf numFmtId="0" fontId="10" fillId="0" borderId="0"/>
    <xf numFmtId="0" fontId="6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8" fillId="0" borderId="0"/>
    <xf numFmtId="164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3" fontId="9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43" fontId="9" fillId="0" borderId="0" applyFont="0" applyFill="0" applyBorder="0" applyAlignment="0" applyProtection="0"/>
    <xf numFmtId="0" fontId="5" fillId="0" borderId="0"/>
    <xf numFmtId="0" fontId="10" fillId="0" borderId="0"/>
    <xf numFmtId="167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0" fontId="8" fillId="0" borderId="0"/>
    <xf numFmtId="164" fontId="9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9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9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22" fillId="0" borderId="0"/>
    <xf numFmtId="0" fontId="9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22" fillId="0" borderId="0"/>
    <xf numFmtId="0" fontId="9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22" fillId="0" borderId="0"/>
    <xf numFmtId="0" fontId="9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22" fillId="0" borderId="0"/>
    <xf numFmtId="0" fontId="9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22" fillId="0" borderId="0"/>
    <xf numFmtId="0" fontId="9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22" fillId="0" borderId="0"/>
    <xf numFmtId="0" fontId="9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22" fillId="0" borderId="0"/>
    <xf numFmtId="0" fontId="9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10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2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10" fillId="0" borderId="0"/>
    <xf numFmtId="0" fontId="20" fillId="0" borderId="0"/>
    <xf numFmtId="0" fontId="9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2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9" fillId="0" borderId="0"/>
    <xf numFmtId="0" fontId="5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10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10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/>
    <xf numFmtId="0" fontId="5" fillId="0" borderId="0"/>
    <xf numFmtId="0" fontId="22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8" fillId="0" borderId="0"/>
    <xf numFmtId="0" fontId="8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5" fillId="0" borderId="0"/>
    <xf numFmtId="0" fontId="26" fillId="6" borderId="0" applyNumberFormat="0" applyBorder="0" applyAlignment="0" applyProtection="0"/>
    <xf numFmtId="0" fontId="27" fillId="22" borderId="9" applyNumberFormat="0" applyAlignment="0" applyProtection="0"/>
    <xf numFmtId="0" fontId="28" fillId="23" borderId="10" applyNumberFormat="0" applyAlignment="0" applyProtection="0"/>
    <xf numFmtId="0" fontId="29" fillId="0" borderId="11" applyNumberFormat="0" applyFill="0" applyAlignment="0" applyProtection="0"/>
    <xf numFmtId="0" fontId="30" fillId="0" borderId="0" applyNumberFormat="0" applyFill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21" borderId="0" applyNumberFormat="0" applyBorder="0" applyAlignment="0" applyProtection="0"/>
    <xf numFmtId="0" fontId="31" fillId="9" borderId="9" applyNumberFormat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3" fillId="5" borderId="0" applyNumberFormat="0" applyBorder="0" applyAlignment="0" applyProtection="0"/>
    <xf numFmtId="167" fontId="23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9" fillId="0" borderId="0" applyFont="0" applyFill="0" applyBorder="0" applyAlignment="0" applyProtection="0"/>
    <xf numFmtId="170" fontId="23" fillId="0" borderId="0" applyFont="0" applyFill="0" applyBorder="0" applyAlignment="0" applyProtection="0"/>
    <xf numFmtId="171" fontId="10" fillId="0" borderId="0" applyFont="0" applyFill="0" applyBorder="0" applyAlignment="0" applyProtection="0"/>
    <xf numFmtId="0" fontId="34" fillId="25" borderId="0" applyNumberFormat="0" applyBorder="0" applyAlignment="0" applyProtection="0"/>
    <xf numFmtId="0" fontId="25" fillId="0" borderId="0"/>
    <xf numFmtId="0" fontId="22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/>
    <xf numFmtId="0" fontId="22" fillId="0" borderId="0"/>
    <xf numFmtId="0" fontId="9" fillId="0" borderId="0"/>
    <xf numFmtId="0" fontId="9" fillId="0" borderId="0"/>
    <xf numFmtId="0" fontId="22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9" fillId="0" borderId="0"/>
    <xf numFmtId="0" fontId="22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/>
    <xf numFmtId="0" fontId="10" fillId="0" borderId="0"/>
    <xf numFmtId="0" fontId="10" fillId="0" borderId="0"/>
    <xf numFmtId="0" fontId="9" fillId="0" borderId="0"/>
    <xf numFmtId="0" fontId="5" fillId="0" borderId="0"/>
    <xf numFmtId="0" fontId="21" fillId="0" borderId="17" applyNumberFormat="0" applyFill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5" fillId="0" borderId="0"/>
    <xf numFmtId="43" fontId="44" fillId="0" borderId="0" applyFont="0" applyFill="0" applyBorder="0" applyAlignment="0" applyProtection="0"/>
    <xf numFmtId="0" fontId="5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24" borderId="12" applyNumberFormat="0" applyFont="0" applyAlignment="0" applyProtection="0"/>
    <xf numFmtId="0" fontId="10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" fillId="0" borderId="0"/>
    <xf numFmtId="0" fontId="22" fillId="0" borderId="0"/>
    <xf numFmtId="0" fontId="31" fillId="9" borderId="9" applyNumberFormat="0" applyAlignment="0" applyProtection="0"/>
    <xf numFmtId="0" fontId="20" fillId="0" borderId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9" fillId="24" borderId="12" applyNumberFormat="0" applyFont="0" applyAlignment="0" applyProtection="0"/>
    <xf numFmtId="0" fontId="31" fillId="9" borderId="9" applyNumberFormat="0" applyAlignment="0" applyProtection="0"/>
    <xf numFmtId="0" fontId="9" fillId="24" borderId="12" applyNumberFormat="0" applyFont="0" applyAlignment="0" applyProtection="0"/>
    <xf numFmtId="43" fontId="10" fillId="0" borderId="0" applyFont="0" applyFill="0" applyBorder="0" applyAlignment="0" applyProtection="0"/>
    <xf numFmtId="0" fontId="21" fillId="0" borderId="17" applyNumberFormat="0" applyFill="0" applyAlignment="0" applyProtection="0"/>
    <xf numFmtId="0" fontId="22" fillId="0" borderId="0"/>
    <xf numFmtId="0" fontId="22" fillId="0" borderId="0"/>
    <xf numFmtId="0" fontId="31" fillId="9" borderId="9" applyNumberFormat="0" applyAlignment="0" applyProtection="0"/>
    <xf numFmtId="0" fontId="9" fillId="24" borderId="12" applyNumberFormat="0" applyFont="0" applyAlignment="0" applyProtection="0"/>
    <xf numFmtId="0" fontId="22" fillId="0" borderId="0"/>
    <xf numFmtId="0" fontId="22" fillId="0" borderId="0"/>
    <xf numFmtId="0" fontId="10" fillId="0" borderId="0"/>
    <xf numFmtId="0" fontId="22" fillId="0" borderId="0"/>
    <xf numFmtId="0" fontId="22" fillId="0" borderId="0"/>
    <xf numFmtId="0" fontId="10" fillId="0" borderId="0">
      <alignment horizontal="left" wrapText="1"/>
    </xf>
    <xf numFmtId="0" fontId="22" fillId="0" borderId="0"/>
    <xf numFmtId="0" fontId="22" fillId="0" borderId="0"/>
    <xf numFmtId="0" fontId="10" fillId="0" borderId="0">
      <alignment horizontal="left" wrapText="1"/>
    </xf>
    <xf numFmtId="0" fontId="10" fillId="0" borderId="0"/>
    <xf numFmtId="0" fontId="22" fillId="0" borderId="0"/>
    <xf numFmtId="0" fontId="22" fillId="0" borderId="0"/>
    <xf numFmtId="0" fontId="20" fillId="0" borderId="0"/>
    <xf numFmtId="0" fontId="4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" fillId="0" borderId="0">
      <alignment horizontal="left" wrapText="1"/>
    </xf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24" borderId="12" applyNumberFormat="0" applyFont="0" applyAlignment="0" applyProtection="0"/>
    <xf numFmtId="0" fontId="9" fillId="0" borderId="0"/>
    <xf numFmtId="0" fontId="9" fillId="0" borderId="0"/>
    <xf numFmtId="0" fontId="9" fillId="0" borderId="0"/>
    <xf numFmtId="0" fontId="9" fillId="24" borderId="12" applyNumberFormat="0" applyFont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22" fillId="0" borderId="0"/>
    <xf numFmtId="0" fontId="9" fillId="0" borderId="0"/>
    <xf numFmtId="0" fontId="9" fillId="0" borderId="0"/>
    <xf numFmtId="0" fontId="9" fillId="24" borderId="12" applyNumberFormat="0" applyFont="0" applyAlignment="0" applyProtection="0"/>
    <xf numFmtId="0" fontId="9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172" fontId="44" fillId="0" borderId="0" applyFont="0" applyFill="0" applyBorder="0" applyAlignment="0" applyProtection="0"/>
    <xf numFmtId="0" fontId="31" fillId="9" borderId="9" applyNumberFormat="0" applyAlignment="0" applyProtection="0"/>
    <xf numFmtId="0" fontId="9" fillId="0" borderId="0"/>
    <xf numFmtId="0" fontId="9" fillId="0" borderId="0"/>
    <xf numFmtId="0" fontId="9" fillId="0" borderId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0" borderId="0"/>
    <xf numFmtId="0" fontId="9" fillId="0" borderId="0"/>
    <xf numFmtId="0" fontId="22" fillId="0" borderId="0"/>
    <xf numFmtId="0" fontId="20" fillId="0" borderId="0"/>
    <xf numFmtId="0" fontId="9" fillId="0" borderId="0"/>
    <xf numFmtId="0" fontId="9" fillId="0" borderId="0"/>
    <xf numFmtId="0" fontId="9" fillId="0" borderId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9" fontId="1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35" fillId="22" borderId="13" applyNumberFormat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14" applyNumberFormat="0" applyFill="0" applyAlignment="0" applyProtection="0"/>
    <xf numFmtId="0" fontId="39" fillId="0" borderId="15" applyNumberFormat="0" applyFill="0" applyAlignment="0" applyProtection="0"/>
    <xf numFmtId="0" fontId="30" fillId="0" borderId="16" applyNumberFormat="0" applyFill="0" applyAlignment="0" applyProtection="0"/>
    <xf numFmtId="0" fontId="40" fillId="0" borderId="0" applyNumberFormat="0" applyFill="0" applyBorder="0" applyAlignment="0" applyProtection="0"/>
    <xf numFmtId="0" fontId="21" fillId="0" borderId="17" applyNumberFormat="0" applyFill="0" applyAlignment="0" applyProtection="0"/>
    <xf numFmtId="0" fontId="5" fillId="0" borderId="0"/>
    <xf numFmtId="43" fontId="10" fillId="0" borderId="0" applyFont="0" applyFill="0" applyBorder="0" applyAlignment="0" applyProtection="0"/>
    <xf numFmtId="0" fontId="5" fillId="0" borderId="0"/>
    <xf numFmtId="0" fontId="9" fillId="0" borderId="0"/>
    <xf numFmtId="0" fontId="5" fillId="0" borderId="0"/>
    <xf numFmtId="0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22" fillId="0" borderId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35" fillId="22" borderId="13" applyNumberFormat="0" applyAlignment="0" applyProtection="0"/>
    <xf numFmtId="0" fontId="31" fillId="9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31" fillId="9" borderId="9" applyNumberFormat="0" applyAlignment="0" applyProtection="0"/>
    <xf numFmtId="43" fontId="44" fillId="0" borderId="0" applyFont="0" applyFill="0" applyBorder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5" fillId="0" borderId="0"/>
    <xf numFmtId="0" fontId="9" fillId="24" borderId="12" applyNumberFormat="0" applyFont="0" applyAlignment="0" applyProtection="0"/>
    <xf numFmtId="0" fontId="5" fillId="0" borderId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31" fillId="9" borderId="9" applyNumberForma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35" fillId="22" borderId="13" applyNumberFormat="0" applyAlignment="0" applyProtection="0"/>
    <xf numFmtId="0" fontId="27" fillId="22" borderId="9" applyNumberFormat="0" applyAlignment="0" applyProtection="0"/>
    <xf numFmtId="0" fontId="21" fillId="0" borderId="17" applyNumberFormat="0" applyFill="0" applyAlignment="0" applyProtection="0"/>
    <xf numFmtId="0" fontId="10" fillId="0" borderId="0"/>
    <xf numFmtId="172" fontId="44" fillId="0" borderId="0" applyFont="0" applyFill="0" applyBorder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5" fillId="0" borderId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21" fillId="0" borderId="17" applyNumberFormat="0" applyFill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172" fontId="44" fillId="0" borderId="0" applyFont="0" applyFill="0" applyBorder="0" applyAlignment="0" applyProtection="0"/>
    <xf numFmtId="0" fontId="9" fillId="24" borderId="12" applyNumberFormat="0" applyFont="0" applyAlignment="0" applyProtection="0"/>
    <xf numFmtId="167" fontId="10" fillId="0" borderId="0" applyFont="0" applyFill="0" applyBorder="0" applyAlignment="0" applyProtection="0"/>
    <xf numFmtId="0" fontId="5" fillId="0" borderId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0" fontId="9" fillId="13" borderId="0" applyNumberFormat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9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167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27" fillId="22" borderId="9" applyNumberFormat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4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20" fillId="0" borderId="0"/>
    <xf numFmtId="0" fontId="10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1" fillId="9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31" fillId="9" borderId="9" applyNumberFormat="0" applyAlignment="0" applyProtection="0"/>
    <xf numFmtId="0" fontId="20" fillId="0" borderId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0" fontId="31" fillId="9" borderId="9" applyNumberFormat="0" applyAlignment="0" applyProtection="0"/>
    <xf numFmtId="0" fontId="21" fillId="0" borderId="17" applyNumberFormat="0" applyFill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27" fillId="22" borderId="9" applyNumberFormat="0" applyAlignment="0" applyProtection="0"/>
    <xf numFmtId="0" fontId="5" fillId="0" borderId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9" fillId="24" borderId="12" applyNumberFormat="0" applyFont="0" applyAlignment="0" applyProtection="0"/>
    <xf numFmtId="0" fontId="10" fillId="0" borderId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43" fontId="44" fillId="0" borderId="0" applyFont="0" applyFill="0" applyBorder="0" applyAlignment="0" applyProtection="0"/>
    <xf numFmtId="0" fontId="27" fillId="22" borderId="9" applyNumberFormat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35" fillId="22" borderId="13" applyNumberFormat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35" fillId="22" borderId="13" applyNumberFormat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31" fillId="9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22" fillId="0" borderId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164" fontId="9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43" fillId="0" borderId="0"/>
    <xf numFmtId="0" fontId="27" fillId="22" borderId="9" applyNumberForma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9" fillId="24" borderId="12" applyNumberFormat="0" applyFont="0" applyAlignment="0" applyProtection="0"/>
    <xf numFmtId="164" fontId="9" fillId="0" borderId="0" applyFont="0" applyFill="0" applyBorder="0" applyAlignment="0" applyProtection="0"/>
    <xf numFmtId="0" fontId="35" fillId="22" borderId="13" applyNumberFormat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31" fillId="9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31" fillId="9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45" fillId="0" borderId="0"/>
    <xf numFmtId="0" fontId="31" fillId="9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31" fillId="9" borderId="9" applyNumberFormat="0" applyAlignment="0" applyProtection="0"/>
    <xf numFmtId="172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0" fillId="0" borderId="0"/>
    <xf numFmtId="0" fontId="31" fillId="9" borderId="9" applyNumberFormat="0" applyAlignment="0" applyProtection="0"/>
    <xf numFmtId="0" fontId="21" fillId="0" borderId="17" applyNumberFormat="0" applyFill="0" applyAlignment="0" applyProtection="0"/>
    <xf numFmtId="0" fontId="31" fillId="9" borderId="9" applyNumberForma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0" fontId="35" fillId="22" borderId="13" applyNumberForma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5" fillId="0" borderId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35" fillId="22" borderId="13" applyNumberFormat="0" applyAlignment="0" applyProtection="0"/>
    <xf numFmtId="0" fontId="21" fillId="0" borderId="17" applyNumberFormat="0" applyFill="0" applyAlignment="0" applyProtection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5" fillId="0" borderId="0"/>
    <xf numFmtId="0" fontId="21" fillId="0" borderId="17" applyNumberFormat="0" applyFill="0" applyAlignment="0" applyProtection="0"/>
    <xf numFmtId="0" fontId="31" fillId="9" borderId="9" applyNumberFormat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31" fillId="9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31" fillId="9" borderId="9" applyNumberForma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35" fillId="22" borderId="13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35" fillId="22" borderId="13" applyNumberFormat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31" fillId="9" borderId="9" applyNumberFormat="0" applyAlignment="0" applyProtection="0"/>
    <xf numFmtId="0" fontId="9" fillId="24" borderId="12" applyNumberFormat="0" applyFont="0" applyAlignment="0" applyProtection="0"/>
    <xf numFmtId="0" fontId="31" fillId="9" borderId="9" applyNumberFormat="0" applyAlignment="0" applyProtection="0"/>
    <xf numFmtId="43" fontId="44" fillId="0" borderId="0" applyFont="0" applyFill="0" applyBorder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9" fillId="24" borderId="12" applyNumberFormat="0" applyFont="0" applyAlignment="0" applyProtection="0"/>
    <xf numFmtId="0" fontId="21" fillId="0" borderId="17" applyNumberFormat="0" applyFill="0" applyAlignment="0" applyProtection="0"/>
    <xf numFmtId="0" fontId="31" fillId="9" borderId="9" applyNumberForma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43" fontId="44" fillId="0" borderId="0" applyFont="0" applyFill="0" applyBorder="0" applyAlignment="0" applyProtection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9" fillId="24" borderId="12" applyNumberFormat="0" applyFont="0" applyAlignment="0" applyProtection="0"/>
    <xf numFmtId="0" fontId="27" fillId="22" borderId="9" applyNumberFormat="0" applyAlignment="0" applyProtection="0"/>
    <xf numFmtId="0" fontId="4" fillId="0" borderId="0"/>
    <xf numFmtId="166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6" fillId="0" borderId="0" applyNumberFormat="0" applyFill="0" applyBorder="0" applyAlignment="0" applyProtection="0"/>
    <xf numFmtId="0" fontId="47" fillId="0" borderId="18" applyNumberFormat="0" applyFill="0" applyAlignment="0" applyProtection="0"/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49" fillId="0" borderId="0" applyNumberFormat="0" applyFill="0" applyBorder="0" applyAlignment="0" applyProtection="0"/>
    <xf numFmtId="0" fontId="50" fillId="26" borderId="0" applyNumberFormat="0" applyBorder="0" applyAlignment="0" applyProtection="0"/>
    <xf numFmtId="0" fontId="51" fillId="27" borderId="0" applyNumberFormat="0" applyBorder="0" applyAlignment="0" applyProtection="0"/>
    <xf numFmtId="0" fontId="52" fillId="28" borderId="0" applyNumberFormat="0" applyBorder="0" applyAlignment="0" applyProtection="0"/>
    <xf numFmtId="0" fontId="53" fillId="29" borderId="21" applyNumberFormat="0" applyAlignment="0" applyProtection="0"/>
    <xf numFmtId="0" fontId="54" fillId="30" borderId="22" applyNumberFormat="0" applyAlignment="0" applyProtection="0"/>
    <xf numFmtId="0" fontId="55" fillId="30" borderId="21" applyNumberFormat="0" applyAlignment="0" applyProtection="0"/>
    <xf numFmtId="0" fontId="56" fillId="0" borderId="23" applyNumberFormat="0" applyFill="0" applyAlignment="0" applyProtection="0"/>
    <xf numFmtId="0" fontId="57" fillId="31" borderId="24" applyNumberFormat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26" applyNumberFormat="0" applyFill="0" applyAlignment="0" applyProtection="0"/>
    <xf numFmtId="0" fontId="61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61" fillId="36" borderId="0" applyNumberFormat="0" applyBorder="0" applyAlignment="0" applyProtection="0"/>
    <xf numFmtId="0" fontId="61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61" fillId="40" borderId="0" applyNumberFormat="0" applyBorder="0" applyAlignment="0" applyProtection="0"/>
    <xf numFmtId="0" fontId="61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61" fillId="44" borderId="0" applyNumberFormat="0" applyBorder="0" applyAlignment="0" applyProtection="0"/>
    <xf numFmtId="0" fontId="61" fillId="45" borderId="0" applyNumberFormat="0" applyBorder="0" applyAlignment="0" applyProtection="0"/>
    <xf numFmtId="0" fontId="3" fillId="46" borderId="0" applyNumberFormat="0" applyBorder="0" applyAlignment="0" applyProtection="0"/>
    <xf numFmtId="0" fontId="3" fillId="47" borderId="0" applyNumberFormat="0" applyBorder="0" applyAlignment="0" applyProtection="0"/>
    <xf numFmtId="0" fontId="61" fillId="48" borderId="0" applyNumberFormat="0" applyBorder="0" applyAlignment="0" applyProtection="0"/>
    <xf numFmtId="0" fontId="61" fillId="49" borderId="0" applyNumberFormat="0" applyBorder="0" applyAlignment="0" applyProtection="0"/>
    <xf numFmtId="0" fontId="3" fillId="50" borderId="0" applyNumberFormat="0" applyBorder="0" applyAlignment="0" applyProtection="0"/>
    <xf numFmtId="0" fontId="3" fillId="51" borderId="0" applyNumberFormat="0" applyBorder="0" applyAlignment="0" applyProtection="0"/>
    <xf numFmtId="0" fontId="61" fillId="52" borderId="0" applyNumberFormat="0" applyBorder="0" applyAlignment="0" applyProtection="0"/>
    <xf numFmtId="0" fontId="61" fillId="53" borderId="0" applyNumberFormat="0" applyBorder="0" applyAlignment="0" applyProtection="0"/>
    <xf numFmtId="0" fontId="3" fillId="54" borderId="0" applyNumberFormat="0" applyBorder="0" applyAlignment="0" applyProtection="0"/>
    <xf numFmtId="0" fontId="3" fillId="55" borderId="0" applyNumberFormat="0" applyBorder="0" applyAlignment="0" applyProtection="0"/>
    <xf numFmtId="0" fontId="61" fillId="56" borderId="0" applyNumberFormat="0" applyBorder="0" applyAlignment="0" applyProtection="0"/>
    <xf numFmtId="0" fontId="3" fillId="0" borderId="0"/>
    <xf numFmtId="0" fontId="3" fillId="32" borderId="25" applyNumberFormat="0" applyFont="0" applyAlignment="0" applyProtection="0"/>
    <xf numFmtId="0" fontId="2" fillId="0" borderId="0"/>
    <xf numFmtId="0" fontId="2" fillId="32" borderId="25" applyNumberFormat="0" applyFont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6" borderId="0" applyNumberFormat="0" applyBorder="0" applyAlignment="0" applyProtection="0"/>
    <xf numFmtId="0" fontId="2" fillId="47" borderId="0" applyNumberFormat="0" applyBorder="0" applyAlignment="0" applyProtection="0"/>
    <xf numFmtId="0" fontId="2" fillId="50" borderId="0" applyNumberFormat="0" applyBorder="0" applyAlignment="0" applyProtection="0"/>
    <xf numFmtId="0" fontId="2" fillId="51" borderId="0" applyNumberFormat="0" applyBorder="0" applyAlignment="0" applyProtection="0"/>
    <xf numFmtId="0" fontId="2" fillId="54" borderId="0" applyNumberFormat="0" applyBorder="0" applyAlignment="0" applyProtection="0"/>
    <xf numFmtId="0" fontId="2" fillId="55" borderId="0" applyNumberFormat="0" applyBorder="0" applyAlignment="0" applyProtection="0"/>
    <xf numFmtId="0" fontId="1" fillId="0" borderId="0"/>
    <xf numFmtId="0" fontId="1" fillId="32" borderId="25" applyNumberFormat="0" applyFont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1" fillId="46" borderId="0" applyNumberFormat="0" applyBorder="0" applyAlignment="0" applyProtection="0"/>
    <xf numFmtId="0" fontId="1" fillId="47" borderId="0" applyNumberFormat="0" applyBorder="0" applyAlignment="0" applyProtection="0"/>
    <xf numFmtId="0" fontId="1" fillId="50" borderId="0" applyNumberFormat="0" applyBorder="0" applyAlignment="0" applyProtection="0"/>
    <xf numFmtId="0" fontId="1" fillId="51" borderId="0" applyNumberFormat="0" applyBorder="0" applyAlignment="0" applyProtection="0"/>
    <xf numFmtId="0" fontId="1" fillId="54" borderId="0" applyNumberFormat="0" applyBorder="0" applyAlignment="0" applyProtection="0"/>
    <xf numFmtId="0" fontId="1" fillId="55" borderId="0" applyNumberFormat="0" applyBorder="0" applyAlignment="0" applyProtection="0"/>
  </cellStyleXfs>
  <cellXfs count="52">
    <xf numFmtId="0" fontId="0" fillId="0" borderId="0" xfId="0"/>
    <xf numFmtId="4" fontId="0" fillId="0" borderId="0" xfId="0" applyNumberFormat="1"/>
    <xf numFmtId="0" fontId="11" fillId="0" borderId="0" xfId="0" applyFont="1" applyAlignment="1">
      <alignment vertical="center"/>
    </xf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3" xfId="0" applyBorder="1" applyAlignment="1">
      <alignment horizontal="left"/>
    </xf>
    <xf numFmtId="0" fontId="0" fillId="0" borderId="4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/>
    </xf>
    <xf numFmtId="0" fontId="12" fillId="0" borderId="0" xfId="0" applyFont="1"/>
    <xf numFmtId="4" fontId="12" fillId="0" borderId="0" xfId="0" applyNumberFormat="1" applyFont="1"/>
    <xf numFmtId="0" fontId="0" fillId="2" borderId="0" xfId="0" applyFill="1"/>
    <xf numFmtId="0" fontId="0" fillId="0" borderId="1" xfId="0" applyBorder="1"/>
    <xf numFmtId="3" fontId="0" fillId="0" borderId="0" xfId="0" quotePrefix="1" applyNumberFormat="1"/>
    <xf numFmtId="3" fontId="0" fillId="0" borderId="1" xfId="0" quotePrefix="1" applyNumberFormat="1" applyBorder="1"/>
    <xf numFmtId="3" fontId="0" fillId="0" borderId="3" xfId="0" quotePrefix="1" applyNumberFormat="1" applyBorder="1"/>
    <xf numFmtId="3" fontId="0" fillId="0" borderId="5" xfId="0" quotePrefix="1" applyNumberFormat="1" applyBorder="1"/>
    <xf numFmtId="0" fontId="14" fillId="3" borderId="0" xfId="0" applyFont="1" applyFill="1"/>
    <xf numFmtId="0" fontId="14" fillId="3" borderId="0" xfId="0" applyFont="1" applyFill="1" applyAlignment="1">
      <alignment horizontal="center"/>
    </xf>
    <xf numFmtId="14" fontId="15" fillId="3" borderId="0" xfId="0" applyNumberFormat="1" applyFont="1" applyFill="1" applyAlignment="1">
      <alignment horizontal="center"/>
    </xf>
    <xf numFmtId="0" fontId="16" fillId="0" borderId="0" xfId="0" applyFont="1"/>
    <xf numFmtId="0" fontId="0" fillId="0" borderId="1" xfId="0" quotePrefix="1" applyBorder="1"/>
    <xf numFmtId="0" fontId="0" fillId="0" borderId="3" xfId="0" quotePrefix="1" applyBorder="1"/>
    <xf numFmtId="0" fontId="0" fillId="0" borderId="5" xfId="0" quotePrefix="1" applyBorder="1"/>
    <xf numFmtId="0" fontId="17" fillId="0" borderId="3" xfId="0" applyFont="1" applyBorder="1" applyAlignment="1">
      <alignment horizontal="left"/>
    </xf>
    <xf numFmtId="0" fontId="17" fillId="0" borderId="4" xfId="0" applyFont="1" applyBorder="1"/>
    <xf numFmtId="165" fontId="0" fillId="0" borderId="0" xfId="0" applyNumberFormat="1"/>
    <xf numFmtId="0" fontId="13" fillId="0" borderId="0" xfId="0" applyFont="1" applyAlignment="1">
      <alignment horizontal="center"/>
    </xf>
    <xf numFmtId="0" fontId="0" fillId="0" borderId="0" xfId="0" applyBorder="1"/>
    <xf numFmtId="0" fontId="17" fillId="0" borderId="0" xfId="0" applyFont="1" applyBorder="1"/>
    <xf numFmtId="0" fontId="0" fillId="0" borderId="7" xfId="0" applyBorder="1"/>
    <xf numFmtId="0" fontId="0" fillId="0" borderId="8" xfId="0" applyBorder="1"/>
    <xf numFmtId="0" fontId="13" fillId="0" borderId="0" xfId="0" applyFont="1" applyBorder="1" applyAlignment="1">
      <alignment horizontal="center"/>
    </xf>
    <xf numFmtId="0" fontId="0" fillId="0" borderId="4" xfId="0" applyFill="1" applyBorder="1"/>
    <xf numFmtId="165" fontId="12" fillId="0" borderId="0" xfId="0" applyNumberFormat="1" applyFont="1"/>
    <xf numFmtId="0" fontId="18" fillId="3" borderId="0" xfId="0" applyFont="1" applyFill="1"/>
    <xf numFmtId="0" fontId="18" fillId="3" borderId="0" xfId="0" applyNumberFormat="1" applyFont="1" applyFill="1"/>
    <xf numFmtId="0" fontId="18" fillId="3" borderId="0" xfId="0" applyFont="1" applyFill="1" applyAlignment="1">
      <alignment horizontal="center"/>
    </xf>
    <xf numFmtId="4" fontId="18" fillId="3" borderId="0" xfId="0" applyNumberFormat="1" applyFont="1" applyFill="1" applyAlignment="1">
      <alignment horizontal="center"/>
    </xf>
    <xf numFmtId="14" fontId="18" fillId="3" borderId="0" xfId="0" applyNumberFormat="1" applyFont="1" applyFill="1" applyAlignment="1">
      <alignment horizontal="center"/>
    </xf>
    <xf numFmtId="0" fontId="6" fillId="0" borderId="0" xfId="8"/>
    <xf numFmtId="0" fontId="6" fillId="0" borderId="0" xfId="8" quotePrefix="1" applyBorder="1"/>
    <xf numFmtId="0" fontId="6" fillId="0" borderId="0" xfId="8" applyBorder="1"/>
    <xf numFmtId="4" fontId="19" fillId="0" borderId="0" xfId="8" applyNumberFormat="1" applyFont="1" applyFill="1" applyBorder="1"/>
    <xf numFmtId="3" fontId="19" fillId="0" borderId="0" xfId="18" quotePrefix="1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2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13" fillId="0" borderId="0" xfId="0" applyFont="1" applyAlignment="1">
      <alignment horizontal="center"/>
    </xf>
  </cellXfs>
  <cellStyles count="1524">
    <cellStyle name="20 % - Accent1" xfId="1471" builtinId="30" customBuiltin="1"/>
    <cellStyle name="20 % - Accent1 2" xfId="1498"/>
    <cellStyle name="20 % - Accent1 3" xfId="1512"/>
    <cellStyle name="20 % - Accent2" xfId="1475" builtinId="34" customBuiltin="1"/>
    <cellStyle name="20 % - Accent2 2" xfId="1500"/>
    <cellStyle name="20 % - Accent2 3" xfId="1514"/>
    <cellStyle name="20 % - Accent3" xfId="1479" builtinId="38" customBuiltin="1"/>
    <cellStyle name="20 % - Accent3 2" xfId="1502"/>
    <cellStyle name="20 % - Accent3 3" xfId="1516"/>
    <cellStyle name="20 % - Accent4" xfId="1483" builtinId="42" customBuiltin="1"/>
    <cellStyle name="20 % - Accent4 2" xfId="1504"/>
    <cellStyle name="20 % - Accent4 3" xfId="1518"/>
    <cellStyle name="20 % - Accent5" xfId="1487" builtinId="46" customBuiltin="1"/>
    <cellStyle name="20 % - Accent5 2" xfId="1506"/>
    <cellStyle name="20 % - Accent5 3" xfId="1520"/>
    <cellStyle name="20 % - Accent6" xfId="1491" builtinId="50" customBuiltin="1"/>
    <cellStyle name="20 % - Accent6 2" xfId="1508"/>
    <cellStyle name="20 % - Accent6 3" xfId="1522"/>
    <cellStyle name="20% - Énfasis1 2" xfId="442"/>
    <cellStyle name="20% - Énfasis1 2 2" xfId="443"/>
    <cellStyle name="20% - Énfasis1 2 2 2" xfId="893"/>
    <cellStyle name="20% - Énfasis1 2 3" xfId="892"/>
    <cellStyle name="20% - Énfasis1 3" xfId="444"/>
    <cellStyle name="20% - Énfasis1 3 2" xfId="894"/>
    <cellStyle name="20% - Énfasis2 2" xfId="445"/>
    <cellStyle name="20% - Énfasis2 2 2" xfId="446"/>
    <cellStyle name="20% - Énfasis2 2 2 2" xfId="896"/>
    <cellStyle name="20% - Énfasis2 2 3" xfId="895"/>
    <cellStyle name="20% - Énfasis2 3" xfId="447"/>
    <cellStyle name="20% - Énfasis2 3 2" xfId="897"/>
    <cellStyle name="20% - Énfasis3 2" xfId="448"/>
    <cellStyle name="20% - Énfasis3 2 2" xfId="449"/>
    <cellStyle name="20% - Énfasis3 2 2 2" xfId="899"/>
    <cellStyle name="20% - Énfasis3 2 3" xfId="898"/>
    <cellStyle name="20% - Énfasis3 3" xfId="450"/>
    <cellStyle name="20% - Énfasis3 3 2" xfId="900"/>
    <cellStyle name="20% - Énfasis4 2" xfId="451"/>
    <cellStyle name="20% - Énfasis4 2 2" xfId="452"/>
    <cellStyle name="20% - Énfasis4 2 2 2" xfId="902"/>
    <cellStyle name="20% - Énfasis4 2 3" xfId="901"/>
    <cellStyle name="20% - Énfasis4 3" xfId="453"/>
    <cellStyle name="20% - Énfasis4 3 2" xfId="903"/>
    <cellStyle name="20% - Énfasis5 2" xfId="454"/>
    <cellStyle name="20% - Énfasis5 2 2" xfId="455"/>
    <cellStyle name="20% - Énfasis5 2 2 2" xfId="905"/>
    <cellStyle name="20% - Énfasis5 2 3" xfId="904"/>
    <cellStyle name="20% - Énfasis5 3" xfId="456"/>
    <cellStyle name="20% - Énfasis5 3 2" xfId="906"/>
    <cellStyle name="20% - Énfasis6 2" xfId="457"/>
    <cellStyle name="20% - Énfasis6 2 2" xfId="458"/>
    <cellStyle name="20% - Énfasis6 2 2 2" xfId="908"/>
    <cellStyle name="20% - Énfasis6 2 3" xfId="907"/>
    <cellStyle name="20% - Énfasis6 3" xfId="459"/>
    <cellStyle name="20% - Énfasis6 3 2" xfId="909"/>
    <cellStyle name="40 % - Accent1" xfId="1472" builtinId="31" customBuiltin="1"/>
    <cellStyle name="40 % - Accent1 2" xfId="1499"/>
    <cellStyle name="40 % - Accent1 3" xfId="1513"/>
    <cellStyle name="40 % - Accent2" xfId="1476" builtinId="35" customBuiltin="1"/>
    <cellStyle name="40 % - Accent2 2" xfId="1501"/>
    <cellStyle name="40 % - Accent2 3" xfId="1515"/>
    <cellStyle name="40 % - Accent3" xfId="1480" builtinId="39" customBuiltin="1"/>
    <cellStyle name="40 % - Accent3 2" xfId="1503"/>
    <cellStyle name="40 % - Accent3 3" xfId="1517"/>
    <cellStyle name="40 % - Accent4" xfId="1484" builtinId="43" customBuiltin="1"/>
    <cellStyle name="40 % - Accent4 2" xfId="1505"/>
    <cellStyle name="40 % - Accent4 3" xfId="1519"/>
    <cellStyle name="40 % - Accent5" xfId="1488" builtinId="47" customBuiltin="1"/>
    <cellStyle name="40 % - Accent5 2" xfId="1507"/>
    <cellStyle name="40 % - Accent5 3" xfId="1521"/>
    <cellStyle name="40 % - Accent6" xfId="1492" builtinId="51" customBuiltin="1"/>
    <cellStyle name="40 % - Accent6 2" xfId="1509"/>
    <cellStyle name="40 % - Accent6 3" xfId="1523"/>
    <cellStyle name="40% - Énfasis1 2" xfId="460"/>
    <cellStyle name="40% - Énfasis1 2 2" xfId="461"/>
    <cellStyle name="40% - Énfasis1 2 2 2" xfId="911"/>
    <cellStyle name="40% - Énfasis1 2 3" xfId="910"/>
    <cellStyle name="40% - Énfasis1 3" xfId="462"/>
    <cellStyle name="40% - Énfasis1 3 2" xfId="912"/>
    <cellStyle name="40% - Énfasis2 2" xfId="463"/>
    <cellStyle name="40% - Énfasis2 2 2" xfId="464"/>
    <cellStyle name="40% - Énfasis2 2 2 2" xfId="914"/>
    <cellStyle name="40% - Énfasis2 2 3" xfId="913"/>
    <cellStyle name="40% - Énfasis2 3" xfId="465"/>
    <cellStyle name="40% - Énfasis2 3 2" xfId="915"/>
    <cellStyle name="40% - Énfasis3 2" xfId="466"/>
    <cellStyle name="40% - Énfasis3 2 2" xfId="467"/>
    <cellStyle name="40% - Énfasis3 2 2 2" xfId="917"/>
    <cellStyle name="40% - Énfasis3 2 3" xfId="916"/>
    <cellStyle name="40% - Énfasis3 3" xfId="468"/>
    <cellStyle name="40% - Énfasis3 3 2" xfId="918"/>
    <cellStyle name="40% - Énfasis4 2" xfId="469"/>
    <cellStyle name="40% - Énfasis4 2 2" xfId="470"/>
    <cellStyle name="40% - Énfasis4 2 2 2" xfId="920"/>
    <cellStyle name="40% - Énfasis4 2 3" xfId="919"/>
    <cellStyle name="40% - Énfasis4 3" xfId="471"/>
    <cellStyle name="40% - Énfasis4 3 2" xfId="921"/>
    <cellStyle name="40% - Énfasis5 2" xfId="472"/>
    <cellStyle name="40% - Énfasis5 2 2" xfId="473"/>
    <cellStyle name="40% - Énfasis5 2 2 2" xfId="923"/>
    <cellStyle name="40% - Énfasis5 2 3" xfId="922"/>
    <cellStyle name="40% - Énfasis5 3" xfId="474"/>
    <cellStyle name="40% - Énfasis5 3 2" xfId="924"/>
    <cellStyle name="40% - Énfasis6 2" xfId="475"/>
    <cellStyle name="40% - Énfasis6 2 2" xfId="476"/>
    <cellStyle name="40% - Énfasis6 2 2 2" xfId="926"/>
    <cellStyle name="40% - Énfasis6 2 3" xfId="925"/>
    <cellStyle name="40% - Énfasis6 3" xfId="477"/>
    <cellStyle name="40% - Énfasis6 3 2" xfId="927"/>
    <cellStyle name="60 % - Accent1" xfId="1473" builtinId="32" customBuiltin="1"/>
    <cellStyle name="60 % - Accent2" xfId="1477" builtinId="36" customBuiltin="1"/>
    <cellStyle name="60 % - Accent3" xfId="1481" builtinId="40" customBuiltin="1"/>
    <cellStyle name="60 % - Accent4" xfId="1485" builtinId="44" customBuiltin="1"/>
    <cellStyle name="60 % - Accent5" xfId="1489" builtinId="48" customBuiltin="1"/>
    <cellStyle name="60 % - Accent6" xfId="1493" builtinId="52" customBuiltin="1"/>
    <cellStyle name="60% - Énfasis1 2" xfId="478"/>
    <cellStyle name="60% - Énfasis2 2" xfId="479"/>
    <cellStyle name="60% - Énfasis3 2" xfId="480"/>
    <cellStyle name="60% - Énfasis4 2" xfId="481"/>
    <cellStyle name="60% - Énfasis5 2" xfId="482"/>
    <cellStyle name="60% - Énfasis6 2" xfId="483"/>
    <cellStyle name="A3 297 x 420 mm" xfId="484"/>
    <cellStyle name="Accent1" xfId="1470" builtinId="29" customBuiltin="1"/>
    <cellStyle name="Accent2" xfId="1474" builtinId="33" customBuiltin="1"/>
    <cellStyle name="Accent3" xfId="1478" builtinId="37" customBuiltin="1"/>
    <cellStyle name="Accent4" xfId="1482" builtinId="41" customBuiltin="1"/>
    <cellStyle name="Accent5" xfId="1486" builtinId="45" customBuiltin="1"/>
    <cellStyle name="Accent6" xfId="1490" builtinId="49" customBuiltin="1"/>
    <cellStyle name="Avertissement" xfId="1467" builtinId="11" customBuiltin="1"/>
    <cellStyle name="Buena 2" xfId="485"/>
    <cellStyle name="Calcul" xfId="1464" builtinId="22" customBuiltin="1"/>
    <cellStyle name="Cálculo 2" xfId="486"/>
    <cellStyle name="Cálculo 2 10" xfId="1357"/>
    <cellStyle name="Cálculo 2 2" xfId="1308"/>
    <cellStyle name="Cálculo 2 2 2" xfId="1410"/>
    <cellStyle name="Cálculo 2 2 3" xfId="1417"/>
    <cellStyle name="Cálculo 2 2 4" xfId="1428"/>
    <cellStyle name="Cálculo 2 2 5" xfId="1434"/>
    <cellStyle name="Cálculo 2 2 6" xfId="1438"/>
    <cellStyle name="Cálculo 2 2 7" xfId="1440"/>
    <cellStyle name="Cálculo 2 2 8" xfId="1442"/>
    <cellStyle name="Cálculo 2 3" xfId="874"/>
    <cellStyle name="Cálculo 2 3 2" xfId="950"/>
    <cellStyle name="Cálculo 2 3 3" xfId="1309"/>
    <cellStyle name="Cálculo 2 3 4" xfId="1252"/>
    <cellStyle name="Cálculo 2 3 5" xfId="1376"/>
    <cellStyle name="Cálculo 2 3 6" xfId="1266"/>
    <cellStyle name="Cálculo 2 3 7" xfId="850"/>
    <cellStyle name="Cálculo 2 3 8" xfId="753"/>
    <cellStyle name="Cálculo 2 4" xfId="1242"/>
    <cellStyle name="Cálculo 2 5" xfId="1392"/>
    <cellStyle name="Cálculo 2 6" xfId="1420"/>
    <cellStyle name="Cálculo 2 7" xfId="1360"/>
    <cellStyle name="Cálculo 2 8" xfId="1285"/>
    <cellStyle name="Cálculo 2 9" xfId="1394"/>
    <cellStyle name="Celda de comprobación 2" xfId="487"/>
    <cellStyle name="Celda vinculada 2" xfId="488"/>
    <cellStyle name="Cellule liée" xfId="1465" builtinId="24" customBuiltin="1"/>
    <cellStyle name="Comma 2" xfId="11"/>
    <cellStyle name="Commentaire 2" xfId="1495"/>
    <cellStyle name="Commentaire 3" xfId="1497"/>
    <cellStyle name="Commentaire 4" xfId="1511"/>
    <cellStyle name="Encabezado 4 2" xfId="489"/>
    <cellStyle name="Énfasis1 2" xfId="490"/>
    <cellStyle name="Énfasis2 2" xfId="491"/>
    <cellStyle name="Énfasis3 2" xfId="492"/>
    <cellStyle name="Énfasis4 2" xfId="493"/>
    <cellStyle name="Énfasis5 2" xfId="494"/>
    <cellStyle name="Énfasis6 2" xfId="495"/>
    <cellStyle name="Entrada 2" xfId="496"/>
    <cellStyle name="Entrada 2 10" xfId="856"/>
    <cellStyle name="Entrada 2 2" xfId="868"/>
    <cellStyle name="Entrada 2 2 2" xfId="1379"/>
    <cellStyle name="Entrada 2 2 3" xfId="1244"/>
    <cellStyle name="Entrada 2 2 4" xfId="1383"/>
    <cellStyle name="Entrada 2 2 5" xfId="1426"/>
    <cellStyle name="Entrada 2 2 6" xfId="1433"/>
    <cellStyle name="Entrada 2 2 7" xfId="760"/>
    <cellStyle name="Entrada 2 2 8" xfId="1336"/>
    <cellStyle name="Entrada 2 3" xfId="1239"/>
    <cellStyle name="Entrada 2 3 2" xfId="1282"/>
    <cellStyle name="Entrada 2 3 3" xfId="676"/>
    <cellStyle name="Entrada 2 3 4" xfId="682"/>
    <cellStyle name="Entrada 2 3 5" xfId="1424"/>
    <cellStyle name="Entrada 2 3 6" xfId="1343"/>
    <cellStyle name="Entrada 2 3 7" xfId="1236"/>
    <cellStyle name="Entrada 2 3 8" xfId="1393"/>
    <cellStyle name="Entrada 2 4" xfId="1356"/>
    <cellStyle name="Entrada 2 5" xfId="1350"/>
    <cellStyle name="Entrada 2 6" xfId="670"/>
    <cellStyle name="Entrada 2 7" xfId="852"/>
    <cellStyle name="Entrada 2 8" xfId="1329"/>
    <cellStyle name="Entrada 2 9" xfId="1354"/>
    <cellStyle name="Entrée" xfId="1462" builtinId="20" customBuiltin="1"/>
    <cellStyle name="Euro" xfId="36"/>
    <cellStyle name="Euro 10" xfId="37"/>
    <cellStyle name="Euro 10 2" xfId="928"/>
    <cellStyle name="Euro 11" xfId="38"/>
    <cellStyle name="Euro 11 2" xfId="929"/>
    <cellStyle name="Euro 12" xfId="39"/>
    <cellStyle name="Euro 13" xfId="40"/>
    <cellStyle name="Euro 14" xfId="41"/>
    <cellStyle name="Euro 14 2" xfId="930"/>
    <cellStyle name="Euro 15" xfId="42"/>
    <cellStyle name="Euro 15 2" xfId="931"/>
    <cellStyle name="Euro 16" xfId="43"/>
    <cellStyle name="Euro 17" xfId="44"/>
    <cellStyle name="Euro 18" xfId="45"/>
    <cellStyle name="Euro 18 2" xfId="932"/>
    <cellStyle name="Euro 19" xfId="46"/>
    <cellStyle name="Euro 19 2" xfId="47"/>
    <cellStyle name="Euro 2" xfId="48"/>
    <cellStyle name="Euro 2 10" xfId="497"/>
    <cellStyle name="Euro 2 11" xfId="498"/>
    <cellStyle name="Euro 2 12" xfId="499"/>
    <cellStyle name="Euro 2 2" xfId="500"/>
    <cellStyle name="Euro 2 3" xfId="501"/>
    <cellStyle name="Euro 2 4" xfId="502"/>
    <cellStyle name="Euro 2 5" xfId="503"/>
    <cellStyle name="Euro 2 6" xfId="504"/>
    <cellStyle name="Euro 2 7" xfId="505"/>
    <cellStyle name="Euro 2 8" xfId="506"/>
    <cellStyle name="Euro 2 9" xfId="507"/>
    <cellStyle name="Euro 20" xfId="508"/>
    <cellStyle name="Euro 20 2" xfId="933"/>
    <cellStyle name="Euro 21" xfId="509"/>
    <cellStyle name="Euro 3" xfId="49"/>
    <cellStyle name="Euro 3 2" xfId="510"/>
    <cellStyle name="Euro 4" xfId="50"/>
    <cellStyle name="Euro 4 2" xfId="511"/>
    <cellStyle name="Euro 5" xfId="51"/>
    <cellStyle name="Euro 5 2" xfId="934"/>
    <cellStyle name="Euro 6" xfId="52"/>
    <cellStyle name="Euro 6 2" xfId="935"/>
    <cellStyle name="Euro 7" xfId="53"/>
    <cellStyle name="Euro 7 2" xfId="936"/>
    <cellStyle name="Euro 8" xfId="54"/>
    <cellStyle name="Euro 8 2" xfId="937"/>
    <cellStyle name="Euro 9" xfId="55"/>
    <cellStyle name="Euro 9 2" xfId="938"/>
    <cellStyle name="Hipervínculo 2" xfId="512"/>
    <cellStyle name="Hipervínculo 3" xfId="513"/>
    <cellStyle name="Incorrecto 2" xfId="514"/>
    <cellStyle name="Insatisfaisant" xfId="1460" builtinId="27" customBuiltin="1"/>
    <cellStyle name="Millares [0] 2" xfId="515"/>
    <cellStyle name="Millares [0] 3" xfId="516"/>
    <cellStyle name="Millares [0] 3 2" xfId="939"/>
    <cellStyle name="Millares [0] 4" xfId="517"/>
    <cellStyle name="Millares [0] 4 2" xfId="940"/>
    <cellStyle name="Millares 10" xfId="518"/>
    <cellStyle name="Millares 10 2" xfId="519"/>
    <cellStyle name="Millares 10 2 2" xfId="520"/>
    <cellStyle name="Millares 10 3" xfId="521"/>
    <cellStyle name="Millares 10 3 2" xfId="522"/>
    <cellStyle name="Millares 10 4" xfId="523"/>
    <cellStyle name="Millares 10 5" xfId="941"/>
    <cellStyle name="Millares 11" xfId="524"/>
    <cellStyle name="Millares 11 2" xfId="525"/>
    <cellStyle name="Millares 11 2 2" xfId="526"/>
    <cellStyle name="Millares 11 3" xfId="527"/>
    <cellStyle name="Millares 12" xfId="528"/>
    <cellStyle name="Millares 13" xfId="529"/>
    <cellStyle name="Millares 14" xfId="530"/>
    <cellStyle name="Millares 14 2" xfId="942"/>
    <cellStyle name="Millares 2" xfId="531"/>
    <cellStyle name="Millares 2 2" xfId="56"/>
    <cellStyle name="Millares 2 3" xfId="57"/>
    <cellStyle name="Millares 2 3 2" xfId="532"/>
    <cellStyle name="Millares 2 3 2 2" xfId="944"/>
    <cellStyle name="Millares 2 3 3" xfId="943"/>
    <cellStyle name="Millares 2 4" xfId="533"/>
    <cellStyle name="Millares 2 5" xfId="534"/>
    <cellStyle name="Millares 3" xfId="535"/>
    <cellStyle name="Millares 3 2" xfId="536"/>
    <cellStyle name="Millares 3 2 2" xfId="537"/>
    <cellStyle name="Millares 3 3" xfId="538"/>
    <cellStyle name="Millares 3 3 2" xfId="539"/>
    <cellStyle name="Millares 3 4" xfId="540"/>
    <cellStyle name="Millares 3 4 2" xfId="541"/>
    <cellStyle name="Millares 3 4 2 2" xfId="946"/>
    <cellStyle name="Millares 3 5" xfId="945"/>
    <cellStyle name="Millares 4" xfId="542"/>
    <cellStyle name="Millares 4 2" xfId="543"/>
    <cellStyle name="Millares 4 2 2" xfId="544"/>
    <cellStyle name="Millares 4 3" xfId="545"/>
    <cellStyle name="Millares 5" xfId="546"/>
    <cellStyle name="Millares 5 2" xfId="547"/>
    <cellStyle name="Millares 5 2 2" xfId="548"/>
    <cellStyle name="Millares 5 3" xfId="549"/>
    <cellStyle name="Millares 6" xfId="550"/>
    <cellStyle name="Millares 6 2" xfId="551"/>
    <cellStyle name="Millares 6 2 2" xfId="552"/>
    <cellStyle name="Millares 6 3" xfId="553"/>
    <cellStyle name="Millares 7" xfId="554"/>
    <cellStyle name="Millares 7 2" xfId="555"/>
    <cellStyle name="Millares 7 2 2" xfId="556"/>
    <cellStyle name="Millares 7 3" xfId="557"/>
    <cellStyle name="Millares 8" xfId="58"/>
    <cellStyle name="Millares 8 2" xfId="558"/>
    <cellStyle name="Millares 8 2 2" xfId="559"/>
    <cellStyle name="Millares 8 3" xfId="560"/>
    <cellStyle name="Millares 9" xfId="59"/>
    <cellStyle name="Millares 9 2" xfId="561"/>
    <cellStyle name="Millares 9 2 2" xfId="562"/>
    <cellStyle name="Millares 9 3" xfId="563"/>
    <cellStyle name="Millares 9 3 2" xfId="564"/>
    <cellStyle name="Millares 9 4" xfId="565"/>
    <cellStyle name="Millares 9 5" xfId="947"/>
    <cellStyle name="Milliers [0] 2" xfId="24"/>
    <cellStyle name="Milliers [0] 2 2" xfId="566"/>
    <cellStyle name="Milliers [0] 3" xfId="890"/>
    <cellStyle name="Milliers 10" xfId="808"/>
    <cellStyle name="Milliers 11" xfId="829"/>
    <cellStyle name="Milliers 12" xfId="810"/>
    <cellStyle name="Milliers 13" xfId="826"/>
    <cellStyle name="Milliers 14" xfId="812"/>
    <cellStyle name="Milliers 15" xfId="824"/>
    <cellStyle name="Milliers 16" xfId="813"/>
    <cellStyle name="Milliers 17" xfId="823"/>
    <cellStyle name="Milliers 18" xfId="809"/>
    <cellStyle name="Milliers 19" xfId="822"/>
    <cellStyle name="Milliers 2" xfId="1"/>
    <cellStyle name="Milliers 2 2" xfId="13"/>
    <cellStyle name="Milliers 2 2 2" xfId="27"/>
    <cellStyle name="Milliers 2 2 3" xfId="21"/>
    <cellStyle name="Milliers 2 2 3 2" xfId="949"/>
    <cellStyle name="Milliers 2 3" xfId="17"/>
    <cellStyle name="Milliers 2 4" xfId="9"/>
    <cellStyle name="Milliers 2 5" xfId="431"/>
    <cellStyle name="Milliers 2 6" xfId="948"/>
    <cellStyle name="Milliers 2 7" xfId="1305"/>
    <cellStyle name="Milliers 2 8" xfId="1324"/>
    <cellStyle name="Milliers 2 9" xfId="1351"/>
    <cellStyle name="Milliers 20" xfId="811"/>
    <cellStyle name="Milliers 21" xfId="821"/>
    <cellStyle name="Milliers 22" xfId="838"/>
    <cellStyle name="Milliers 23" xfId="836"/>
    <cellStyle name="Milliers 24" xfId="841"/>
    <cellStyle name="Milliers 25" xfId="820"/>
    <cellStyle name="Milliers 26" xfId="833"/>
    <cellStyle name="Milliers 27" xfId="819"/>
    <cellStyle name="Milliers 28" xfId="839"/>
    <cellStyle name="Milliers 29" xfId="818"/>
    <cellStyle name="Milliers 3" xfId="25"/>
    <cellStyle name="Milliers 3 2" xfId="567"/>
    <cellStyle name="Milliers 30" xfId="827"/>
    <cellStyle name="Milliers 31" xfId="817"/>
    <cellStyle name="Milliers 32" xfId="825"/>
    <cellStyle name="Milliers 33" xfId="816"/>
    <cellStyle name="Milliers 34" xfId="840"/>
    <cellStyle name="Milliers 35" xfId="815"/>
    <cellStyle name="Milliers 36" xfId="804"/>
    <cellStyle name="Milliers 37" xfId="814"/>
    <cellStyle name="Milliers 38" xfId="807"/>
    <cellStyle name="Milliers 39" xfId="834"/>
    <cellStyle name="Milliers 4" xfId="35"/>
    <cellStyle name="Milliers 4 2" xfId="798"/>
    <cellStyle name="Milliers 4 3" xfId="888"/>
    <cellStyle name="Milliers 40" xfId="842"/>
    <cellStyle name="Milliers 41" xfId="831"/>
    <cellStyle name="Milliers 42" xfId="843"/>
    <cellStyle name="Milliers 43" xfId="828"/>
    <cellStyle name="Milliers 44" xfId="805"/>
    <cellStyle name="Milliers 45" xfId="830"/>
    <cellStyle name="Milliers 46" xfId="871"/>
    <cellStyle name="Milliers 47" xfId="1249"/>
    <cellStyle name="Milliers 48" xfId="872"/>
    <cellStyle name="Milliers 49" xfId="1303"/>
    <cellStyle name="Milliers 5" xfId="837"/>
    <cellStyle name="Milliers 5 2" xfId="678"/>
    <cellStyle name="Milliers 5 3" xfId="759"/>
    <cellStyle name="Milliers 50" xfId="1297"/>
    <cellStyle name="Milliers 51" xfId="870"/>
    <cellStyle name="Milliers 52" xfId="1306"/>
    <cellStyle name="Milliers 53" xfId="1296"/>
    <cellStyle name="Milliers 54" xfId="1270"/>
    <cellStyle name="Milliers 55" xfId="857"/>
    <cellStyle name="Milliers 56" xfId="1314"/>
    <cellStyle name="Milliers 57" xfId="1386"/>
    <cellStyle name="Milliers 58" xfId="1318"/>
    <cellStyle name="Milliers 59" xfId="1352"/>
    <cellStyle name="Milliers 6" xfId="803"/>
    <cellStyle name="Milliers 6 2" xfId="1315"/>
    <cellStyle name="Milliers 6 3" xfId="877"/>
    <cellStyle name="Milliers 60" xfId="1412"/>
    <cellStyle name="Milliers 61" xfId="1312"/>
    <cellStyle name="Milliers 62" xfId="1265"/>
    <cellStyle name="Milliers 63" xfId="615"/>
    <cellStyle name="Milliers 64" xfId="1332"/>
    <cellStyle name="Milliers 65" xfId="616"/>
    <cellStyle name="Milliers 66" xfId="884"/>
    <cellStyle name="Milliers 67" xfId="1255"/>
    <cellStyle name="Milliers 68" xfId="1427"/>
    <cellStyle name="Milliers 69" xfId="750"/>
    <cellStyle name="Milliers 7" xfId="835"/>
    <cellStyle name="Milliers 70" xfId="751"/>
    <cellStyle name="Milliers 71" xfId="755"/>
    <cellStyle name="Milliers 72" xfId="1340"/>
    <cellStyle name="Milliers 73" xfId="758"/>
    <cellStyle name="Milliers 74" xfId="1317"/>
    <cellStyle name="Milliers 75" xfId="1423"/>
    <cellStyle name="Milliers 76" xfId="1109"/>
    <cellStyle name="Milliers 77" xfId="866"/>
    <cellStyle name="Milliers 78" xfId="1335"/>
    <cellStyle name="Milliers 79" xfId="1271"/>
    <cellStyle name="Milliers 8" xfId="806"/>
    <cellStyle name="Milliers 80" xfId="1436"/>
    <cellStyle name="Milliers 81" xfId="1349"/>
    <cellStyle name="Milliers 82" xfId="1311"/>
    <cellStyle name="Milliers 83" xfId="621"/>
    <cellStyle name="Milliers 84" xfId="1444"/>
    <cellStyle name="Milliers 9" xfId="832"/>
    <cellStyle name="Moneda [0] 2" xfId="568"/>
    <cellStyle name="Moneda 2" xfId="569"/>
    <cellStyle name="Neutral 2" xfId="570"/>
    <cellStyle name="Neutre" xfId="1461" builtinId="28" customBuiltin="1"/>
    <cellStyle name="No-definido" xfId="571"/>
    <cellStyle name="Normal" xfId="0" builtinId="0"/>
    <cellStyle name="Normal 10" xfId="2"/>
    <cellStyle name="Normal 10 10" xfId="3"/>
    <cellStyle name="Normal 10 10 2" xfId="18"/>
    <cellStyle name="Normal 10 10 2 2" xfId="30"/>
    <cellStyle name="Normal 10 10 2 3" xfId="952"/>
    <cellStyle name="Normal 10 10 2 4" xfId="1446"/>
    <cellStyle name="Normal 10 10 3" xfId="14"/>
    <cellStyle name="Normal 10 10 3 2" xfId="33"/>
    <cellStyle name="Normal 10 10 3 3" xfId="1447"/>
    <cellStyle name="Normal 10 10 4" xfId="22"/>
    <cellStyle name="Normal 10 10 5" xfId="951"/>
    <cellStyle name="Normal 10 10 6" xfId="1445"/>
    <cellStyle name="Normal 10 10_PMI2FDQM_ICP 201011(VO)" xfId="60"/>
    <cellStyle name="Normal 10 11" xfId="61"/>
    <cellStyle name="Normal 10 11 2" xfId="953"/>
    <cellStyle name="Normal 10 12" xfId="62"/>
    <cellStyle name="Normal 10 12 2" xfId="954"/>
    <cellStyle name="Normal 10 13" xfId="63"/>
    <cellStyle name="Normal 10 13 2" xfId="955"/>
    <cellStyle name="Normal 10 14" xfId="64"/>
    <cellStyle name="Normal 10 14 2" xfId="956"/>
    <cellStyle name="Normal 10 15" xfId="65"/>
    <cellStyle name="Normal 10 15 2" xfId="957"/>
    <cellStyle name="Normal 10 16" xfId="66"/>
    <cellStyle name="Normal 10 16 2" xfId="958"/>
    <cellStyle name="Normal 10 17" xfId="67"/>
    <cellStyle name="Normal 10 18" xfId="435"/>
    <cellStyle name="Normal 10 19" xfId="438"/>
    <cellStyle name="Normal 10 2" xfId="68"/>
    <cellStyle name="Normal 10 2 2" xfId="69"/>
    <cellStyle name="Normal 10 2 2 2" xfId="573"/>
    <cellStyle name="Normal 10 2 2 2 2" xfId="960"/>
    <cellStyle name="Normal 10 2 3" xfId="574"/>
    <cellStyle name="Normal 10 2 3 2" xfId="961"/>
    <cellStyle name="Normal 10 2 4" xfId="575"/>
    <cellStyle name="Normal 10 2 4 2" xfId="962"/>
    <cellStyle name="Normal 10 2 5" xfId="959"/>
    <cellStyle name="Normal 10 2_PMI2FDQM_ICP 201011(VO)" xfId="70"/>
    <cellStyle name="Normal 10 20" xfId="432"/>
    <cellStyle name="Normal 10 21" xfId="439"/>
    <cellStyle name="Normal 10 22" xfId="572"/>
    <cellStyle name="Normal 10 23" xfId="680"/>
    <cellStyle name="Normal 10 24" xfId="847"/>
    <cellStyle name="Normal 10 25" xfId="669"/>
    <cellStyle name="Normal 10 26" xfId="1291"/>
    <cellStyle name="Normal 10 27" xfId="724"/>
    <cellStyle name="Normal 10 3" xfId="71"/>
    <cellStyle name="Normal 10 3 2" xfId="576"/>
    <cellStyle name="Normal 10 3 2 2" xfId="964"/>
    <cellStyle name="Normal 10 3 3" xfId="963"/>
    <cellStyle name="Normal 10 4" xfId="72"/>
    <cellStyle name="Normal 10 4 2" xfId="965"/>
    <cellStyle name="Normal 10 5" xfId="73"/>
    <cellStyle name="Normal 10 5 2" xfId="966"/>
    <cellStyle name="Normal 10 6" xfId="74"/>
    <cellStyle name="Normal 10 6 2" xfId="967"/>
    <cellStyle name="Normal 10 7" xfId="75"/>
    <cellStyle name="Normal 10 7 2" xfId="968"/>
    <cellStyle name="Normal 10 8" xfId="76"/>
    <cellStyle name="Normal 10 8 2" xfId="969"/>
    <cellStyle name="Normal 10 9" xfId="77"/>
    <cellStyle name="Normal 10 9 2" xfId="970"/>
    <cellStyle name="Normal 11" xfId="78"/>
    <cellStyle name="Normal 11 2" xfId="79"/>
    <cellStyle name="Normal 11 2 2" xfId="80"/>
    <cellStyle name="Normal 11 2 2 2" xfId="577"/>
    <cellStyle name="Normal 11 2 2 2 2" xfId="973"/>
    <cellStyle name="Normal 11 2 3" xfId="578"/>
    <cellStyle name="Normal 11 2 3 2" xfId="974"/>
    <cellStyle name="Normal 11 2 4" xfId="972"/>
    <cellStyle name="Normal 11 2_PMI2FDQM_ICP 201011(VO)" xfId="81"/>
    <cellStyle name="Normal 11 3" xfId="82"/>
    <cellStyle name="Normal 11 3 2" xfId="579"/>
    <cellStyle name="Normal 11 3 2 2" xfId="975"/>
    <cellStyle name="Normal 11 4" xfId="580"/>
    <cellStyle name="Normal 11 4 2" xfId="976"/>
    <cellStyle name="Normal 11 5" xfId="971"/>
    <cellStyle name="Normal 11_PMI2FDQM_ICP 201011(VO)" xfId="83"/>
    <cellStyle name="Normal 12" xfId="84"/>
    <cellStyle name="Normal 12 2" xfId="85"/>
    <cellStyle name="Normal 12 2 2" xfId="86"/>
    <cellStyle name="Normal 12 2 2 2" xfId="581"/>
    <cellStyle name="Normal 12 2 2 2 2" xfId="979"/>
    <cellStyle name="Normal 12 2 3" xfId="582"/>
    <cellStyle name="Normal 12 2 3 2" xfId="980"/>
    <cellStyle name="Normal 12 2 4" xfId="978"/>
    <cellStyle name="Normal 12 2_PMI2FDQM_ICP 201011(VO)" xfId="87"/>
    <cellStyle name="Normal 12 3" xfId="88"/>
    <cellStyle name="Normal 12 3 2" xfId="583"/>
    <cellStyle name="Normal 12 4" xfId="584"/>
    <cellStyle name="Normal 12 5" xfId="977"/>
    <cellStyle name="Normal 12_PMI2FDQM_ICP 201011(VO)" xfId="89"/>
    <cellStyle name="Normal 13" xfId="90"/>
    <cellStyle name="Normal 13 2" xfId="91"/>
    <cellStyle name="Normal 13 2 2" xfId="92"/>
    <cellStyle name="Normal 13 2 2 2" xfId="585"/>
    <cellStyle name="Normal 13 2 2 2 2" xfId="983"/>
    <cellStyle name="Normal 13 2 3" xfId="586"/>
    <cellStyle name="Normal 13 2 3 2" xfId="984"/>
    <cellStyle name="Normal 13 2 4" xfId="982"/>
    <cellStyle name="Normal 13 2_PMI2FDQM_ICP 201011(VO)" xfId="93"/>
    <cellStyle name="Normal 13 3" xfId="94"/>
    <cellStyle name="Normal 13 3 2" xfId="587"/>
    <cellStyle name="Normal 13 4" xfId="588"/>
    <cellStyle name="Normal 13 5" xfId="981"/>
    <cellStyle name="Normal 13_PMI2FDQM_ICP 201011(VO)" xfId="95"/>
    <cellStyle name="Normal 14" xfId="96"/>
    <cellStyle name="Normal 14 2" xfId="97"/>
    <cellStyle name="Normal 14 2 2" xfId="98"/>
    <cellStyle name="Normal 14 2 2 2" xfId="589"/>
    <cellStyle name="Normal 14 2 2 2 2" xfId="987"/>
    <cellStyle name="Normal 14 2 3" xfId="590"/>
    <cellStyle name="Normal 14 2 3 2" xfId="988"/>
    <cellStyle name="Normal 14 2 4" xfId="986"/>
    <cellStyle name="Normal 14 2_PMI2FDQM_ICP 201011(VO)" xfId="99"/>
    <cellStyle name="Normal 14 3" xfId="100"/>
    <cellStyle name="Normal 14 3 2" xfId="591"/>
    <cellStyle name="Normal 14 3 2 2" xfId="989"/>
    <cellStyle name="Normal 14 4" xfId="592"/>
    <cellStyle name="Normal 14 5" xfId="985"/>
    <cellStyle name="Normal 14_PMI2FDQM_ICP 201011(VO)" xfId="101"/>
    <cellStyle name="Normal 15" xfId="102"/>
    <cellStyle name="Normal 15 2" xfId="103"/>
    <cellStyle name="Normal 15 2 2" xfId="104"/>
    <cellStyle name="Normal 15 2 2 2" xfId="593"/>
    <cellStyle name="Normal 15 2 2 2 2" xfId="992"/>
    <cellStyle name="Normal 15 2 3" xfId="594"/>
    <cellStyle name="Normal 15 2 3 2" xfId="993"/>
    <cellStyle name="Normal 15 2 4" xfId="991"/>
    <cellStyle name="Normal 15 2_PMI2FDQM_ICP 201011(VO)" xfId="105"/>
    <cellStyle name="Normal 15 3" xfId="106"/>
    <cellStyle name="Normal 15 3 2" xfId="595"/>
    <cellStyle name="Normal 15 4" xfId="596"/>
    <cellStyle name="Normal 15 5" xfId="990"/>
    <cellStyle name="Normal 15_PMI2FDQM_ICP 201011(VO)" xfId="107"/>
    <cellStyle name="Normal 16" xfId="108"/>
    <cellStyle name="Normal 16 2" xfId="109"/>
    <cellStyle name="Normal 16 2 2" xfId="110"/>
    <cellStyle name="Normal 16 2 2 2" xfId="597"/>
    <cellStyle name="Normal 16 2 2 2 2" xfId="996"/>
    <cellStyle name="Normal 16 2 3" xfId="598"/>
    <cellStyle name="Normal 16 2 3 2" xfId="997"/>
    <cellStyle name="Normal 16 2 4" xfId="995"/>
    <cellStyle name="Normal 16 2_PMI2FDQM_ICP 201011(VO)" xfId="111"/>
    <cellStyle name="Normal 16 3" xfId="112"/>
    <cellStyle name="Normal 16 3 2" xfId="599"/>
    <cellStyle name="Normal 16 3 2 2" xfId="998"/>
    <cellStyle name="Normal 16 4" xfId="600"/>
    <cellStyle name="Normal 16 4 2" xfId="999"/>
    <cellStyle name="Normal 16 5" xfId="994"/>
    <cellStyle name="Normal 16_PMI2FDQM_ICP 201011(VO)" xfId="113"/>
    <cellStyle name="Normal 17" xfId="114"/>
    <cellStyle name="Normal 17 2" xfId="115"/>
    <cellStyle name="Normal 17 2 2" xfId="116"/>
    <cellStyle name="Normal 17 2 2 2" xfId="601"/>
    <cellStyle name="Normal 17 2 2 2 2" xfId="1002"/>
    <cellStyle name="Normal 17 2 3" xfId="602"/>
    <cellStyle name="Normal 17 2 3 2" xfId="1003"/>
    <cellStyle name="Normal 17 2 4" xfId="1001"/>
    <cellStyle name="Normal 17 2_PMI2FDQM_ICP 201011(VO)" xfId="117"/>
    <cellStyle name="Normal 17 3" xfId="118"/>
    <cellStyle name="Normal 17 3 2" xfId="603"/>
    <cellStyle name="Normal 17 3 2 2" xfId="1004"/>
    <cellStyle name="Normal 17 4" xfId="604"/>
    <cellStyle name="Normal 17 4 2" xfId="1005"/>
    <cellStyle name="Normal 17 5" xfId="1000"/>
    <cellStyle name="Normal 17_PMI2FDQM_ICP 201011(VO)" xfId="119"/>
    <cellStyle name="Normal 18" xfId="120"/>
    <cellStyle name="Normal 18 2" xfId="121"/>
    <cellStyle name="Normal 18 2 2" xfId="122"/>
    <cellStyle name="Normal 18 2 2 2" xfId="605"/>
    <cellStyle name="Normal 18 2 2 2 2" xfId="1008"/>
    <cellStyle name="Normal 18 2 3" xfId="606"/>
    <cellStyle name="Normal 18 2 3 2" xfId="1009"/>
    <cellStyle name="Normal 18 2 4" xfId="1007"/>
    <cellStyle name="Normal 18 2_PMI2FDQM_ICP 201011(VO)" xfId="123"/>
    <cellStyle name="Normal 18 3" xfId="124"/>
    <cellStyle name="Normal 18 3 2" xfId="607"/>
    <cellStyle name="Normal 18 3 2 2" xfId="1010"/>
    <cellStyle name="Normal 18 4" xfId="608"/>
    <cellStyle name="Normal 18 4 2" xfId="1011"/>
    <cellStyle name="Normal 18 5" xfId="1006"/>
    <cellStyle name="Normal 18_PMI2FDQM_ICP 201011(VO)" xfId="125"/>
    <cellStyle name="Normal 19" xfId="609"/>
    <cellStyle name="Normal 19 10" xfId="126"/>
    <cellStyle name="Normal 19 10 2" xfId="1012"/>
    <cellStyle name="Normal 19 11" xfId="127"/>
    <cellStyle name="Normal 19 11 2" xfId="1013"/>
    <cellStyle name="Normal 19 12" xfId="128"/>
    <cellStyle name="Normal 19 12 2" xfId="1014"/>
    <cellStyle name="Normal 19 13" xfId="129"/>
    <cellStyle name="Normal 19 13 2" xfId="1015"/>
    <cellStyle name="Normal 19 14" xfId="130"/>
    <cellStyle name="Normal 19 14 2" xfId="1016"/>
    <cellStyle name="Normal 19 15" xfId="131"/>
    <cellStyle name="Normal 19 15 2" xfId="1017"/>
    <cellStyle name="Normal 19 16" xfId="132"/>
    <cellStyle name="Normal 19 16 2" xfId="1018"/>
    <cellStyle name="Normal 19 17" xfId="133"/>
    <cellStyle name="Normal 19 2" xfId="134"/>
    <cellStyle name="Normal 19 2 2" xfId="135"/>
    <cellStyle name="Normal 19 2 2 2" xfId="610"/>
    <cellStyle name="Normal 19 2 3" xfId="611"/>
    <cellStyle name="Normal 19 3" xfId="136"/>
    <cellStyle name="Normal 19 3 2" xfId="612"/>
    <cellStyle name="Normal 19 3 2 2" xfId="1020"/>
    <cellStyle name="Normal 19 3 3" xfId="1019"/>
    <cellStyle name="Normal 19 4" xfId="137"/>
    <cellStyle name="Normal 19 4 2" xfId="1021"/>
    <cellStyle name="Normal 19 5" xfId="138"/>
    <cellStyle name="Normal 19 5 2" xfId="1022"/>
    <cellStyle name="Normal 19 6" xfId="139"/>
    <cellStyle name="Normal 19 6 2" xfId="1023"/>
    <cellStyle name="Normal 19 7" xfId="140"/>
    <cellStyle name="Normal 19 7 2" xfId="1024"/>
    <cellStyle name="Normal 19 8" xfId="141"/>
    <cellStyle name="Normal 19 8 2" xfId="1025"/>
    <cellStyle name="Normal 19 9" xfId="142"/>
    <cellStyle name="Normal 19 9 2" xfId="1026"/>
    <cellStyle name="Normal 2" xfId="4"/>
    <cellStyle name="Normal 2 10" xfId="143"/>
    <cellStyle name="Normal 2 10 2" xfId="144"/>
    <cellStyle name="Normal 2 10 2 2" xfId="1027"/>
    <cellStyle name="Normal 2 10 3" xfId="613"/>
    <cellStyle name="Normal 2 10 3 2" xfId="1028"/>
    <cellStyle name="Normal 2 11" xfId="145"/>
    <cellStyle name="Normal 2 11 2" xfId="146"/>
    <cellStyle name="Normal 2 11 2 2" xfId="1029"/>
    <cellStyle name="Normal 2 12" xfId="147"/>
    <cellStyle name="Normal 2 12 2" xfId="148"/>
    <cellStyle name="Normal 2 12 2 2" xfId="1030"/>
    <cellStyle name="Normal 2 13" xfId="149"/>
    <cellStyle name="Normal 2 13 2" xfId="150"/>
    <cellStyle name="Normal 2 13 2 2" xfId="1031"/>
    <cellStyle name="Normal 2 14" xfId="151"/>
    <cellStyle name="Normal 2 14 2" xfId="152"/>
    <cellStyle name="Normal 2 14 2 2" xfId="1032"/>
    <cellStyle name="Normal 2 15" xfId="153"/>
    <cellStyle name="Normal 2 15 2" xfId="154"/>
    <cellStyle name="Normal 2 16" xfId="155"/>
    <cellStyle name="Normal 2 17" xfId="156"/>
    <cellStyle name="Normal 2 18" xfId="157"/>
    <cellStyle name="Normal 2 19" xfId="158"/>
    <cellStyle name="Normal 2 19 2" xfId="159"/>
    <cellStyle name="Normal 2 19 2 2" xfId="617"/>
    <cellStyle name="Normal 2 19 2 2 2" xfId="618"/>
    <cellStyle name="Normal 2 19 2 2 2 2" xfId="1035"/>
    <cellStyle name="Normal 2 19 2 2 3" xfId="1034"/>
    <cellStyle name="Normal 2 19 2 3" xfId="619"/>
    <cellStyle name="Normal 2 19 2 3 2" xfId="1036"/>
    <cellStyle name="Normal 2 19 2 4" xfId="620"/>
    <cellStyle name="Normal 2 19 2 4 2" xfId="1037"/>
    <cellStyle name="Normal 2 19 2 5" xfId="1033"/>
    <cellStyle name="Normal 2 2" xfId="160"/>
    <cellStyle name="Normal 2 2 10" xfId="161"/>
    <cellStyle name="Normal 2 2 11" xfId="162"/>
    <cellStyle name="Normal 2 2 12" xfId="163"/>
    <cellStyle name="Normal 2 2 13" xfId="164"/>
    <cellStyle name="Normal 2 2 13 2" xfId="1038"/>
    <cellStyle name="Normal 2 2 14" xfId="622"/>
    <cellStyle name="Normal 2 2 14 2" xfId="1039"/>
    <cellStyle name="Normal 2 2 15" xfId="1259"/>
    <cellStyle name="Normal 2 2 2" xfId="165"/>
    <cellStyle name="Normal 2 2 2 2" xfId="166"/>
    <cellStyle name="Normal 2 2 2 2 2" xfId="623"/>
    <cellStyle name="Normal 2 2 2 2 2 2" xfId="624"/>
    <cellStyle name="Normal 2 2 2 2 3" xfId="625"/>
    <cellStyle name="Normal 2 2 2 2 4" xfId="626"/>
    <cellStyle name="Normal 2 2 2 2 5" xfId="627"/>
    <cellStyle name="Normal 2 2 2 2 6" xfId="628"/>
    <cellStyle name="Normal 2 2 2 2 7" xfId="629"/>
    <cellStyle name="Normal 2 2 2 2 8" xfId="630"/>
    <cellStyle name="Normal 2 2 2 2 8 2" xfId="631"/>
    <cellStyle name="Normal 2 2 2 2 8 2 2" xfId="1042"/>
    <cellStyle name="Normal 2 2 2 2 8 3" xfId="1041"/>
    <cellStyle name="Normal 2 2 2 2 9" xfId="632"/>
    <cellStyle name="Normal 2 2 2 2 9 2" xfId="1043"/>
    <cellStyle name="Normal 2 2 2 3" xfId="167"/>
    <cellStyle name="Normal 2 2 2 3 2" xfId="633"/>
    <cellStyle name="Normal 2 2 2 3 2 2" xfId="634"/>
    <cellStyle name="Normal 2 2 2 3 2 2 2" xfId="1045"/>
    <cellStyle name="Normal 2 2 2 3 2 3" xfId="1044"/>
    <cellStyle name="Normal 2 2 2 3 3" xfId="635"/>
    <cellStyle name="Normal 2 2 2 3 3 2" xfId="1046"/>
    <cellStyle name="Normal 2 2 2 4" xfId="636"/>
    <cellStyle name="Normal 2 2 2 4 2" xfId="637"/>
    <cellStyle name="Normal 2 2 2 4 2 2" xfId="638"/>
    <cellStyle name="Normal 2 2 2 4 2 2 2" xfId="1049"/>
    <cellStyle name="Normal 2 2 2 4 2 3" xfId="1048"/>
    <cellStyle name="Normal 2 2 2 4 3" xfId="639"/>
    <cellStyle name="Normal 2 2 2 4 3 2" xfId="1050"/>
    <cellStyle name="Normal 2 2 2 4 4" xfId="1047"/>
    <cellStyle name="Normal 2 2 2 5" xfId="640"/>
    <cellStyle name="Normal 2 2 2 5 2" xfId="641"/>
    <cellStyle name="Normal 2 2 2 5 2 2" xfId="642"/>
    <cellStyle name="Normal 2 2 2 5 2 2 2" xfId="1053"/>
    <cellStyle name="Normal 2 2 2 5 2 3" xfId="1052"/>
    <cellStyle name="Normal 2 2 2 5 3" xfId="643"/>
    <cellStyle name="Normal 2 2 2 5 3 2" xfId="1054"/>
    <cellStyle name="Normal 2 2 2 5 4" xfId="1051"/>
    <cellStyle name="Normal 2 2 2 6" xfId="644"/>
    <cellStyle name="Normal 2 2 2 6 2" xfId="645"/>
    <cellStyle name="Normal 2 2 2 6 2 2" xfId="646"/>
    <cellStyle name="Normal 2 2 2 6 2 2 2" xfId="1057"/>
    <cellStyle name="Normal 2 2 2 6 2 3" xfId="1056"/>
    <cellStyle name="Normal 2 2 2 6 3" xfId="647"/>
    <cellStyle name="Normal 2 2 2 6 3 2" xfId="1058"/>
    <cellStyle name="Normal 2 2 2 6 4" xfId="1055"/>
    <cellStyle name="Normal 2 2 2 7" xfId="648"/>
    <cellStyle name="Normal 2 2 2 7 2" xfId="649"/>
    <cellStyle name="Normal 2 2 2 7 2 2" xfId="650"/>
    <cellStyle name="Normal 2 2 2 7 2 2 2" xfId="1061"/>
    <cellStyle name="Normal 2 2 2 7 2 3" xfId="1060"/>
    <cellStyle name="Normal 2 2 2 7 3" xfId="651"/>
    <cellStyle name="Normal 2 2 2 7 3 2" xfId="1062"/>
    <cellStyle name="Normal 2 2 2 7 4" xfId="1059"/>
    <cellStyle name="Normal 2 2 2 8" xfId="1040"/>
    <cellStyle name="Normal 2 2 2_PMI2FDQM_ICP 201011(VO)" xfId="168"/>
    <cellStyle name="Normal 2 2 3" xfId="169"/>
    <cellStyle name="Normal 2 2 3 2" xfId="170"/>
    <cellStyle name="Normal 2 2 4" xfId="171"/>
    <cellStyle name="Normal 2 2 5" xfId="172"/>
    <cellStyle name="Normal 2 2 6" xfId="173"/>
    <cellStyle name="Normal 2 2 7" xfId="174"/>
    <cellStyle name="Normal 2 2 8" xfId="175"/>
    <cellStyle name="Normal 2 2 9" xfId="176"/>
    <cellStyle name="Normal 2 2 9 2" xfId="654"/>
    <cellStyle name="Normal 2 2 9 2 2" xfId="1063"/>
    <cellStyle name="Normal 2 20" xfId="177"/>
    <cellStyle name="Normal 2 20 2" xfId="655"/>
    <cellStyle name="Normal 2 20 3" xfId="1064"/>
    <cellStyle name="Normal 2 21" xfId="178"/>
    <cellStyle name="Normal 2 21 2" xfId="656"/>
    <cellStyle name="Normal 2 21 2 2" xfId="657"/>
    <cellStyle name="Normal 2 21 2 2 2" xfId="1067"/>
    <cellStyle name="Normal 2 21 2 3" xfId="1066"/>
    <cellStyle name="Normal 2 21 3" xfId="658"/>
    <cellStyle name="Normal 2 21 3 2" xfId="1068"/>
    <cellStyle name="Normal 2 21 4" xfId="1065"/>
    <cellStyle name="Normal 2 22" xfId="179"/>
    <cellStyle name="Normal 2 22 2" xfId="659"/>
    <cellStyle name="Normal 2 22 2 2" xfId="660"/>
    <cellStyle name="Normal 2 22 2 2 2" xfId="1071"/>
    <cellStyle name="Normal 2 22 2 3" xfId="1070"/>
    <cellStyle name="Normal 2 22 3" xfId="661"/>
    <cellStyle name="Normal 2 22 3 2" xfId="1072"/>
    <cellStyle name="Normal 2 22 4" xfId="1069"/>
    <cellStyle name="Normal 2 23" xfId="180"/>
    <cellStyle name="Normal 2 23 2" xfId="662"/>
    <cellStyle name="Normal 2 23 2 2" xfId="663"/>
    <cellStyle name="Normal 2 23 2 2 2" xfId="1075"/>
    <cellStyle name="Normal 2 23 2 3" xfId="1074"/>
    <cellStyle name="Normal 2 23 3" xfId="664"/>
    <cellStyle name="Normal 2 23 3 2" xfId="1076"/>
    <cellStyle name="Normal 2 23 4" xfId="1073"/>
    <cellStyle name="Normal 2 24" xfId="181"/>
    <cellStyle name="Normal 2 24 2" xfId="665"/>
    <cellStyle name="Normal 2 24 2 2" xfId="666"/>
    <cellStyle name="Normal 2 24 2 2 2" xfId="1079"/>
    <cellStyle name="Normal 2 24 2 3" xfId="1078"/>
    <cellStyle name="Normal 2 24 3" xfId="667"/>
    <cellStyle name="Normal 2 24 3 2" xfId="1080"/>
    <cellStyle name="Normal 2 24 4" xfId="1077"/>
    <cellStyle name="Normal 2 25" xfId="182"/>
    <cellStyle name="Normal 2 25 2" xfId="1081"/>
    <cellStyle name="Normal 2 26" xfId="183"/>
    <cellStyle name="Normal 2 26 2" xfId="1082"/>
    <cellStyle name="Normal 2 27" xfId="184"/>
    <cellStyle name="Normal 2 27 2" xfId="1083"/>
    <cellStyle name="Normal 2 28" xfId="185"/>
    <cellStyle name="Normal 2 28 2" xfId="1084"/>
    <cellStyle name="Normal 2 29" xfId="186"/>
    <cellStyle name="Normal 2 3" xfId="187"/>
    <cellStyle name="Normal 2 3 2" xfId="188"/>
    <cellStyle name="Normal 2 3 3" xfId="668"/>
    <cellStyle name="Normal 2 30" xfId="189"/>
    <cellStyle name="Normal 2 31" xfId="190"/>
    <cellStyle name="Normal 2 32" xfId="191"/>
    <cellStyle name="Normal 2 33" xfId="192"/>
    <cellStyle name="Normal 2 34" xfId="193"/>
    <cellStyle name="Normal 2 34 2" xfId="1085"/>
    <cellStyle name="Normal 2 35" xfId="194"/>
    <cellStyle name="Normal 2 35 2" xfId="1086"/>
    <cellStyle name="Normal 2 36" xfId="195"/>
    <cellStyle name="Normal 2 36 2" xfId="1087"/>
    <cellStyle name="Normal 2 37" xfId="196"/>
    <cellStyle name="Normal 2 37 2" xfId="1088"/>
    <cellStyle name="Normal 2 38" xfId="197"/>
    <cellStyle name="Normal 2 38 2" xfId="1089"/>
    <cellStyle name="Normal 2 39" xfId="198"/>
    <cellStyle name="Normal 2 4" xfId="199"/>
    <cellStyle name="Normal 2 4 2" xfId="200"/>
    <cellStyle name="Normal 2 4 3" xfId="671"/>
    <cellStyle name="Normal 2 40" xfId="201"/>
    <cellStyle name="Normal 2 41" xfId="202"/>
    <cellStyle name="Normal 2 42" xfId="1240"/>
    <cellStyle name="Normal 2 43" xfId="1353"/>
    <cellStyle name="Normal 2 5" xfId="203"/>
    <cellStyle name="Normal 2 5 2" xfId="204"/>
    <cellStyle name="Normal 2 5 2 2" xfId="1090"/>
    <cellStyle name="Normal 2 6" xfId="205"/>
    <cellStyle name="Normal 2 6 2" xfId="206"/>
    <cellStyle name="Normal 2 6 2 2" xfId="1091"/>
    <cellStyle name="Normal 2 7" xfId="207"/>
    <cellStyle name="Normal 2 7 2" xfId="208"/>
    <cellStyle name="Normal 2 7 2 2" xfId="1092"/>
    <cellStyle name="Normal 2 8" xfId="209"/>
    <cellStyle name="Normal 2 8 2" xfId="210"/>
    <cellStyle name="Normal 2 8 2 2" xfId="1093"/>
    <cellStyle name="Normal 2 9" xfId="211"/>
    <cellStyle name="Normal 2 9 2" xfId="212"/>
    <cellStyle name="Normal 2 9 2 2" xfId="1094"/>
    <cellStyle name="Normal 2_PMI2FDQM_ICP 201011(VO)" xfId="213"/>
    <cellStyle name="Normal 20" xfId="681"/>
    <cellStyle name="Normal 20 2" xfId="214"/>
    <cellStyle name="Normal 20 2 2" xfId="215"/>
    <cellStyle name="Normal 20 2 3" xfId="1095"/>
    <cellStyle name="Normal 20 2_PMI2FDQM_ICP 201011(VO)" xfId="216"/>
    <cellStyle name="Normal 20 3" xfId="217"/>
    <cellStyle name="Normal 20 3 2" xfId="1096"/>
    <cellStyle name="Normal 20 4" xfId="218"/>
    <cellStyle name="Normal 20 4 2" xfId="1097"/>
    <cellStyle name="Normal 20 5" xfId="219"/>
    <cellStyle name="Normal 20 5 2" xfId="1098"/>
    <cellStyle name="Normal 20 6" xfId="220"/>
    <cellStyle name="Normal 20 6 2" xfId="1099"/>
    <cellStyle name="Normal 20 7" xfId="221"/>
    <cellStyle name="Normal 21" xfId="684"/>
    <cellStyle name="Normal 21 2" xfId="222"/>
    <cellStyle name="Normal 21 2 2" xfId="685"/>
    <cellStyle name="Normal 21 3" xfId="223"/>
    <cellStyle name="Normal 21 4" xfId="686"/>
    <cellStyle name="Normal 22" xfId="687"/>
    <cellStyle name="Normal 22 2" xfId="224"/>
    <cellStyle name="Normal 22 2 2" xfId="688"/>
    <cellStyle name="Normal 22 3" xfId="225"/>
    <cellStyle name="Normal 22 4" xfId="689"/>
    <cellStyle name="Normal 23" xfId="690"/>
    <cellStyle name="Normal 23 2" xfId="226"/>
    <cellStyle name="Normal 23 2 2" xfId="691"/>
    <cellStyle name="Normal 23 3" xfId="227"/>
    <cellStyle name="Normal 23 4" xfId="692"/>
    <cellStyle name="Normal 24" xfId="693"/>
    <cellStyle name="Normal 25" xfId="694"/>
    <cellStyle name="Normal 25 2" xfId="695"/>
    <cellStyle name="Normal 26" xfId="696"/>
    <cellStyle name="Normal 27" xfId="697"/>
    <cellStyle name="Normal 28" xfId="698"/>
    <cellStyle name="Normal 29" xfId="699"/>
    <cellStyle name="Normal 3" xfId="12"/>
    <cellStyle name="Normal 3 10" xfId="228"/>
    <cellStyle name="Normal 3 10 2" xfId="229"/>
    <cellStyle name="Normal 3 10 2 2" xfId="700"/>
    <cellStyle name="Normal 3 10 3" xfId="230"/>
    <cellStyle name="Normal 3 10 4" xfId="1101"/>
    <cellStyle name="Normal 3 10_PMI2FDQM_ICP 201011(VO)" xfId="231"/>
    <cellStyle name="Normal 3 11" xfId="232"/>
    <cellStyle name="Normal 3 11 2" xfId="233"/>
    <cellStyle name="Normal 3 11 2 2" xfId="701"/>
    <cellStyle name="Normal 3 11 3" xfId="234"/>
    <cellStyle name="Normal 3 11 4" xfId="1102"/>
    <cellStyle name="Normal 3 11_PMI2FDQM_ICP 201011(VO)" xfId="235"/>
    <cellStyle name="Normal 3 12" xfId="236"/>
    <cellStyle name="Normal 3 12 2" xfId="237"/>
    <cellStyle name="Normal 3 12 2 2" xfId="702"/>
    <cellStyle name="Normal 3 12 3" xfId="238"/>
    <cellStyle name="Normal 3 12 4" xfId="1103"/>
    <cellStyle name="Normal 3 12_PMI2FDQM_ICP 201011(VO)" xfId="239"/>
    <cellStyle name="Normal 3 13" xfId="240"/>
    <cellStyle name="Normal 3 13 2" xfId="241"/>
    <cellStyle name="Normal 3 13 3" xfId="1104"/>
    <cellStyle name="Normal 3 13_PMI2FDQM_ICP 201011(VO)" xfId="242"/>
    <cellStyle name="Normal 3 14" xfId="243"/>
    <cellStyle name="Normal 3 14 2" xfId="703"/>
    <cellStyle name="Normal 3 14 3" xfId="1105"/>
    <cellStyle name="Normal 3 15" xfId="244"/>
    <cellStyle name="Normal 3 15 2" xfId="1106"/>
    <cellStyle name="Normal 3 16" xfId="245"/>
    <cellStyle name="Normal 3 16 2" xfId="1107"/>
    <cellStyle name="Normal 3 17" xfId="246"/>
    <cellStyle name="Normal 3 17 2" xfId="1108"/>
    <cellStyle name="Normal 3 18" xfId="247"/>
    <cellStyle name="Normal 3 19" xfId="248"/>
    <cellStyle name="Normal 3 2" xfId="26"/>
    <cellStyle name="Normal 3 2 2" xfId="250"/>
    <cellStyle name="Normal 3 2 2 2" xfId="704"/>
    <cellStyle name="Normal 3 2 3" xfId="251"/>
    <cellStyle name="Normal 3 2 4" xfId="249"/>
    <cellStyle name="Normal 3 2_PMI2FDQM_ICP 201011(VO)" xfId="252"/>
    <cellStyle name="Normal 3 20" xfId="433"/>
    <cellStyle name="Normal 3 21" xfId="434"/>
    <cellStyle name="Normal 3 21 2" xfId="1100"/>
    <cellStyle name="Normal 3 22" xfId="436"/>
    <cellStyle name="Normal 3 22 2" xfId="861"/>
    <cellStyle name="Normal 3 23" xfId="440"/>
    <cellStyle name="Normal 3 23 2" xfId="880"/>
    <cellStyle name="Normal 3 24" xfId="1448"/>
    <cellStyle name="Normal 3 3" xfId="23"/>
    <cellStyle name="Normal 3 3 2" xfId="254"/>
    <cellStyle name="Normal 3 3 2 2" xfId="705"/>
    <cellStyle name="Normal 3 3 3" xfId="255"/>
    <cellStyle name="Normal 3 3 4" xfId="253"/>
    <cellStyle name="Normal 3 3_PMI2FDQM_ICP 201011(VO)" xfId="256"/>
    <cellStyle name="Normal 3 4" xfId="257"/>
    <cellStyle name="Normal 3 4 2" xfId="258"/>
    <cellStyle name="Normal 3 4 2 2" xfId="706"/>
    <cellStyle name="Normal 3 4 3" xfId="259"/>
    <cellStyle name="Normal 3 4 4" xfId="1110"/>
    <cellStyle name="Normal 3 4_PMI2FDQM_ICP 201011(VO)" xfId="260"/>
    <cellStyle name="Normal 3 5" xfId="261"/>
    <cellStyle name="Normal 3 5 2" xfId="262"/>
    <cellStyle name="Normal 3 5 2 2" xfId="707"/>
    <cellStyle name="Normal 3 5 3" xfId="263"/>
    <cellStyle name="Normal 3 5 4" xfId="1111"/>
    <cellStyle name="Normal 3 5_PMI2FDQM_ICP 201011(VO)" xfId="264"/>
    <cellStyle name="Normal 3 6" xfId="265"/>
    <cellStyle name="Normal 3 6 2" xfId="266"/>
    <cellStyle name="Normal 3 6 2 2" xfId="708"/>
    <cellStyle name="Normal 3 6 3" xfId="267"/>
    <cellStyle name="Normal 3 6 4" xfId="1112"/>
    <cellStyle name="Normal 3 6_PMI2FDQM_ICP 201011(VO)" xfId="268"/>
    <cellStyle name="Normal 3 7" xfId="269"/>
    <cellStyle name="Normal 3 7 2" xfId="270"/>
    <cellStyle name="Normal 3 7 2 2" xfId="709"/>
    <cellStyle name="Normal 3 7 3" xfId="271"/>
    <cellStyle name="Normal 3 7 4" xfId="1113"/>
    <cellStyle name="Normal 3 7_PMI2FDQM_ICP 201011(VO)" xfId="272"/>
    <cellStyle name="Normal 3 8" xfId="273"/>
    <cellStyle name="Normal 3 8 2" xfId="274"/>
    <cellStyle name="Normal 3 8 2 2" xfId="710"/>
    <cellStyle name="Normal 3 8 3" xfId="275"/>
    <cellStyle name="Normal 3 8 4" xfId="1114"/>
    <cellStyle name="Normal 3 8_PMI2FDQM_ICP 201011(VO)" xfId="276"/>
    <cellStyle name="Normal 3 9" xfId="277"/>
    <cellStyle name="Normal 3 9 2" xfId="278"/>
    <cellStyle name="Normal 3 9 2 2" xfId="711"/>
    <cellStyle name="Normal 3 9 3" xfId="279"/>
    <cellStyle name="Normal 3 9 4" xfId="712"/>
    <cellStyle name="Normal 3 9 5" xfId="1115"/>
    <cellStyle name="Normal 3 9_PMI2FDQM_ICP 201011(VO)" xfId="280"/>
    <cellStyle name="Normal 30" xfId="713"/>
    <cellStyle name="Normal 30 2" xfId="1116"/>
    <cellStyle name="Normal 31" xfId="714"/>
    <cellStyle name="Normal 32" xfId="715"/>
    <cellStyle name="Normal 32 2" xfId="1117"/>
    <cellStyle name="Normal 32 2 2 2" xfId="797"/>
    <cellStyle name="Normal 33" xfId="5"/>
    <cellStyle name="Normal 33 2" xfId="6"/>
    <cellStyle name="Normal 33 2 2" xfId="800"/>
    <cellStyle name="Normal 33 2 3" xfId="716"/>
    <cellStyle name="Normal 33 3" xfId="19"/>
    <cellStyle name="Normal 33 3 2" xfId="31"/>
    <cellStyle name="Normal 33 3 3" xfId="1450"/>
    <cellStyle name="Normal 33 4" xfId="15"/>
    <cellStyle name="Normal 33 4 2" xfId="34"/>
    <cellStyle name="Normal 33 4 3" xfId="1451"/>
    <cellStyle name="Normal 33 5" xfId="28"/>
    <cellStyle name="Normal 33 6" xfId="1118"/>
    <cellStyle name="Normal 33 7" xfId="1253"/>
    <cellStyle name="Normal 33 8" xfId="1370"/>
    <cellStyle name="Normal 33 9" xfId="1449"/>
    <cellStyle name="Normal 34" xfId="799"/>
    <cellStyle name="Normal 35" xfId="441"/>
    <cellStyle name="Normal 36" xfId="891"/>
    <cellStyle name="Normal 37" xfId="863"/>
    <cellStyle name="Normal 38" xfId="1307"/>
    <cellStyle name="Normal 39" xfId="1377"/>
    <cellStyle name="Normal 4" xfId="16"/>
    <cellStyle name="Normal 4 10" xfId="282"/>
    <cellStyle name="Normal 4 10 2" xfId="283"/>
    <cellStyle name="Normal 4 10 2 2" xfId="718"/>
    <cellStyle name="Normal 4 10 3" xfId="284"/>
    <cellStyle name="Normal 4 10 4" xfId="1119"/>
    <cellStyle name="Normal 4 10_PMI2FDQM_ICP 201011(VO)" xfId="285"/>
    <cellStyle name="Normal 4 11" xfId="286"/>
    <cellStyle name="Normal 4 11 2" xfId="287"/>
    <cellStyle name="Normal 4 11 2 2" xfId="719"/>
    <cellStyle name="Normal 4 11 3" xfId="288"/>
    <cellStyle name="Normal 4 11 4" xfId="1120"/>
    <cellStyle name="Normal 4 11_PMI2FDQM_ICP 201011(VO)" xfId="289"/>
    <cellStyle name="Normal 4 12" xfId="290"/>
    <cellStyle name="Normal 4 12 2" xfId="291"/>
    <cellStyle name="Normal 4 12 2 2" xfId="720"/>
    <cellStyle name="Normal 4 12 3" xfId="292"/>
    <cellStyle name="Normal 4 12 4" xfId="1121"/>
    <cellStyle name="Normal 4 12_PMI2FDQM_ICP 201011(VO)" xfId="293"/>
    <cellStyle name="Normal 4 13" xfId="294"/>
    <cellStyle name="Normal 4 13 2" xfId="295"/>
    <cellStyle name="Normal 4 13 3" xfId="1122"/>
    <cellStyle name="Normal 4 13_PMI2FDQM_ICP 201011(VO)" xfId="296"/>
    <cellStyle name="Normal 4 14" xfId="297"/>
    <cellStyle name="Normal 4 14 2" xfId="721"/>
    <cellStyle name="Normal 4 14 3" xfId="1123"/>
    <cellStyle name="Normal 4 15" xfId="298"/>
    <cellStyle name="Normal 4 15 2" xfId="1124"/>
    <cellStyle name="Normal 4 16" xfId="299"/>
    <cellStyle name="Normal 4 16 2" xfId="1125"/>
    <cellStyle name="Normal 4 17" xfId="300"/>
    <cellStyle name="Normal 4 18" xfId="281"/>
    <cellStyle name="Normal 4 18 2" xfId="801"/>
    <cellStyle name="Normal 4 19" xfId="717"/>
    <cellStyle name="Normal 4 2" xfId="29"/>
    <cellStyle name="Normal 4 2 2" xfId="301"/>
    <cellStyle name="Normal 4 2 2 2" xfId="722"/>
    <cellStyle name="Normal 4 2 3" xfId="302"/>
    <cellStyle name="Normal 4 2 4" xfId="1126"/>
    <cellStyle name="Normal 4 2_PMI2FDQM_ICP 201011(VO)" xfId="303"/>
    <cellStyle name="Normal 4 20" xfId="846"/>
    <cellStyle name="Normal 4 21" xfId="653"/>
    <cellStyle name="Normal 4 21 2" xfId="1342"/>
    <cellStyle name="Normal 4 22" xfId="876"/>
    <cellStyle name="Normal 4 23" xfId="844"/>
    <cellStyle name="Normal 4 24" xfId="845"/>
    <cellStyle name="Normal 4 25" xfId="1452"/>
    <cellStyle name="Normal 4 3" xfId="304"/>
    <cellStyle name="Normal 4 3 2" xfId="305"/>
    <cellStyle name="Normal 4 3 2 2" xfId="723"/>
    <cellStyle name="Normal 4 3 3" xfId="306"/>
    <cellStyle name="Normal 4 3 4" xfId="1127"/>
    <cellStyle name="Normal 4 3_PMI2FDQM_ICP 201011(VO)" xfId="307"/>
    <cellStyle name="Normal 4 4" xfId="308"/>
    <cellStyle name="Normal 4 4 2" xfId="309"/>
    <cellStyle name="Normal 4 4 2 2" xfId="725"/>
    <cellStyle name="Normal 4 4 3" xfId="310"/>
    <cellStyle name="Normal 4 4 4" xfId="1128"/>
    <cellStyle name="Normal 4 4_PMI2FDQM_ICP 201011(VO)" xfId="311"/>
    <cellStyle name="Normal 4 5" xfId="312"/>
    <cellStyle name="Normal 4 5 2" xfId="313"/>
    <cellStyle name="Normal 4 5 2 2" xfId="726"/>
    <cellStyle name="Normal 4 5 3" xfId="314"/>
    <cellStyle name="Normal 4 5 4" xfId="1129"/>
    <cellStyle name="Normal 4 5_PMI2FDQM_ICP 201011(VO)" xfId="315"/>
    <cellStyle name="Normal 4 6" xfId="316"/>
    <cellStyle name="Normal 4 6 2" xfId="317"/>
    <cellStyle name="Normal 4 6 2 2" xfId="727"/>
    <cellStyle name="Normal 4 6 3" xfId="318"/>
    <cellStyle name="Normal 4 6 4" xfId="1130"/>
    <cellStyle name="Normal 4 6_PMI2FDQM_ICP 201011(VO)" xfId="319"/>
    <cellStyle name="Normal 4 7" xfId="320"/>
    <cellStyle name="Normal 4 7 2" xfId="321"/>
    <cellStyle name="Normal 4 7 2 2" xfId="728"/>
    <cellStyle name="Normal 4 7 3" xfId="322"/>
    <cellStyle name="Normal 4 7 4" xfId="1131"/>
    <cellStyle name="Normal 4 7_PMI2FDQM_ICP 201011(VO)" xfId="323"/>
    <cellStyle name="Normal 4 8" xfId="324"/>
    <cellStyle name="Normal 4 8 2" xfId="325"/>
    <cellStyle name="Normal 4 8 2 2" xfId="729"/>
    <cellStyle name="Normal 4 8 3" xfId="326"/>
    <cellStyle name="Normal 4 8 4" xfId="1132"/>
    <cellStyle name="Normal 4 8_PMI2FDQM_ICP 201011(VO)" xfId="327"/>
    <cellStyle name="Normal 4 9" xfId="328"/>
    <cellStyle name="Normal 4 9 2" xfId="329"/>
    <cellStyle name="Normal 4 9 2 2" xfId="730"/>
    <cellStyle name="Normal 4 9 3" xfId="330"/>
    <cellStyle name="Normal 4 9 4" xfId="1133"/>
    <cellStyle name="Normal 4 9_PMI2FDQM_ICP 201011(VO)" xfId="331"/>
    <cellStyle name="Normal 40" xfId="1443"/>
    <cellStyle name="Normal 41" xfId="332"/>
    <cellStyle name="Normal 41 2" xfId="1134"/>
    <cellStyle name="Normal 42" xfId="333"/>
    <cellStyle name="Normal 42 2" xfId="1135"/>
    <cellStyle name="Normal 43" xfId="334"/>
    <cellStyle name="Normal 43 2" xfId="335"/>
    <cellStyle name="Normal 44" xfId="731"/>
    <cellStyle name="Normal 44 2" xfId="1136"/>
    <cellStyle name="Normal 45" xfId="732"/>
    <cellStyle name="Normal 45 2" xfId="1137"/>
    <cellStyle name="Normal 46" xfId="733"/>
    <cellStyle name="Normal 47" xfId="734"/>
    <cellStyle name="Normal 48" xfId="1494"/>
    <cellStyle name="Normal 49" xfId="1496"/>
    <cellStyle name="Normal 5" xfId="8"/>
    <cellStyle name="Normal 5 10" xfId="337"/>
    <cellStyle name="Normal 5 10 2" xfId="1139"/>
    <cellStyle name="Normal 5 11" xfId="338"/>
    <cellStyle name="Normal 5 11 2" xfId="1140"/>
    <cellStyle name="Normal 5 12" xfId="339"/>
    <cellStyle name="Normal 5 12 2" xfId="1141"/>
    <cellStyle name="Normal 5 13" xfId="340"/>
    <cellStyle name="Normal 5 13 2" xfId="1142"/>
    <cellStyle name="Normal 5 14" xfId="341"/>
    <cellStyle name="Normal 5 14 2" xfId="1143"/>
    <cellStyle name="Normal 5 15" xfId="342"/>
    <cellStyle name="Normal 5 15 2" xfId="1144"/>
    <cellStyle name="Normal 5 16" xfId="343"/>
    <cellStyle name="Normal 5 16 2" xfId="1145"/>
    <cellStyle name="Normal 5 17" xfId="344"/>
    <cellStyle name="Normal 5 18" xfId="336"/>
    <cellStyle name="Normal 5 18 2" xfId="802"/>
    <cellStyle name="Normal 5 19" xfId="1138"/>
    <cellStyle name="Normal 5 2" xfId="32"/>
    <cellStyle name="Normal 5 2 2" xfId="345"/>
    <cellStyle name="Normal 5 2 2 2" xfId="736"/>
    <cellStyle name="Normal 5 2 2 2 2" xfId="1147"/>
    <cellStyle name="Normal 5 2 3" xfId="737"/>
    <cellStyle name="Normal 5 2 3 2" xfId="1148"/>
    <cellStyle name="Normal 5 2 4" xfId="1146"/>
    <cellStyle name="Normal 5 2_PMI2FDQM_ICP 201011(VO)" xfId="346"/>
    <cellStyle name="Normal 5 20" xfId="1453"/>
    <cellStyle name="Normal 5 3" xfId="347"/>
    <cellStyle name="Normal 5 3 2" xfId="738"/>
    <cellStyle name="Normal 5 3 2 2" xfId="1150"/>
    <cellStyle name="Normal 5 3 3" xfId="1149"/>
    <cellStyle name="Normal 5 4" xfId="348"/>
    <cellStyle name="Normal 5 4 2" xfId="1151"/>
    <cellStyle name="Normal 5 5" xfId="349"/>
    <cellStyle name="Normal 5 5 2" xfId="1152"/>
    <cellStyle name="Normal 5 6" xfId="350"/>
    <cellStyle name="Normal 5 6 2" xfId="1153"/>
    <cellStyle name="Normal 5 7" xfId="351"/>
    <cellStyle name="Normal 5 7 2" xfId="1154"/>
    <cellStyle name="Normal 5 8" xfId="352"/>
    <cellStyle name="Normal 5 8 2" xfId="1155"/>
    <cellStyle name="Normal 5 9" xfId="353"/>
    <cellStyle name="Normal 5 9 2" xfId="1156"/>
    <cellStyle name="Normal 50" xfId="1510"/>
    <cellStyle name="Normal 6" xfId="20"/>
    <cellStyle name="Normal 6 10" xfId="354"/>
    <cellStyle name="Normal 6 10 2" xfId="1157"/>
    <cellStyle name="Normal 6 11" xfId="355"/>
    <cellStyle name="Normal 6 11 2" xfId="1158"/>
    <cellStyle name="Normal 6 12" xfId="356"/>
    <cellStyle name="Normal 6 12 2" xfId="1159"/>
    <cellStyle name="Normal 6 13" xfId="357"/>
    <cellStyle name="Normal 6 13 2" xfId="1160"/>
    <cellStyle name="Normal 6 14" xfId="358"/>
    <cellStyle name="Normal 6 14 2" xfId="1161"/>
    <cellStyle name="Normal 6 15" xfId="359"/>
    <cellStyle name="Normal 6 15 2" xfId="1162"/>
    <cellStyle name="Normal 6 16" xfId="360"/>
    <cellStyle name="Normal 6 16 2" xfId="1163"/>
    <cellStyle name="Normal 6 17" xfId="361"/>
    <cellStyle name="Normal 6 2" xfId="362"/>
    <cellStyle name="Normal 6 2 2" xfId="745"/>
    <cellStyle name="Normal 6 2 2 2" xfId="746"/>
    <cellStyle name="Normal 6 2 2 2 2" xfId="1165"/>
    <cellStyle name="Normal 6 2 3" xfId="747"/>
    <cellStyle name="Normal 6 2 3 2" xfId="1166"/>
    <cellStyle name="Normal 6 2 4" xfId="1164"/>
    <cellStyle name="Normal 6 3" xfId="363"/>
    <cellStyle name="Normal 6 3 2" xfId="749"/>
    <cellStyle name="Normal 6 3 2 2" xfId="1168"/>
    <cellStyle name="Normal 6 3 3" xfId="1167"/>
    <cellStyle name="Normal 6 4" xfId="364"/>
    <cellStyle name="Normal 6 4 2" xfId="1169"/>
    <cellStyle name="Normal 6 5" xfId="365"/>
    <cellStyle name="Normal 6 5 2" xfId="1170"/>
    <cellStyle name="Normal 6 6" xfId="366"/>
    <cellStyle name="Normal 6 6 2" xfId="1171"/>
    <cellStyle name="Normal 6 7" xfId="367"/>
    <cellStyle name="Normal 6 7 2" xfId="1172"/>
    <cellStyle name="Normal 6 8" xfId="368"/>
    <cellStyle name="Normal 6 8 2" xfId="1173"/>
    <cellStyle name="Normal 6 9" xfId="369"/>
    <cellStyle name="Normal 6 9 2" xfId="1174"/>
    <cellStyle name="Normal 7" xfId="370"/>
    <cellStyle name="Normal 7 10" xfId="371"/>
    <cellStyle name="Normal 7 10 2" xfId="1175"/>
    <cellStyle name="Normal 7 11" xfId="372"/>
    <cellStyle name="Normal 7 11 2" xfId="1176"/>
    <cellStyle name="Normal 7 12" xfId="373"/>
    <cellStyle name="Normal 7 12 2" xfId="1177"/>
    <cellStyle name="Normal 7 13" xfId="374"/>
    <cellStyle name="Normal 7 13 2" xfId="1178"/>
    <cellStyle name="Normal 7 14" xfId="375"/>
    <cellStyle name="Normal 7 14 2" xfId="1179"/>
    <cellStyle name="Normal 7 15" xfId="376"/>
    <cellStyle name="Normal 7 15 2" xfId="1180"/>
    <cellStyle name="Normal 7 16" xfId="377"/>
    <cellStyle name="Normal 7 16 2" xfId="1181"/>
    <cellStyle name="Normal 7 17" xfId="378"/>
    <cellStyle name="Normal 7 2" xfId="379"/>
    <cellStyle name="Normal 7 2 2" xfId="380"/>
    <cellStyle name="Normal 7 2 2 2" xfId="761"/>
    <cellStyle name="Normal 7 2 2 2 2" xfId="1183"/>
    <cellStyle name="Normal 7 2 3" xfId="762"/>
    <cellStyle name="Normal 7 2 3 2" xfId="1184"/>
    <cellStyle name="Normal 7 2 4" xfId="1182"/>
    <cellStyle name="Normal 7 2_PMI2FDQM_ICP 201011(VO)" xfId="381"/>
    <cellStyle name="Normal 7 3" xfId="382"/>
    <cellStyle name="Normal 7 3 2" xfId="763"/>
    <cellStyle name="Normal 7 3 2 2" xfId="1186"/>
    <cellStyle name="Normal 7 3 3" xfId="1185"/>
    <cellStyle name="Normal 7 4" xfId="383"/>
    <cellStyle name="Normal 7 4 2" xfId="1187"/>
    <cellStyle name="Normal 7 5" xfId="384"/>
    <cellStyle name="Normal 7 5 2" xfId="1188"/>
    <cellStyle name="Normal 7 6" xfId="385"/>
    <cellStyle name="Normal 7 6 2" xfId="1189"/>
    <cellStyle name="Normal 7 7" xfId="386"/>
    <cellStyle name="Normal 7 7 2" xfId="1190"/>
    <cellStyle name="Normal 7 8" xfId="387"/>
    <cellStyle name="Normal 7 8 2" xfId="1191"/>
    <cellStyle name="Normal 7 9" xfId="388"/>
    <cellStyle name="Normal 7 9 2" xfId="1192"/>
    <cellStyle name="Normal 8" xfId="389"/>
    <cellStyle name="Normal 8 10" xfId="390"/>
    <cellStyle name="Normal 8 10 2" xfId="1193"/>
    <cellStyle name="Normal 8 11" xfId="391"/>
    <cellStyle name="Normal 8 11 2" xfId="1194"/>
    <cellStyle name="Normal 8 12" xfId="392"/>
    <cellStyle name="Normal 8 12 2" xfId="1195"/>
    <cellStyle name="Normal 8 13" xfId="393"/>
    <cellStyle name="Normal 8 13 2" xfId="1196"/>
    <cellStyle name="Normal 8 14" xfId="394"/>
    <cellStyle name="Normal 8 14 2" xfId="1197"/>
    <cellStyle name="Normal 8 15" xfId="395"/>
    <cellStyle name="Normal 8 15 2" xfId="1198"/>
    <cellStyle name="Normal 8 16" xfId="396"/>
    <cellStyle name="Normal 8 16 2" xfId="1199"/>
    <cellStyle name="Normal 8 17" xfId="397"/>
    <cellStyle name="Normal 8 2" xfId="398"/>
    <cellStyle name="Normal 8 2 2" xfId="399"/>
    <cellStyle name="Normal 8 2 2 2" xfId="767"/>
    <cellStyle name="Normal 8 2 2 2 2" xfId="1201"/>
    <cellStyle name="Normal 8 2 3" xfId="768"/>
    <cellStyle name="Normal 8 2 3 2" xfId="1202"/>
    <cellStyle name="Normal 8 2 4" xfId="1200"/>
    <cellStyle name="Normal 8 2_PMI2FDQM_ICP 201011(VO)" xfId="400"/>
    <cellStyle name="Normal 8 3" xfId="401"/>
    <cellStyle name="Normal 8 3 2" xfId="769"/>
    <cellStyle name="Normal 8 3 3" xfId="1203"/>
    <cellStyle name="Normal 8 4" xfId="402"/>
    <cellStyle name="Normal 8 4 2" xfId="1204"/>
    <cellStyle name="Normal 8 5" xfId="403"/>
    <cellStyle name="Normal 8 5 2" xfId="1205"/>
    <cellStyle name="Normal 8 6" xfId="404"/>
    <cellStyle name="Normal 8 6 2" xfId="1206"/>
    <cellStyle name="Normal 8 7" xfId="405"/>
    <cellStyle name="Normal 8 7 2" xfId="1207"/>
    <cellStyle name="Normal 8 8" xfId="406"/>
    <cellStyle name="Normal 8 8 2" xfId="1208"/>
    <cellStyle name="Normal 8 9" xfId="407"/>
    <cellStyle name="Normal 8 9 2" xfId="1209"/>
    <cellStyle name="Normal 9" xfId="7"/>
    <cellStyle name="Normal 9 10" xfId="408"/>
    <cellStyle name="Normal 9 10 2" xfId="1210"/>
    <cellStyle name="Normal 9 11" xfId="409"/>
    <cellStyle name="Normal 9 11 2" xfId="1211"/>
    <cellStyle name="Normal 9 12" xfId="410"/>
    <cellStyle name="Normal 9 12 2" xfId="1212"/>
    <cellStyle name="Normal 9 13" xfId="411"/>
    <cellStyle name="Normal 9 13 2" xfId="1213"/>
    <cellStyle name="Normal 9 14" xfId="412"/>
    <cellStyle name="Normal 9 14 2" xfId="1214"/>
    <cellStyle name="Normal 9 15" xfId="413"/>
    <cellStyle name="Normal 9 15 2" xfId="1215"/>
    <cellStyle name="Normal 9 16" xfId="414"/>
    <cellStyle name="Normal 9 16 2" xfId="1216"/>
    <cellStyle name="Normal 9 17" xfId="415"/>
    <cellStyle name="Normal 9 18" xfId="437"/>
    <cellStyle name="Normal 9 19" xfId="770"/>
    <cellStyle name="Normal 9 2" xfId="416"/>
    <cellStyle name="Normal 9 2 2" xfId="417"/>
    <cellStyle name="Normal 9 2 2 2" xfId="771"/>
    <cellStyle name="Normal 9 2 2 2 2" xfId="1218"/>
    <cellStyle name="Normal 9 2 3" xfId="772"/>
    <cellStyle name="Normal 9 2 3 2" xfId="1219"/>
    <cellStyle name="Normal 9 2 4" xfId="1217"/>
    <cellStyle name="Normal 9 2_PMI2FDQM_ICP 201011(VO)" xfId="418"/>
    <cellStyle name="Normal 9 3" xfId="419"/>
    <cellStyle name="Normal 9 3 2" xfId="773"/>
    <cellStyle name="Normal 9 3 2 2" xfId="1221"/>
    <cellStyle name="Normal 9 3 3" xfId="1220"/>
    <cellStyle name="Normal 9 4" xfId="420"/>
    <cellStyle name="Normal 9 4 2" xfId="1222"/>
    <cellStyle name="Normal 9 5" xfId="421"/>
    <cellStyle name="Normal 9 5 2" xfId="1223"/>
    <cellStyle name="Normal 9 6" xfId="422"/>
    <cellStyle name="Normal 9 6 2" xfId="1224"/>
    <cellStyle name="Normal 9 7" xfId="423"/>
    <cellStyle name="Normal 9 7 2" xfId="1225"/>
    <cellStyle name="Normal 9 8" xfId="424"/>
    <cellStyle name="Normal 9 8 2" xfId="1226"/>
    <cellStyle name="Normal 9 9" xfId="425"/>
    <cellStyle name="Normal 9 9 2" xfId="1227"/>
    <cellStyle name="Notas 2" xfId="774"/>
    <cellStyle name="Notas 2 10" xfId="1369"/>
    <cellStyle name="Notas 2 11" xfId="1331"/>
    <cellStyle name="Notas 2 12" xfId="1371"/>
    <cellStyle name="Notas 2 2" xfId="775"/>
    <cellStyle name="Notas 2 2 10" xfId="855"/>
    <cellStyle name="Notas 2 2 11" xfId="1364"/>
    <cellStyle name="Notas 2 2 2" xfId="1229"/>
    <cellStyle name="Notas 2 2 2 10" xfId="677"/>
    <cellStyle name="Notas 2 2 2 2" xfId="1298"/>
    <cellStyle name="Notas 2 2 2 2 2" xfId="1403"/>
    <cellStyle name="Notas 2 2 2 2 3" xfId="1238"/>
    <cellStyle name="Notas 2 2 2 2 4" xfId="1345"/>
    <cellStyle name="Notas 2 2 2 2 5" xfId="1284"/>
    <cellStyle name="Notas 2 2 2 2 6" xfId="1429"/>
    <cellStyle name="Notas 2 2 2 2 7" xfId="1382"/>
    <cellStyle name="Notas 2 2 2 2 8" xfId="1262"/>
    <cellStyle name="Notas 2 2 2 3" xfId="1250"/>
    <cellStyle name="Notas 2 2 2 3 2" xfId="741"/>
    <cellStyle name="Notas 2 2 2 3 3" xfId="1323"/>
    <cellStyle name="Notas 2 2 2 3 4" xfId="1346"/>
    <cellStyle name="Notas 2 2 2 3 5" xfId="765"/>
    <cellStyle name="Notas 2 2 2 3 6" xfId="1372"/>
    <cellStyle name="Notas 2 2 2 3 7" xfId="1341"/>
    <cellStyle name="Notas 2 2 2 3 8" xfId="1425"/>
    <cellStyle name="Notas 2 2 2 4" xfId="1398"/>
    <cellStyle name="Notas 2 2 2 5" xfId="672"/>
    <cellStyle name="Notas 2 2 2 6" xfId="1395"/>
    <cellStyle name="Notas 2 2 2 7" xfId="764"/>
    <cellStyle name="Notas 2 2 2 8" xfId="1339"/>
    <cellStyle name="Notas 2 2 2 9" xfId="1293"/>
    <cellStyle name="Notas 2 2 3" xfId="867"/>
    <cellStyle name="Notas 2 2 3 2" xfId="1319"/>
    <cellStyle name="Notas 2 2 3 3" xfId="859"/>
    <cellStyle name="Notas 2 2 3 4" xfId="1337"/>
    <cellStyle name="Notas 2 2 3 5" xfId="883"/>
    <cellStyle name="Notas 2 2 3 6" xfId="853"/>
    <cellStyle name="Notas 2 2 3 7" xfId="1437"/>
    <cellStyle name="Notas 2 2 3 8" xfId="1333"/>
    <cellStyle name="Notas 2 2 4" xfId="1243"/>
    <cellStyle name="Notas 2 2 4 2" xfId="1358"/>
    <cellStyle name="Notas 2 2 4 3" xfId="1258"/>
    <cellStyle name="Notas 2 2 4 4" xfId="1246"/>
    <cellStyle name="Notas 2 2 4 5" xfId="748"/>
    <cellStyle name="Notas 2 2 4 6" xfId="1292"/>
    <cellStyle name="Notas 2 2 4 7" xfId="1366"/>
    <cellStyle name="Notas 2 2 4 8" xfId="1441"/>
    <cellStyle name="Notas 2 2 5" xfId="673"/>
    <cellStyle name="Notas 2 2 6" xfId="1248"/>
    <cellStyle name="Notas 2 2 7" xfId="1316"/>
    <cellStyle name="Notas 2 2 8" xfId="1361"/>
    <cellStyle name="Notas 2 2 9" xfId="1290"/>
    <cellStyle name="Notas 2 3" xfId="1228"/>
    <cellStyle name="Notas 2 3 10" xfId="865"/>
    <cellStyle name="Notas 2 3 2" xfId="1302"/>
    <cellStyle name="Notas 2 3 2 2" xfId="1407"/>
    <cellStyle name="Notas 2 3 2 3" xfId="1241"/>
    <cellStyle name="Notas 2 3 2 4" xfId="1413"/>
    <cellStyle name="Notas 2 3 2 5" xfId="1286"/>
    <cellStyle name="Notas 2 3 2 6" xfId="1375"/>
    <cellStyle name="Notas 2 3 2 7" xfId="652"/>
    <cellStyle name="Notas 2 3 2 8" xfId="1435"/>
    <cellStyle name="Notas 2 3 3" xfId="1294"/>
    <cellStyle name="Notas 2 3 3 2" xfId="1400"/>
    <cellStyle name="Notas 2 3 3 3" xfId="1391"/>
    <cellStyle name="Notas 2 3 3 4" xfId="756"/>
    <cellStyle name="Notas 2 3 3 5" xfId="881"/>
    <cellStyle name="Notas 2 3 3 6" xfId="1254"/>
    <cellStyle name="Notas 2 3 3 7" xfId="1279"/>
    <cellStyle name="Notas 2 3 3 8" xfId="1415"/>
    <cellStyle name="Notas 2 3 4" xfId="1397"/>
    <cellStyle name="Notas 2 3 5" xfId="1288"/>
    <cellStyle name="Notas 2 3 6" xfId="1260"/>
    <cellStyle name="Notas 2 3 7" xfId="1327"/>
    <cellStyle name="Notas 2 3 8" xfId="1384"/>
    <cellStyle name="Notas 2 3 9" xfId="1430"/>
    <cellStyle name="Notas 2 4" xfId="869"/>
    <cellStyle name="Notas 2 4 2" xfId="1348"/>
    <cellStyle name="Notas 2 4 3" xfId="739"/>
    <cellStyle name="Notas 2 4 4" xfId="1388"/>
    <cellStyle name="Notas 2 4 5" xfId="1409"/>
    <cellStyle name="Notas 2 4 6" xfId="1402"/>
    <cellStyle name="Notas 2 4 7" xfId="1414"/>
    <cellStyle name="Notas 2 4 8" xfId="1330"/>
    <cellStyle name="Notas 2 5" xfId="1301"/>
    <cellStyle name="Notas 2 5 2" xfId="1406"/>
    <cellStyle name="Notas 2 5 3" xfId="1281"/>
    <cellStyle name="Notas 2 5 4" xfId="1320"/>
    <cellStyle name="Notas 2 5 5" xfId="1273"/>
    <cellStyle name="Notas 2 5 6" xfId="1385"/>
    <cellStyle name="Notas 2 5 7" xfId="849"/>
    <cellStyle name="Notas 2 5 8" xfId="752"/>
    <cellStyle name="Notas 2 6" xfId="889"/>
    <cellStyle name="Notas 2 7" xfId="1283"/>
    <cellStyle name="Notas 2 8" xfId="882"/>
    <cellStyle name="Notas 2 9" xfId="1396"/>
    <cellStyle name="Notas 3" xfId="776"/>
    <cellStyle name="Notas 3 10" xfId="1363"/>
    <cellStyle name="Notas 3 11" xfId="1272"/>
    <cellStyle name="Notas 3 2" xfId="1230"/>
    <cellStyle name="Notas 3 2 10" xfId="1416"/>
    <cellStyle name="Notas 3 2 2" xfId="1304"/>
    <cellStyle name="Notas 3 2 2 2" xfId="1408"/>
    <cellStyle name="Notas 3 2 2 3" xfId="757"/>
    <cellStyle name="Notas 3 2 2 4" xfId="1261"/>
    <cellStyle name="Notas 3 2 2 5" xfId="1368"/>
    <cellStyle name="Notas 3 2 2 6" xfId="683"/>
    <cellStyle name="Notas 3 2 2 7" xfId="1419"/>
    <cellStyle name="Notas 3 2 2 8" xfId="1381"/>
    <cellStyle name="Notas 3 2 3" xfId="860"/>
    <cellStyle name="Notas 3 2 3 2" xfId="1344"/>
    <cellStyle name="Notas 3 2 3 3" xfId="1280"/>
    <cellStyle name="Notas 3 2 3 4" xfId="675"/>
    <cellStyle name="Notas 3 2 3 5" xfId="1334"/>
    <cellStyle name="Notas 3 2 3 6" xfId="887"/>
    <cellStyle name="Notas 3 2 3 7" xfId="1321"/>
    <cellStyle name="Notas 3 2 3 8" xfId="735"/>
    <cellStyle name="Notas 3 2 4" xfId="1399"/>
    <cellStyle name="Notas 3 2 5" xfId="1310"/>
    <cellStyle name="Notas 3 2 6" xfId="1268"/>
    <cellStyle name="Notas 3 2 7" xfId="766"/>
    <cellStyle name="Notas 3 2 8" xfId="1431"/>
    <cellStyle name="Notas 3 2 9" xfId="1313"/>
    <cellStyle name="Notas 3 3" xfId="1299"/>
    <cellStyle name="Notas 3 3 2" xfId="1404"/>
    <cellStyle name="Notas 3 3 3" xfId="1263"/>
    <cellStyle name="Notas 3 3 4" xfId="1256"/>
    <cellStyle name="Notas 3 3 5" xfId="848"/>
    <cellStyle name="Notas 3 3 6" xfId="1389"/>
    <cellStyle name="Notas 3 3 7" xfId="1421"/>
    <cellStyle name="Notas 3 3 8" xfId="1422"/>
    <cellStyle name="Notas 3 4" xfId="1295"/>
    <cellStyle name="Notas 3 4 2" xfId="1401"/>
    <cellStyle name="Notas 3 4 3" xfId="862"/>
    <cellStyle name="Notas 3 4 4" xfId="743"/>
    <cellStyle name="Notas 3 4 5" xfId="879"/>
    <cellStyle name="Notas 3 4 6" xfId="1277"/>
    <cellStyle name="Notas 3 4 7" xfId="1439"/>
    <cellStyle name="Notas 3 4 8" xfId="854"/>
    <cellStyle name="Notas 3 5" xfId="754"/>
    <cellStyle name="Notas 3 6" xfId="1338"/>
    <cellStyle name="Notas 3 7" xfId="1237"/>
    <cellStyle name="Notas 3 8" xfId="1418"/>
    <cellStyle name="Notas 3 9" xfId="1287"/>
    <cellStyle name="Porcentaje 2" xfId="777"/>
    <cellStyle name="Porcentaje 3" xfId="778"/>
    <cellStyle name="Porcentaje 3 2" xfId="779"/>
    <cellStyle name="Porcentaje 3 3" xfId="1231"/>
    <cellStyle name="Porcentaje 4" xfId="780"/>
    <cellStyle name="Porcentaje 4 2" xfId="781"/>
    <cellStyle name="Porcentaje 5" xfId="782"/>
    <cellStyle name="Porcentaje 6" xfId="783"/>
    <cellStyle name="Porcentaje 6 2" xfId="1232"/>
    <cellStyle name="Porcentaje 7" xfId="784"/>
    <cellStyle name="Porcentaje 7 2" xfId="1233"/>
    <cellStyle name="Porcentaje 8" xfId="785"/>
    <cellStyle name="Porcentual 12" xfId="426"/>
    <cellStyle name="Porcentual 12 2" xfId="1234"/>
    <cellStyle name="Porcentual 13" xfId="427"/>
    <cellStyle name="Porcentual 13 2" xfId="428"/>
    <cellStyle name="Porcentual 14" xfId="786"/>
    <cellStyle name="Porcentual 14 2" xfId="1235"/>
    <cellStyle name="Porcentual 2" xfId="787"/>
    <cellStyle name="Porcentual 2 2" xfId="429"/>
    <cellStyle name="Porcentual 2 3" xfId="430"/>
    <cellStyle name="Porcentual 3" xfId="788"/>
    <cellStyle name="Pourcentage 2" xfId="10"/>
    <cellStyle name="Salida 2" xfId="789"/>
    <cellStyle name="Salida 2 10" xfId="1380"/>
    <cellStyle name="Salida 2 2" xfId="873"/>
    <cellStyle name="Salida 2 2 2" xfId="1373"/>
    <cellStyle name="Salida 2 2 3" xfId="1275"/>
    <cellStyle name="Salida 2 2 4" xfId="851"/>
    <cellStyle name="Salida 2 2 5" xfId="1269"/>
    <cellStyle name="Salida 2 2 6" xfId="1387"/>
    <cellStyle name="Salida 2 2 7" xfId="1365"/>
    <cellStyle name="Salida 2 2 8" xfId="878"/>
    <cellStyle name="Salida 2 3" xfId="1300"/>
    <cellStyle name="Salida 2 3 2" xfId="1405"/>
    <cellStyle name="Salida 2 3 3" xfId="864"/>
    <cellStyle name="Salida 2 3 4" xfId="1289"/>
    <cellStyle name="Salida 2 3 5" xfId="1267"/>
    <cellStyle name="Salida 2 3 6" xfId="1278"/>
    <cellStyle name="Salida 2 3 7" xfId="1325"/>
    <cellStyle name="Salida 2 3 8" xfId="1326"/>
    <cellStyle name="Salida 2 4" xfId="1359"/>
    <cellStyle name="Salida 2 5" xfId="740"/>
    <cellStyle name="Salida 2 6" xfId="858"/>
    <cellStyle name="Salida 2 7" xfId="1276"/>
    <cellStyle name="Salida 2 8" xfId="886"/>
    <cellStyle name="Salida 2 9" xfId="1411"/>
    <cellStyle name="Satisfaisant" xfId="1459" builtinId="26" customBuiltin="1"/>
    <cellStyle name="Sortie" xfId="1463" builtinId="21" customBuiltin="1"/>
    <cellStyle name="Texte explicatif" xfId="1468" builtinId="53" customBuiltin="1"/>
    <cellStyle name="Texto de advertencia 2" xfId="790"/>
    <cellStyle name="Texto explicativo 2" xfId="791"/>
    <cellStyle name="Titre" xfId="1454" builtinId="15" customBuiltin="1"/>
    <cellStyle name="Titre 1" xfId="1455" builtinId="16" customBuiltin="1"/>
    <cellStyle name="Titre 2" xfId="1456" builtinId="17" customBuiltin="1"/>
    <cellStyle name="Titre 3" xfId="1457" builtinId="18" customBuiltin="1"/>
    <cellStyle name="Titre 4" xfId="1458" builtinId="19" customBuiltin="1"/>
    <cellStyle name="Título 1 2" xfId="792"/>
    <cellStyle name="Título 2 2" xfId="793"/>
    <cellStyle name="Título 3 2" xfId="794"/>
    <cellStyle name="Título 4" xfId="795"/>
    <cellStyle name="Total" xfId="1469" builtinId="25" customBuiltin="1"/>
    <cellStyle name="Total 2" xfId="796"/>
    <cellStyle name="Total 2 10" xfId="1390"/>
    <cellStyle name="Total 2 2" xfId="1251"/>
    <cellStyle name="Total 2 2 2" xfId="1257"/>
    <cellStyle name="Total 2 2 3" xfId="742"/>
    <cellStyle name="Total 2 2 4" xfId="875"/>
    <cellStyle name="Total 2 2 5" xfId="1247"/>
    <cellStyle name="Total 2 2 6" xfId="885"/>
    <cellStyle name="Total 2 2 7" xfId="1328"/>
    <cellStyle name="Total 2 2 8" xfId="1432"/>
    <cellStyle name="Total 2 3" xfId="1245"/>
    <cellStyle name="Total 2 3 2" xfId="1367"/>
    <cellStyle name="Total 2 3 3" xfId="1274"/>
    <cellStyle name="Total 2 3 4" xfId="1355"/>
    <cellStyle name="Total 2 3 5" xfId="744"/>
    <cellStyle name="Total 2 3 6" xfId="1362"/>
    <cellStyle name="Total 2 3 7" xfId="1378"/>
    <cellStyle name="Total 2 3 8" xfId="1322"/>
    <cellStyle name="Total 2 4" xfId="1347"/>
    <cellStyle name="Total 2 5" xfId="1374"/>
    <cellStyle name="Total 2 6" xfId="1264"/>
    <cellStyle name="Total 2 7" xfId="679"/>
    <cellStyle name="Total 2 8" xfId="674"/>
    <cellStyle name="Total 2 9" xfId="614"/>
    <cellStyle name="Vérification" xfId="1466" builtinId="23" customBuiltin="1"/>
  </cellStyles>
  <dxfs count="22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goe UI Symbol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MS Sans Serif"/>
        <scheme val="none"/>
      </font>
      <numFmt numFmtId="19" formatCode="dd/mm/yyyy"/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MS Sans Serif"/>
        <scheme val="none"/>
      </font>
      <numFmt numFmtId="19" formatCode="dd/mm/yyyy"/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MS Sans Serif"/>
        <scheme val="none"/>
      </font>
      <numFmt numFmtId="19" formatCode="dd/mm/yyyy"/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MS Sans Serif"/>
        <scheme val="none"/>
      </font>
      <numFmt numFmtId="19" formatCode="dd/mm/yyyy"/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MS Sans Serif"/>
        <scheme val="none"/>
      </font>
      <numFmt numFmtId="19" formatCode="dd/mm/yyyy"/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MS Sans Serif"/>
        <scheme val="none"/>
      </font>
      <numFmt numFmtId="4" formatCode="#,##0.00"/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MS Sans Serif"/>
        <scheme val="none"/>
      </font>
      <numFmt numFmtId="0" formatCode="General"/>
      <fill>
        <patternFill patternType="solid">
          <fgColor indexed="64"/>
          <bgColor theme="4" tint="-0.249977111117893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MS Sans Serif"/>
        <scheme val="none"/>
      </font>
      <fill>
        <patternFill patternType="solid">
          <fgColor indexed="64"/>
          <bgColor theme="4" tint="-0.249977111117893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MS Sans Serif"/>
        <scheme val="none"/>
      </font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MS Sans Serif"/>
        <scheme val="none"/>
      </font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MS Sans Serif"/>
        <scheme val="none"/>
      </font>
      <fill>
        <patternFill patternType="solid">
          <fgColor indexed="64"/>
          <bgColor theme="4" tint="-0.249977111117893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MS Sans Serif"/>
        <scheme val="none"/>
      </font>
      <numFmt numFmtId="0" formatCode="General"/>
      <fill>
        <patternFill patternType="solid">
          <fgColor indexed="64"/>
          <bgColor theme="4" tint="-0.249977111117893"/>
        </patternFill>
      </fill>
    </dxf>
    <dxf>
      <font>
        <strike val="0"/>
        <outline val="0"/>
        <shadow val="0"/>
        <u val="none"/>
        <vertAlign val="baseline"/>
        <sz val="10"/>
        <color theme="0"/>
        <name val="MS Sans Serif"/>
        <scheme val="none"/>
      </font>
      <fill>
        <patternFill patternType="solid">
          <fgColor indexed="64"/>
          <bgColor theme="4" tint="-0.249977111117893"/>
        </patternFill>
      </fill>
    </dxf>
    <dxf>
      <numFmt numFmtId="4" formatCode="#,##0.0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FFCC"/>
      <color rgb="FFCCFFFF"/>
      <color rgb="FFCCFF99"/>
      <color rgb="FFCCFF66"/>
      <color rgb="FFCCFF33"/>
      <color rgb="FFCCCC00"/>
      <color rgb="FFFFFF00"/>
      <color rgb="FFFFFF66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Base" displayName="Base" ref="A1:AA4" totalsRowShown="0" headerRowDxfId="21">
  <autoFilter ref="A1:AA4"/>
  <tableColumns count="27">
    <tableColumn id="1" name="hiktsoc" dataDxfId="20"/>
    <tableColumn id="2" name="hiktcpt"/>
    <tableColumn id="3" name="hikjdmvt" dataDxfId="19"/>
    <tableColumn id="4" name="hictcj"/>
    <tableColumn id="5" name="hictpie"/>
    <tableColumn id="6" name="hicnmt"/>
    <tableColumn id="7" name="hictsens"/>
    <tableColumn id="8" name="hictlib" dataDxfId="18"/>
    <tableColumn id="9" name="hictsa"/>
    <tableColumn id="10" name="hicnmdev"/>
    <tableColumn id="11" name="hictcdev"/>
    <tableColumn id="12" name="hictcrep"/>
    <tableColumn id="13" name="ICP"/>
    <tableColumn id="14" name="montantsigne" dataDxfId="17"/>
    <tableColumn id="15" name="Déclarante" dataDxfId="16">
      <calculatedColumnFormula>VLOOKUP(A2,tables!$A$3:$B$19,2,0)</calculatedColumnFormula>
    </tableColumn>
    <tableColumn id="24" name="Devise" dataDxfId="15">
      <calculatedColumnFormula>VLOOKUP(Base[[#This Row],[Déclarante]],tables!$B$4:$C$19,2,0)</calculatedColumnFormula>
    </tableColumn>
    <tableColumn id="16" name="Partenaire" dataDxfId="14">
      <calculatedColumnFormula>VLOOKUP(M2,tables!$A$3:$B$19,2,0)</calculatedColumnFormula>
    </tableColumn>
    <tableColumn id="17" name="Libellé" dataDxfId="13">
      <calculatedColumnFormula>H2</calculatedColumnFormula>
    </tableColumn>
    <tableColumn id="18" name="Classe de compte " dataDxfId="12">
      <calculatedColumnFormula>IF(LEFT(L2,1)="R",VLOOKUP(LEFT(L2,2),tables!$E$3:$F$6,2,0),(VLOOKUP(LEFT(L2,1),tables!$E$3:$F$6,2,0)))</calculatedColumnFormula>
    </tableColumn>
    <tableColumn id="19" name="Compte interco" dataDxfId="11">
      <calculatedColumnFormula>B2</calculatedColumnFormula>
    </tableColumn>
    <tableColumn id="23" name="Montant" dataDxfId="10">
      <calculatedColumnFormula>Base[[#This Row],[montantsigne]]</calculatedColumnFormula>
    </tableColumn>
    <tableColumn id="20" name="Montant  converti" dataDxfId="9">
      <calculatedColumnFormula>Base[[#This Row],[Montant]]*VLOOKUP(Base[[#This Row],[Devise]],taux[],2,0)</calculatedColumnFormula>
    </tableColumn>
    <tableColumn id="21" name="Date de l'opération" dataDxfId="8">
      <calculatedColumnFormula>VLOOKUP(MID(C2,5,2)&amp;LEFT(C2,4),tables!$H$3:$I$14,2,0)</calculatedColumnFormula>
    </tableColumn>
    <tableColumn id="26" name="Trimestre" dataDxfId="7">
      <calculatedColumnFormula>VLOOKUP(MID(Base[[#This Row],[hikjdmvt]],5,2)&amp;LEFT(Base[[#This Row],[hikjdmvt]],4),tables!$H$17:$I$28,2,0)</calculatedColumnFormula>
    </tableColumn>
    <tableColumn id="25" name="Semestre" dataDxfId="6">
      <calculatedColumnFormula>VLOOKUP(MID(Base[[#This Row],[hikjdmvt]],5,2)&amp;LEFT(Base[[#This Row],[hikjdmvt]],4),tables!$H$30:$I$41,2,0)</calculatedColumnFormula>
    </tableColumn>
    <tableColumn id="22" name="Journal" dataDxfId="5">
      <calculatedColumnFormula>VLOOKUP(Base[[#This Row],[hictcj]],tables!$K$3:$L$7,2,0)</calculatedColumnFormula>
    </tableColumn>
    <tableColumn id="27" name="Comptes" dataDxfId="4">
      <calculatedColumnFormula>MID(Base[[#This Row],[hictcrep]],2,4)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ux" displayName="taux" ref="A23:C107" totalsRowShown="0" headerRowDxfId="3">
  <autoFilter ref="A23:C107"/>
  <tableColumns count="3">
    <tableColumn id="1" name="Conversion" dataDxfId="2"/>
    <tableColumn id="2" name="Taux" dataDxfId="1"/>
    <tableColumn id="3" name="Mois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4"/>
  <sheetViews>
    <sheetView showGridLines="0" tabSelected="1" topLeftCell="J1" zoomScale="60" zoomScaleNormal="60" workbookViewId="0">
      <selection activeCell="S25" sqref="S25"/>
    </sheetView>
  </sheetViews>
  <sheetFormatPr baseColWidth="10" defaultColWidth="9.109375" defaultRowHeight="12.6" x14ac:dyDescent="0.25"/>
  <cols>
    <col min="1" max="1" width="10.33203125" customWidth="1"/>
    <col min="2" max="2" width="11.5546875" bestFit="1" customWidth="1"/>
    <col min="3" max="3" width="11.44140625" customWidth="1"/>
    <col min="4" max="4" width="8.44140625" customWidth="1"/>
    <col min="5" max="5" width="9.88671875" customWidth="1"/>
    <col min="6" max="6" width="12" bestFit="1" customWidth="1"/>
    <col min="7" max="7" width="11.44140625" customWidth="1"/>
    <col min="8" max="8" width="48.5546875" style="48" bestFit="1" customWidth="1"/>
    <col min="9" max="9" width="9.109375" customWidth="1"/>
    <col min="10" max="10" width="12.6640625" customWidth="1"/>
    <col min="11" max="11" width="11.5546875" customWidth="1"/>
    <col min="12" max="12" width="11.109375" customWidth="1"/>
    <col min="13" max="13" width="6.88671875" bestFit="1" customWidth="1"/>
    <col min="14" max="14" width="16.44140625" style="1" customWidth="1"/>
    <col min="15" max="16" width="14.109375" customWidth="1"/>
    <col min="17" max="17" width="15.5546875" bestFit="1" customWidth="1"/>
    <col min="18" max="18" width="48.5546875" style="10" bestFit="1" customWidth="1"/>
    <col min="19" max="19" width="21.6640625" style="10" customWidth="1"/>
    <col min="20" max="21" width="18.109375" customWidth="1"/>
    <col min="22" max="22" width="22.6640625" style="10" bestFit="1" customWidth="1"/>
    <col min="23" max="25" width="22.33203125" style="10" customWidth="1"/>
    <col min="26" max="26" width="13.109375" style="21" bestFit="1" customWidth="1"/>
  </cols>
  <sheetData>
    <row r="1" spans="1:27" s="11" customFormat="1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47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2" t="s">
        <v>13</v>
      </c>
      <c r="O1" s="19" t="s">
        <v>42</v>
      </c>
      <c r="P1" s="19" t="s">
        <v>87</v>
      </c>
      <c r="Q1" s="19" t="s">
        <v>43</v>
      </c>
      <c r="R1" s="20" t="s">
        <v>52</v>
      </c>
      <c r="S1" s="20" t="s">
        <v>51</v>
      </c>
      <c r="T1" s="19" t="s">
        <v>48</v>
      </c>
      <c r="U1" s="19" t="s">
        <v>49</v>
      </c>
      <c r="V1" s="20" t="s">
        <v>86</v>
      </c>
      <c r="W1" s="20" t="s">
        <v>50</v>
      </c>
      <c r="X1" s="20" t="s">
        <v>93</v>
      </c>
      <c r="Y1" s="20" t="s">
        <v>94</v>
      </c>
      <c r="Z1" s="21" t="s">
        <v>80</v>
      </c>
      <c r="AA1" s="21" t="s">
        <v>101</v>
      </c>
    </row>
    <row r="2" spans="1:27" ht="14.4" x14ac:dyDescent="0.3">
      <c r="A2" s="44" t="s">
        <v>27</v>
      </c>
      <c r="B2" s="44" t="s">
        <v>114</v>
      </c>
      <c r="C2" s="43" t="s">
        <v>115</v>
      </c>
      <c r="D2" s="42"/>
      <c r="E2" s="42"/>
      <c r="F2" s="42"/>
      <c r="G2" s="42"/>
      <c r="H2" s="46" t="s">
        <v>118</v>
      </c>
      <c r="I2" s="42"/>
      <c r="J2" s="42"/>
      <c r="K2" s="42"/>
      <c r="L2" s="44" t="s">
        <v>114</v>
      </c>
      <c r="M2" s="44" t="s">
        <v>15</v>
      </c>
      <c r="N2" s="45">
        <v>2067.0700000000002</v>
      </c>
      <c r="O2" s="37" t="str">
        <f>VLOOKUP(A2,tables!$A$3:$B$19,2,0)</f>
        <v>CNI</v>
      </c>
      <c r="P2" s="38" t="str">
        <f>VLOOKUP(Base[[#This Row],[Déclarante]],tables!$B$4:$C$19,2,0)</f>
        <v>USD</v>
      </c>
      <c r="Q2" s="37" t="str">
        <f>VLOOKUP(M2,tables!$A$3:$B$19,2,0)</f>
        <v>SAS</v>
      </c>
      <c r="R2" s="39" t="str">
        <f t="shared" ref="R2:R3" si="0">H2</f>
        <v>1118389</v>
      </c>
      <c r="S2" s="39" t="str">
        <f>IF(LEFT(L2,1)="R",VLOOKUP(LEFT(L2,2),tables!$E$3:$F$6,2,0),(VLOOKUP(LEFT(L2,1),tables!$E$3:$F$6,2,0)))</f>
        <v>Actif</v>
      </c>
      <c r="T2" s="37" t="str">
        <f t="shared" ref="T2:T4" si="1">B2</f>
        <v>A410000</v>
      </c>
      <c r="U2" s="38">
        <f>Base[[#This Row],[montantsigne]]</f>
        <v>2067.0700000000002</v>
      </c>
      <c r="V2" s="40">
        <f>Base[[#This Row],[Montant]]*VLOOKUP(Base[[#This Row],[Devise]],taux[],2,0)</f>
        <v>1854.5752040000002</v>
      </c>
      <c r="W2" s="41" t="str">
        <f>VLOOKUP(MID(C2,5,2)&amp;LEFT(C2,4),tables!$H$3:$I$14,2,0)</f>
        <v>Septembre</v>
      </c>
      <c r="X2" s="41" t="str">
        <f>VLOOKUP(MID(Base[[#This Row],[hikjdmvt]],5,2)&amp;LEFT(Base[[#This Row],[hikjdmvt]],4),tables!$H$17:$I$28,2,0)</f>
        <v>T3</v>
      </c>
      <c r="Y2" s="41" t="str">
        <f>VLOOKUP(MID(Base[[#This Row],[hikjdmvt]],5,2)&amp;LEFT(Base[[#This Row],[hikjdmvt]],4),tables!$H$30:$I$41,2,0)</f>
        <v>S2</v>
      </c>
      <c r="Z2" s="41" t="e">
        <f>VLOOKUP(Base[[#This Row],[hictcj]],tables!$K$3:$L$7,2,0)</f>
        <v>#N/A</v>
      </c>
      <c r="AA2" s="41" t="str">
        <f>MID(Base[[#This Row],[hictcrep]],2,4)</f>
        <v>4100</v>
      </c>
    </row>
    <row r="3" spans="1:27" ht="14.4" x14ac:dyDescent="0.3">
      <c r="A3" s="44" t="s">
        <v>27</v>
      </c>
      <c r="B3" s="44" t="s">
        <v>116</v>
      </c>
      <c r="C3" s="43" t="s">
        <v>117</v>
      </c>
      <c r="D3" s="42"/>
      <c r="E3" s="42"/>
      <c r="F3" s="42"/>
      <c r="G3" s="42"/>
      <c r="H3" s="46" t="s">
        <v>119</v>
      </c>
      <c r="I3" s="42"/>
      <c r="J3" s="42"/>
      <c r="K3" s="42"/>
      <c r="L3" s="44" t="s">
        <v>116</v>
      </c>
      <c r="M3" s="44" t="s">
        <v>15</v>
      </c>
      <c r="N3" s="45">
        <v>25000</v>
      </c>
      <c r="O3" s="37" t="str">
        <f>VLOOKUP(A3,tables!$A$3:$B$19,2,0)</f>
        <v>CNI</v>
      </c>
      <c r="P3" s="38" t="str">
        <f>VLOOKUP(Base[[#This Row],[Déclarante]],tables!$B$4:$C$19,2,0)</f>
        <v>USD</v>
      </c>
      <c r="Q3" s="37" t="str">
        <f>VLOOKUP(M3,tables!$A$3:$B$19,2,0)</f>
        <v>SAS</v>
      </c>
      <c r="R3" s="39" t="str">
        <f t="shared" si="0"/>
        <v>15962</v>
      </c>
      <c r="S3" s="39" t="str">
        <f>IF(LEFT(L3,1)="R",VLOOKUP(LEFT(L3,2),tables!$E$3:$F$6,2,0),(VLOOKUP(LEFT(L3,1),tables!$E$3:$F$6,2,0)))</f>
        <v>Produits</v>
      </c>
      <c r="T3" s="37" t="str">
        <f t="shared" si="1"/>
        <v>R701100</v>
      </c>
      <c r="U3" s="38">
        <f>Base[[#This Row],[montantsigne]]</f>
        <v>25000</v>
      </c>
      <c r="V3" s="40">
        <f>Base[[#This Row],[Montant]]*VLOOKUP(Base[[#This Row],[Devise]],taux[],2,0)</f>
        <v>22430</v>
      </c>
      <c r="W3" s="41" t="str">
        <f>VLOOKUP(MID(C3,5,2)&amp;LEFT(C3,4),tables!$H$3:$I$14,2,0)</f>
        <v>Janvier</v>
      </c>
      <c r="X3" s="41" t="str">
        <f>VLOOKUP(MID(Base[[#This Row],[hikjdmvt]],5,2)&amp;LEFT(Base[[#This Row],[hikjdmvt]],4),tables!$H$17:$I$28,2,0)</f>
        <v>T1</v>
      </c>
      <c r="Y3" s="41" t="str">
        <f>VLOOKUP(MID(Base[[#This Row],[hikjdmvt]],5,2)&amp;LEFT(Base[[#This Row],[hikjdmvt]],4),tables!$H$30:$I$41,2,0)</f>
        <v>S1</v>
      </c>
      <c r="Z3" s="41" t="e">
        <f>VLOOKUP(Base[[#This Row],[hictcj]],tables!$K$3:$L$7,2,0)</f>
        <v>#N/A</v>
      </c>
      <c r="AA3" s="41" t="str">
        <f>MID(Base[[#This Row],[hictcrep]],2,4)</f>
        <v>7011</v>
      </c>
    </row>
    <row r="4" spans="1:27" ht="14.4" x14ac:dyDescent="0.3">
      <c r="A4" s="44" t="s">
        <v>27</v>
      </c>
      <c r="B4" s="44" t="s">
        <v>116</v>
      </c>
      <c r="C4" s="43" t="s">
        <v>117</v>
      </c>
      <c r="D4" s="42"/>
      <c r="E4" s="42"/>
      <c r="F4" s="42"/>
      <c r="G4" s="42"/>
      <c r="H4" s="46" t="s">
        <v>120</v>
      </c>
      <c r="I4" s="42"/>
      <c r="J4" s="42"/>
      <c r="K4" s="42"/>
      <c r="L4" s="44" t="s">
        <v>116</v>
      </c>
      <c r="M4" s="44" t="s">
        <v>15</v>
      </c>
      <c r="N4" s="45">
        <v>9683.76</v>
      </c>
      <c r="O4" s="37" t="str">
        <f>VLOOKUP(A4,tables!$A$3:$B$19,2,0)</f>
        <v>CNI</v>
      </c>
      <c r="P4" s="38" t="str">
        <f>VLOOKUP(Base[[#This Row],[Déclarante]],tables!$B$4:$C$19,2,0)</f>
        <v>USD</v>
      </c>
      <c r="Q4" s="37" t="str">
        <f>VLOOKUP(M4,tables!$A$3:$B$19,2,0)</f>
        <v>SAS</v>
      </c>
      <c r="R4" s="39" t="str">
        <f>H4</f>
        <v>15971</v>
      </c>
      <c r="S4" s="39" t="str">
        <f>IF(LEFT(L4,1)="R",VLOOKUP(LEFT(L4,2),tables!$E$3:$F$6,2,0),(VLOOKUP(LEFT(L4,1),tables!$E$3:$F$6,2,0)))</f>
        <v>Produits</v>
      </c>
      <c r="T4" s="37" t="str">
        <f t="shared" si="1"/>
        <v>R701100</v>
      </c>
      <c r="U4" s="38">
        <f>Base[[#This Row],[montantsigne]]</f>
        <v>9683.76</v>
      </c>
      <c r="V4" s="40">
        <f>Base[[#This Row],[Montant]]*VLOOKUP(Base[[#This Row],[Devise]],taux[],2,0)</f>
        <v>8688.269472</v>
      </c>
      <c r="W4" s="41" t="str">
        <f>VLOOKUP(MID(C4,5,2)&amp;LEFT(C4,4),tables!$H$3:$I$14,2,0)</f>
        <v>Janvier</v>
      </c>
      <c r="X4" s="41" t="str">
        <f>VLOOKUP(MID(Base[[#This Row],[hikjdmvt]],5,2)&amp;LEFT(Base[[#This Row],[hikjdmvt]],4),tables!$H$17:$I$28,2,0)</f>
        <v>T1</v>
      </c>
      <c r="Y4" s="41" t="str">
        <f>VLOOKUP(MID(Base[[#This Row],[hikjdmvt]],5,2)&amp;LEFT(Base[[#This Row],[hikjdmvt]],4),tables!$H$30:$I$41,2,0)</f>
        <v>S1</v>
      </c>
      <c r="Z4" s="41" t="e">
        <f>VLOOKUP(Base[[#This Row],[hictcj]],tables!$K$3:$L$7,2,0)</f>
        <v>#N/A</v>
      </c>
      <c r="AA4" s="41" t="str">
        <f>MID(Base[[#This Row],[hictcrep]],2,4)</f>
        <v>7011</v>
      </c>
    </row>
  </sheetData>
  <pageMargins left="0.75" right="0.75" top="1" bottom="1" header="0.5" footer="0.5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107"/>
  <sheetViews>
    <sheetView showGridLines="0" workbookViewId="0">
      <selection activeCell="E12" sqref="E12"/>
    </sheetView>
  </sheetViews>
  <sheetFormatPr baseColWidth="10" defaultRowHeight="12.6" x14ac:dyDescent="0.25"/>
  <cols>
    <col min="1" max="1" width="16.5546875" bestFit="1" customWidth="1"/>
    <col min="2" max="2" width="15.5546875" bestFit="1" customWidth="1"/>
    <col min="3" max="3" width="15.5546875" style="30" customWidth="1"/>
    <col min="5" max="5" width="16.6640625" bestFit="1" customWidth="1"/>
  </cols>
  <sheetData>
    <row r="1" spans="1:12" ht="15" x14ac:dyDescent="0.35">
      <c r="A1" s="51" t="s">
        <v>57</v>
      </c>
      <c r="B1" s="51"/>
      <c r="C1" s="34"/>
      <c r="E1" s="51" t="s">
        <v>55</v>
      </c>
      <c r="F1" s="51"/>
      <c r="H1" s="51" t="s">
        <v>56</v>
      </c>
      <c r="I1" s="51"/>
      <c r="K1" s="51" t="s">
        <v>80</v>
      </c>
      <c r="L1" s="51"/>
    </row>
    <row r="2" spans="1:12" ht="13.2" thickBot="1" x14ac:dyDescent="0.3"/>
    <row r="3" spans="1:12" x14ac:dyDescent="0.25">
      <c r="A3" s="3">
        <v>200</v>
      </c>
      <c r="B3" s="32" t="s">
        <v>138</v>
      </c>
      <c r="C3" s="4" t="s">
        <v>21</v>
      </c>
      <c r="E3" s="14" t="s">
        <v>58</v>
      </c>
      <c r="F3" s="4" t="s">
        <v>64</v>
      </c>
      <c r="H3" s="16" t="s">
        <v>102</v>
      </c>
      <c r="I3" s="4" t="s">
        <v>66</v>
      </c>
      <c r="K3" s="23" t="s">
        <v>19</v>
      </c>
      <c r="L3" s="4" t="s">
        <v>81</v>
      </c>
    </row>
    <row r="4" spans="1:12" x14ac:dyDescent="0.25">
      <c r="A4" s="5">
        <v>210</v>
      </c>
      <c r="B4" s="30" t="s">
        <v>36</v>
      </c>
      <c r="C4" s="6" t="s">
        <v>21</v>
      </c>
      <c r="E4" s="7" t="s">
        <v>59</v>
      </c>
      <c r="F4" s="6" t="s">
        <v>65</v>
      </c>
      <c r="H4" s="17" t="s">
        <v>103</v>
      </c>
      <c r="I4" s="6" t="s">
        <v>67</v>
      </c>
      <c r="K4" s="24" t="s">
        <v>25</v>
      </c>
      <c r="L4" s="6" t="s">
        <v>82</v>
      </c>
    </row>
    <row r="5" spans="1:12" x14ac:dyDescent="0.25">
      <c r="A5" s="5" t="s">
        <v>24</v>
      </c>
      <c r="B5" s="30" t="s">
        <v>45</v>
      </c>
      <c r="C5" s="6" t="s">
        <v>21</v>
      </c>
      <c r="E5" s="7" t="s">
        <v>60</v>
      </c>
      <c r="F5" s="6" t="s">
        <v>63</v>
      </c>
      <c r="H5" s="17" t="s">
        <v>104</v>
      </c>
      <c r="I5" s="6" t="s">
        <v>68</v>
      </c>
      <c r="K5" s="24" t="s">
        <v>23</v>
      </c>
      <c r="L5" s="6" t="s">
        <v>83</v>
      </c>
    </row>
    <row r="6" spans="1:12" ht="13.2" thickBot="1" x14ac:dyDescent="0.3">
      <c r="A6" s="5" t="s">
        <v>34</v>
      </c>
      <c r="B6" s="30" t="s">
        <v>46</v>
      </c>
      <c r="C6" s="35" t="s">
        <v>21</v>
      </c>
      <c r="E6" s="8" t="s">
        <v>61</v>
      </c>
      <c r="F6" s="9" t="s">
        <v>62</v>
      </c>
      <c r="H6" s="17" t="s">
        <v>105</v>
      </c>
      <c r="I6" s="6" t="s">
        <v>69</v>
      </c>
      <c r="K6" s="24" t="s">
        <v>22</v>
      </c>
      <c r="L6" s="6" t="s">
        <v>84</v>
      </c>
    </row>
    <row r="7" spans="1:12" ht="13.2" thickBot="1" x14ac:dyDescent="0.3">
      <c r="A7" s="5" t="s">
        <v>20</v>
      </c>
      <c r="B7" s="30" t="s">
        <v>47</v>
      </c>
      <c r="C7" s="35" t="s">
        <v>21</v>
      </c>
      <c r="H7" s="17" t="s">
        <v>106</v>
      </c>
      <c r="I7" s="6" t="s">
        <v>70</v>
      </c>
      <c r="K7" s="25" t="s">
        <v>14</v>
      </c>
      <c r="L7" s="9" t="s">
        <v>85</v>
      </c>
    </row>
    <row r="8" spans="1:12" x14ac:dyDescent="0.25">
      <c r="A8" s="5" t="s">
        <v>33</v>
      </c>
      <c r="B8" s="30" t="s">
        <v>139</v>
      </c>
      <c r="C8" s="35" t="s">
        <v>21</v>
      </c>
      <c r="H8" s="17" t="s">
        <v>107</v>
      </c>
      <c r="I8" s="6" t="s">
        <v>71</v>
      </c>
    </row>
    <row r="9" spans="1:12" x14ac:dyDescent="0.25">
      <c r="A9" s="26" t="s">
        <v>44</v>
      </c>
      <c r="B9" s="31"/>
      <c r="C9" s="27"/>
      <c r="H9" s="17" t="s">
        <v>108</v>
      </c>
      <c r="I9" s="6" t="s">
        <v>72</v>
      </c>
    </row>
    <row r="10" spans="1:12" x14ac:dyDescent="0.25">
      <c r="A10" s="5" t="s">
        <v>15</v>
      </c>
      <c r="B10" s="30" t="s">
        <v>36</v>
      </c>
      <c r="C10" s="35" t="s">
        <v>21</v>
      </c>
      <c r="H10" s="17" t="s">
        <v>109</v>
      </c>
      <c r="I10" s="6" t="s">
        <v>73</v>
      </c>
    </row>
    <row r="11" spans="1:12" x14ac:dyDescent="0.25">
      <c r="A11" s="5" t="s">
        <v>31</v>
      </c>
      <c r="B11" s="30" t="s">
        <v>138</v>
      </c>
      <c r="C11" s="35" t="s">
        <v>21</v>
      </c>
      <c r="H11" s="17" t="s">
        <v>110</v>
      </c>
      <c r="I11" s="6" t="s">
        <v>74</v>
      </c>
    </row>
    <row r="12" spans="1:12" x14ac:dyDescent="0.25">
      <c r="A12" s="7" t="s">
        <v>27</v>
      </c>
      <c r="B12" s="30" t="s">
        <v>140</v>
      </c>
      <c r="C12" s="35" t="s">
        <v>26</v>
      </c>
      <c r="H12" s="17" t="s">
        <v>111</v>
      </c>
      <c r="I12" s="6" t="s">
        <v>75</v>
      </c>
    </row>
    <row r="13" spans="1:12" x14ac:dyDescent="0.25">
      <c r="A13" s="7" t="s">
        <v>16</v>
      </c>
      <c r="B13" s="30" t="s">
        <v>141</v>
      </c>
      <c r="C13" s="6" t="s">
        <v>121</v>
      </c>
      <c r="H13" s="17" t="s">
        <v>112</v>
      </c>
      <c r="I13" s="6" t="s">
        <v>76</v>
      </c>
    </row>
    <row r="14" spans="1:12" ht="13.2" thickBot="1" x14ac:dyDescent="0.3">
      <c r="A14" s="7" t="s">
        <v>17</v>
      </c>
      <c r="B14" s="30" t="s">
        <v>142</v>
      </c>
      <c r="C14" s="6" t="s">
        <v>122</v>
      </c>
      <c r="H14" s="18" t="s">
        <v>113</v>
      </c>
      <c r="I14" s="9" t="s">
        <v>77</v>
      </c>
    </row>
    <row r="15" spans="1:12" x14ac:dyDescent="0.25">
      <c r="A15" s="7" t="s">
        <v>28</v>
      </c>
      <c r="B15" s="30" t="s">
        <v>143</v>
      </c>
      <c r="C15" s="6" t="s">
        <v>122</v>
      </c>
      <c r="H15" s="15"/>
    </row>
    <row r="16" spans="1:12" ht="14.4" thickBot="1" x14ac:dyDescent="0.3">
      <c r="A16" s="7" t="s">
        <v>29</v>
      </c>
      <c r="B16" s="30" t="s">
        <v>38</v>
      </c>
      <c r="C16" s="6" t="s">
        <v>123</v>
      </c>
      <c r="H16" s="2"/>
    </row>
    <row r="17" spans="1:9" x14ac:dyDescent="0.25">
      <c r="A17" s="7" t="s">
        <v>18</v>
      </c>
      <c r="B17" s="30" t="s">
        <v>39</v>
      </c>
      <c r="C17" s="6" t="s">
        <v>88</v>
      </c>
      <c r="H17" s="16" t="s">
        <v>102</v>
      </c>
      <c r="I17" s="4" t="s">
        <v>95</v>
      </c>
    </row>
    <row r="18" spans="1:9" x14ac:dyDescent="0.25">
      <c r="A18" s="7" t="s">
        <v>37</v>
      </c>
      <c r="B18" s="30" t="s">
        <v>144</v>
      </c>
      <c r="C18" s="6" t="s">
        <v>88</v>
      </c>
      <c r="H18" s="17" t="s">
        <v>103</v>
      </c>
      <c r="I18" s="6" t="s">
        <v>95</v>
      </c>
    </row>
    <row r="19" spans="1:9" ht="13.8" thickBot="1" x14ac:dyDescent="0.3">
      <c r="A19" s="8" t="s">
        <v>30</v>
      </c>
      <c r="B19" s="33" t="s">
        <v>41</v>
      </c>
      <c r="C19" s="9" t="s">
        <v>32</v>
      </c>
      <c r="G19" s="22"/>
      <c r="H19" s="17" t="s">
        <v>104</v>
      </c>
      <c r="I19" s="6" t="s">
        <v>95</v>
      </c>
    </row>
    <row r="20" spans="1:9" x14ac:dyDescent="0.25">
      <c r="H20" s="17" t="s">
        <v>105</v>
      </c>
      <c r="I20" s="6" t="s">
        <v>96</v>
      </c>
    </row>
    <row r="21" spans="1:9" x14ac:dyDescent="0.25">
      <c r="H21" s="17" t="s">
        <v>106</v>
      </c>
      <c r="I21" s="6" t="s">
        <v>96</v>
      </c>
    </row>
    <row r="22" spans="1:9" x14ac:dyDescent="0.25">
      <c r="H22" s="17" t="s">
        <v>107</v>
      </c>
      <c r="I22" s="6" t="s">
        <v>96</v>
      </c>
    </row>
    <row r="23" spans="1:9" ht="15" x14ac:dyDescent="0.35">
      <c r="A23" s="29" t="s">
        <v>89</v>
      </c>
      <c r="B23" s="29" t="s">
        <v>90</v>
      </c>
      <c r="C23" s="49" t="s">
        <v>137</v>
      </c>
      <c r="D23" s="30"/>
      <c r="H23" s="17" t="s">
        <v>108</v>
      </c>
      <c r="I23" s="6" t="s">
        <v>97</v>
      </c>
    </row>
    <row r="24" spans="1:9" x14ac:dyDescent="0.25">
      <c r="A24" s="10" t="s">
        <v>21</v>
      </c>
      <c r="B24" s="10">
        <v>1</v>
      </c>
      <c r="C24" s="10" t="s">
        <v>66</v>
      </c>
      <c r="D24" s="30"/>
      <c r="H24" s="17" t="s">
        <v>109</v>
      </c>
      <c r="I24" s="6" t="s">
        <v>97</v>
      </c>
    </row>
    <row r="25" spans="1:9" x14ac:dyDescent="0.25">
      <c r="A25" s="10" t="s">
        <v>26</v>
      </c>
      <c r="B25" s="10">
        <v>0.8972</v>
      </c>
      <c r="C25" s="10" t="s">
        <v>66</v>
      </c>
      <c r="D25" s="30"/>
      <c r="H25" s="17" t="s">
        <v>110</v>
      </c>
      <c r="I25" s="6" t="s">
        <v>97</v>
      </c>
    </row>
    <row r="26" spans="1:9" x14ac:dyDescent="0.25">
      <c r="A26" s="10" t="s">
        <v>121</v>
      </c>
      <c r="B26" s="10">
        <v>0.28420000000000001</v>
      </c>
      <c r="C26" s="10" t="s">
        <v>66</v>
      </c>
      <c r="D26" s="30"/>
      <c r="H26" s="17" t="s">
        <v>111</v>
      </c>
      <c r="I26" s="6" t="s">
        <v>98</v>
      </c>
    </row>
    <row r="27" spans="1:9" x14ac:dyDescent="0.25">
      <c r="A27" s="10" t="s">
        <v>122</v>
      </c>
      <c r="B27" s="10">
        <v>1.4E-3</v>
      </c>
      <c r="C27" s="10" t="s">
        <v>66</v>
      </c>
      <c r="D27" s="30"/>
      <c r="H27" s="17" t="s">
        <v>112</v>
      </c>
      <c r="I27" s="6" t="s">
        <v>98</v>
      </c>
    </row>
    <row r="28" spans="1:9" ht="13.2" thickBot="1" x14ac:dyDescent="0.3">
      <c r="A28" s="10" t="s">
        <v>88</v>
      </c>
      <c r="B28" s="10">
        <v>0.13400000000000001</v>
      </c>
      <c r="C28" s="10" t="s">
        <v>66</v>
      </c>
      <c r="D28" s="30"/>
      <c r="H28" s="18" t="s">
        <v>113</v>
      </c>
      <c r="I28" s="9" t="s">
        <v>98</v>
      </c>
    </row>
    <row r="29" spans="1:9" ht="13.2" thickBot="1" x14ac:dyDescent="0.3">
      <c r="A29" s="10" t="s">
        <v>32</v>
      </c>
      <c r="B29" s="10">
        <v>0.68400000000000005</v>
      </c>
      <c r="C29" s="10" t="s">
        <v>66</v>
      </c>
      <c r="D29" s="30"/>
    </row>
    <row r="30" spans="1:9" x14ac:dyDescent="0.25">
      <c r="A30" s="10" t="s">
        <v>123</v>
      </c>
      <c r="B30" s="10">
        <v>9.1000000000000004E-3</v>
      </c>
      <c r="C30" s="10" t="s">
        <v>66</v>
      </c>
      <c r="D30" s="30"/>
      <c r="H30" s="16" t="s">
        <v>102</v>
      </c>
      <c r="I30" s="4" t="s">
        <v>99</v>
      </c>
    </row>
    <row r="31" spans="1:9" x14ac:dyDescent="0.25">
      <c r="A31" s="10" t="s">
        <v>21</v>
      </c>
      <c r="B31" s="10">
        <v>10</v>
      </c>
      <c r="C31" s="10" t="s">
        <v>67</v>
      </c>
      <c r="D31" s="30"/>
      <c r="H31" s="17" t="s">
        <v>103</v>
      </c>
      <c r="I31" s="6" t="s">
        <v>99</v>
      </c>
    </row>
    <row r="32" spans="1:9" x14ac:dyDescent="0.25">
      <c r="A32" s="10" t="s">
        <v>26</v>
      </c>
      <c r="B32" s="10">
        <v>10</v>
      </c>
      <c r="C32" s="10" t="s">
        <v>67</v>
      </c>
      <c r="D32" s="30"/>
      <c r="H32" s="17" t="s">
        <v>104</v>
      </c>
      <c r="I32" s="6" t="s">
        <v>99</v>
      </c>
    </row>
    <row r="33" spans="1:9" x14ac:dyDescent="0.25">
      <c r="A33" s="10" t="s">
        <v>121</v>
      </c>
      <c r="B33" s="10">
        <v>10</v>
      </c>
      <c r="C33" s="10" t="s">
        <v>67</v>
      </c>
      <c r="D33" s="30"/>
      <c r="H33" s="17" t="s">
        <v>105</v>
      </c>
      <c r="I33" s="6" t="s">
        <v>99</v>
      </c>
    </row>
    <row r="34" spans="1:9" x14ac:dyDescent="0.25">
      <c r="A34" s="10" t="s">
        <v>122</v>
      </c>
      <c r="B34" s="10">
        <v>10</v>
      </c>
      <c r="C34" s="10" t="s">
        <v>67</v>
      </c>
      <c r="D34" s="30"/>
      <c r="H34" s="17" t="s">
        <v>106</v>
      </c>
      <c r="I34" s="6" t="s">
        <v>99</v>
      </c>
    </row>
    <row r="35" spans="1:9" x14ac:dyDescent="0.25">
      <c r="A35" s="10" t="s">
        <v>88</v>
      </c>
      <c r="B35" s="10">
        <v>10</v>
      </c>
      <c r="C35" s="10" t="s">
        <v>67</v>
      </c>
      <c r="D35" s="30"/>
      <c r="H35" s="17" t="s">
        <v>107</v>
      </c>
      <c r="I35" s="6" t="s">
        <v>99</v>
      </c>
    </row>
    <row r="36" spans="1:9" x14ac:dyDescent="0.25">
      <c r="A36" s="10" t="s">
        <v>32</v>
      </c>
      <c r="B36" s="10">
        <v>10</v>
      </c>
      <c r="C36" s="10" t="s">
        <v>67</v>
      </c>
      <c r="D36" s="30"/>
      <c r="H36" s="17" t="s">
        <v>108</v>
      </c>
      <c r="I36" s="6" t="s">
        <v>100</v>
      </c>
    </row>
    <row r="37" spans="1:9" x14ac:dyDescent="0.25">
      <c r="A37" s="10" t="s">
        <v>123</v>
      </c>
      <c r="B37" s="10">
        <v>10</v>
      </c>
      <c r="C37" s="10" t="s">
        <v>67</v>
      </c>
      <c r="D37" s="30"/>
      <c r="H37" s="17" t="s">
        <v>109</v>
      </c>
      <c r="I37" s="6" t="s">
        <v>100</v>
      </c>
    </row>
    <row r="38" spans="1:9" x14ac:dyDescent="0.25">
      <c r="A38" s="10" t="s">
        <v>21</v>
      </c>
      <c r="B38" s="10">
        <v>20</v>
      </c>
      <c r="C38" s="10" t="s">
        <v>68</v>
      </c>
      <c r="D38" s="30"/>
      <c r="H38" s="17" t="s">
        <v>110</v>
      </c>
      <c r="I38" s="6" t="s">
        <v>100</v>
      </c>
    </row>
    <row r="39" spans="1:9" x14ac:dyDescent="0.25">
      <c r="A39" s="10" t="s">
        <v>26</v>
      </c>
      <c r="B39" s="10">
        <v>20</v>
      </c>
      <c r="C39" s="10" t="s">
        <v>68</v>
      </c>
      <c r="H39" s="17" t="s">
        <v>111</v>
      </c>
      <c r="I39" s="6" t="s">
        <v>100</v>
      </c>
    </row>
    <row r="40" spans="1:9" x14ac:dyDescent="0.25">
      <c r="A40" s="10" t="s">
        <v>121</v>
      </c>
      <c r="B40" s="10">
        <v>20</v>
      </c>
      <c r="C40" s="10" t="s">
        <v>68</v>
      </c>
      <c r="H40" s="17" t="s">
        <v>112</v>
      </c>
      <c r="I40" s="6" t="s">
        <v>100</v>
      </c>
    </row>
    <row r="41" spans="1:9" ht="13.2" thickBot="1" x14ac:dyDescent="0.3">
      <c r="A41" s="10" t="s">
        <v>122</v>
      </c>
      <c r="B41" s="10">
        <v>20</v>
      </c>
      <c r="C41" s="10" t="s">
        <v>68</v>
      </c>
      <c r="H41" s="18" t="s">
        <v>113</v>
      </c>
      <c r="I41" s="9" t="s">
        <v>100</v>
      </c>
    </row>
    <row r="42" spans="1:9" x14ac:dyDescent="0.25">
      <c r="A42" s="10" t="s">
        <v>88</v>
      </c>
      <c r="B42" s="10">
        <v>20</v>
      </c>
      <c r="C42" s="10" t="s">
        <v>68</v>
      </c>
    </row>
    <row r="43" spans="1:9" x14ac:dyDescent="0.25">
      <c r="A43" s="10" t="s">
        <v>32</v>
      </c>
      <c r="B43" s="10">
        <v>20</v>
      </c>
      <c r="C43" s="10" t="s">
        <v>68</v>
      </c>
    </row>
    <row r="44" spans="1:9" x14ac:dyDescent="0.25">
      <c r="A44" s="10" t="s">
        <v>123</v>
      </c>
      <c r="B44" s="10">
        <v>20</v>
      </c>
      <c r="C44" s="10" t="s">
        <v>68</v>
      </c>
    </row>
    <row r="45" spans="1:9" x14ac:dyDescent="0.25">
      <c r="A45" s="10" t="s">
        <v>21</v>
      </c>
      <c r="B45" s="10">
        <v>30</v>
      </c>
      <c r="C45" s="50" t="s">
        <v>69</v>
      </c>
    </row>
    <row r="46" spans="1:9" x14ac:dyDescent="0.25">
      <c r="A46" s="10" t="s">
        <v>26</v>
      </c>
      <c r="B46" s="10">
        <v>30</v>
      </c>
      <c r="C46" s="50" t="s">
        <v>69</v>
      </c>
    </row>
    <row r="47" spans="1:9" x14ac:dyDescent="0.25">
      <c r="A47" s="10" t="s">
        <v>121</v>
      </c>
      <c r="B47" s="10">
        <v>30</v>
      </c>
      <c r="C47" s="50" t="s">
        <v>69</v>
      </c>
    </row>
    <row r="48" spans="1:9" x14ac:dyDescent="0.25">
      <c r="A48" s="10" t="s">
        <v>122</v>
      </c>
      <c r="B48" s="10">
        <v>30</v>
      </c>
      <c r="C48" s="50" t="s">
        <v>69</v>
      </c>
    </row>
    <row r="49" spans="1:3" x14ac:dyDescent="0.25">
      <c r="A49" s="10" t="s">
        <v>88</v>
      </c>
      <c r="B49" s="10">
        <v>30</v>
      </c>
      <c r="C49" s="50" t="s">
        <v>69</v>
      </c>
    </row>
    <row r="50" spans="1:3" x14ac:dyDescent="0.25">
      <c r="A50" s="10" t="s">
        <v>32</v>
      </c>
      <c r="B50" s="10">
        <v>30</v>
      </c>
      <c r="C50" s="50" t="s">
        <v>69</v>
      </c>
    </row>
    <row r="51" spans="1:3" x14ac:dyDescent="0.25">
      <c r="A51" s="10" t="s">
        <v>123</v>
      </c>
      <c r="B51" s="10">
        <v>30</v>
      </c>
      <c r="C51" s="50" t="s">
        <v>69</v>
      </c>
    </row>
    <row r="52" spans="1:3" x14ac:dyDescent="0.25">
      <c r="A52" s="10" t="s">
        <v>21</v>
      </c>
      <c r="B52" s="10">
        <v>40</v>
      </c>
      <c r="C52" s="50" t="s">
        <v>70</v>
      </c>
    </row>
    <row r="53" spans="1:3" x14ac:dyDescent="0.25">
      <c r="A53" s="10" t="s">
        <v>26</v>
      </c>
      <c r="B53" s="10">
        <v>40</v>
      </c>
      <c r="C53" s="50" t="s">
        <v>70</v>
      </c>
    </row>
    <row r="54" spans="1:3" x14ac:dyDescent="0.25">
      <c r="A54" s="10" t="s">
        <v>121</v>
      </c>
      <c r="B54" s="10">
        <v>40</v>
      </c>
      <c r="C54" s="50" t="s">
        <v>70</v>
      </c>
    </row>
    <row r="55" spans="1:3" x14ac:dyDescent="0.25">
      <c r="A55" s="10" t="s">
        <v>122</v>
      </c>
      <c r="B55" s="10">
        <v>40</v>
      </c>
      <c r="C55" s="50" t="s">
        <v>70</v>
      </c>
    </row>
    <row r="56" spans="1:3" x14ac:dyDescent="0.25">
      <c r="A56" s="10" t="s">
        <v>88</v>
      </c>
      <c r="B56" s="10">
        <v>40</v>
      </c>
      <c r="C56" s="50" t="s">
        <v>70</v>
      </c>
    </row>
    <row r="57" spans="1:3" x14ac:dyDescent="0.25">
      <c r="A57" s="10" t="s">
        <v>32</v>
      </c>
      <c r="B57" s="10">
        <v>40</v>
      </c>
      <c r="C57" s="50" t="s">
        <v>70</v>
      </c>
    </row>
    <row r="58" spans="1:3" x14ac:dyDescent="0.25">
      <c r="A58" s="10" t="s">
        <v>123</v>
      </c>
      <c r="B58" s="10">
        <v>40</v>
      </c>
      <c r="C58" s="50" t="s">
        <v>70</v>
      </c>
    </row>
    <row r="59" spans="1:3" x14ac:dyDescent="0.25">
      <c r="A59" s="10" t="s">
        <v>21</v>
      </c>
      <c r="B59" s="10">
        <v>50</v>
      </c>
      <c r="C59" s="50" t="s">
        <v>71</v>
      </c>
    </row>
    <row r="60" spans="1:3" x14ac:dyDescent="0.25">
      <c r="A60" s="10" t="s">
        <v>26</v>
      </c>
      <c r="B60" s="10">
        <v>50</v>
      </c>
      <c r="C60" s="50" t="s">
        <v>71</v>
      </c>
    </row>
    <row r="61" spans="1:3" x14ac:dyDescent="0.25">
      <c r="A61" s="10" t="s">
        <v>121</v>
      </c>
      <c r="B61" s="10">
        <v>50</v>
      </c>
      <c r="C61" s="50" t="s">
        <v>71</v>
      </c>
    </row>
    <row r="62" spans="1:3" x14ac:dyDescent="0.25">
      <c r="A62" s="10" t="s">
        <v>122</v>
      </c>
      <c r="B62" s="10">
        <v>50</v>
      </c>
      <c r="C62" s="50" t="s">
        <v>71</v>
      </c>
    </row>
    <row r="63" spans="1:3" x14ac:dyDescent="0.25">
      <c r="A63" s="10" t="s">
        <v>88</v>
      </c>
      <c r="B63" s="10">
        <v>50</v>
      </c>
      <c r="C63" s="50" t="s">
        <v>71</v>
      </c>
    </row>
    <row r="64" spans="1:3" x14ac:dyDescent="0.25">
      <c r="A64" s="10" t="s">
        <v>32</v>
      </c>
      <c r="B64" s="10">
        <v>50</v>
      </c>
      <c r="C64" s="50" t="s">
        <v>71</v>
      </c>
    </row>
    <row r="65" spans="1:3" x14ac:dyDescent="0.25">
      <c r="A65" s="10" t="s">
        <v>123</v>
      </c>
      <c r="B65" s="10">
        <v>50</v>
      </c>
      <c r="C65" s="50" t="s">
        <v>71</v>
      </c>
    </row>
    <row r="66" spans="1:3" x14ac:dyDescent="0.25">
      <c r="A66" s="10" t="s">
        <v>21</v>
      </c>
      <c r="B66" s="10">
        <v>60</v>
      </c>
      <c r="C66" s="50" t="s">
        <v>72</v>
      </c>
    </row>
    <row r="67" spans="1:3" x14ac:dyDescent="0.25">
      <c r="A67" s="10" t="s">
        <v>26</v>
      </c>
      <c r="B67" s="10">
        <v>60</v>
      </c>
      <c r="C67" s="50" t="s">
        <v>72</v>
      </c>
    </row>
    <row r="68" spans="1:3" x14ac:dyDescent="0.25">
      <c r="A68" s="10" t="s">
        <v>121</v>
      </c>
      <c r="B68" s="10">
        <v>60</v>
      </c>
      <c r="C68" s="50" t="s">
        <v>72</v>
      </c>
    </row>
    <row r="69" spans="1:3" x14ac:dyDescent="0.25">
      <c r="A69" s="10" t="s">
        <v>122</v>
      </c>
      <c r="B69" s="10">
        <v>60</v>
      </c>
      <c r="C69" s="50" t="s">
        <v>72</v>
      </c>
    </row>
    <row r="70" spans="1:3" x14ac:dyDescent="0.25">
      <c r="A70" s="10" t="s">
        <v>88</v>
      </c>
      <c r="B70" s="10">
        <v>60</v>
      </c>
      <c r="C70" s="50" t="s">
        <v>72</v>
      </c>
    </row>
    <row r="71" spans="1:3" x14ac:dyDescent="0.25">
      <c r="A71" s="10" t="s">
        <v>32</v>
      </c>
      <c r="B71" s="10">
        <v>60</v>
      </c>
      <c r="C71" s="50" t="s">
        <v>72</v>
      </c>
    </row>
    <row r="72" spans="1:3" x14ac:dyDescent="0.25">
      <c r="A72" s="10" t="s">
        <v>123</v>
      </c>
      <c r="B72" s="10">
        <v>60</v>
      </c>
      <c r="C72" s="50" t="s">
        <v>72</v>
      </c>
    </row>
    <row r="73" spans="1:3" x14ac:dyDescent="0.25">
      <c r="A73" s="10" t="s">
        <v>21</v>
      </c>
      <c r="B73" s="10">
        <v>100</v>
      </c>
      <c r="C73" s="50" t="s">
        <v>73</v>
      </c>
    </row>
    <row r="74" spans="1:3" x14ac:dyDescent="0.25">
      <c r="A74" s="10" t="s">
        <v>26</v>
      </c>
      <c r="B74" s="10">
        <v>100</v>
      </c>
      <c r="C74" s="50" t="s">
        <v>73</v>
      </c>
    </row>
    <row r="75" spans="1:3" x14ac:dyDescent="0.25">
      <c r="A75" s="10" t="s">
        <v>121</v>
      </c>
      <c r="B75" s="10">
        <v>100</v>
      </c>
      <c r="C75" s="50" t="s">
        <v>73</v>
      </c>
    </row>
    <row r="76" spans="1:3" x14ac:dyDescent="0.25">
      <c r="A76" s="10" t="s">
        <v>122</v>
      </c>
      <c r="B76" s="10">
        <v>100</v>
      </c>
      <c r="C76" s="50" t="s">
        <v>73</v>
      </c>
    </row>
    <row r="77" spans="1:3" x14ac:dyDescent="0.25">
      <c r="A77" s="10" t="s">
        <v>88</v>
      </c>
      <c r="B77" s="10">
        <v>100</v>
      </c>
      <c r="C77" s="50" t="s">
        <v>73</v>
      </c>
    </row>
    <row r="78" spans="1:3" x14ac:dyDescent="0.25">
      <c r="A78" s="10" t="s">
        <v>32</v>
      </c>
      <c r="B78" s="10">
        <v>100</v>
      </c>
      <c r="C78" s="50" t="s">
        <v>73</v>
      </c>
    </row>
    <row r="79" spans="1:3" x14ac:dyDescent="0.25">
      <c r="A79" s="10" t="s">
        <v>123</v>
      </c>
      <c r="B79" s="10">
        <v>100</v>
      </c>
      <c r="C79" s="50" t="s">
        <v>73</v>
      </c>
    </row>
    <row r="80" spans="1:3" x14ac:dyDescent="0.25">
      <c r="A80" s="10" t="s">
        <v>21</v>
      </c>
      <c r="B80" s="10">
        <v>200</v>
      </c>
      <c r="C80" s="50" t="s">
        <v>74</v>
      </c>
    </row>
    <row r="81" spans="1:3" x14ac:dyDescent="0.25">
      <c r="A81" s="10" t="s">
        <v>26</v>
      </c>
      <c r="B81" s="10">
        <v>200</v>
      </c>
      <c r="C81" s="50" t="s">
        <v>74</v>
      </c>
    </row>
    <row r="82" spans="1:3" x14ac:dyDescent="0.25">
      <c r="A82" s="10" t="s">
        <v>121</v>
      </c>
      <c r="B82" s="10">
        <v>200</v>
      </c>
      <c r="C82" s="50" t="s">
        <v>74</v>
      </c>
    </row>
    <row r="83" spans="1:3" x14ac:dyDescent="0.25">
      <c r="A83" s="10" t="s">
        <v>122</v>
      </c>
      <c r="B83" s="10">
        <v>200</v>
      </c>
      <c r="C83" s="50" t="s">
        <v>74</v>
      </c>
    </row>
    <row r="84" spans="1:3" x14ac:dyDescent="0.25">
      <c r="A84" s="10" t="s">
        <v>88</v>
      </c>
      <c r="B84" s="10">
        <v>200</v>
      </c>
      <c r="C84" s="50" t="s">
        <v>74</v>
      </c>
    </row>
    <row r="85" spans="1:3" x14ac:dyDescent="0.25">
      <c r="A85" s="10" t="s">
        <v>32</v>
      </c>
      <c r="B85" s="10">
        <v>200</v>
      </c>
      <c r="C85" s="50" t="s">
        <v>74</v>
      </c>
    </row>
    <row r="86" spans="1:3" x14ac:dyDescent="0.25">
      <c r="A86" s="10" t="s">
        <v>123</v>
      </c>
      <c r="B86" s="10">
        <v>200</v>
      </c>
      <c r="C86" s="50" t="s">
        <v>74</v>
      </c>
    </row>
    <row r="87" spans="1:3" x14ac:dyDescent="0.25">
      <c r="A87" s="10" t="s">
        <v>21</v>
      </c>
      <c r="B87" s="10">
        <v>300</v>
      </c>
      <c r="C87" s="50" t="s">
        <v>133</v>
      </c>
    </row>
    <row r="88" spans="1:3" x14ac:dyDescent="0.25">
      <c r="A88" s="10" t="s">
        <v>26</v>
      </c>
      <c r="B88" s="10">
        <v>300</v>
      </c>
      <c r="C88" s="50" t="s">
        <v>133</v>
      </c>
    </row>
    <row r="89" spans="1:3" x14ac:dyDescent="0.25">
      <c r="A89" s="10" t="s">
        <v>121</v>
      </c>
      <c r="B89" s="10">
        <v>300</v>
      </c>
      <c r="C89" s="50" t="s">
        <v>133</v>
      </c>
    </row>
    <row r="90" spans="1:3" x14ac:dyDescent="0.25">
      <c r="A90" s="10" t="s">
        <v>122</v>
      </c>
      <c r="B90" s="10">
        <v>300</v>
      </c>
      <c r="C90" s="50" t="s">
        <v>133</v>
      </c>
    </row>
    <row r="91" spans="1:3" x14ac:dyDescent="0.25">
      <c r="A91" s="10" t="s">
        <v>88</v>
      </c>
      <c r="B91" s="10">
        <v>300</v>
      </c>
      <c r="C91" s="50" t="s">
        <v>133</v>
      </c>
    </row>
    <row r="92" spans="1:3" x14ac:dyDescent="0.25">
      <c r="A92" s="10" t="s">
        <v>32</v>
      </c>
      <c r="B92" s="10">
        <v>300</v>
      </c>
      <c r="C92" s="50" t="s">
        <v>133</v>
      </c>
    </row>
    <row r="93" spans="1:3" x14ac:dyDescent="0.25">
      <c r="A93" s="10" t="s">
        <v>123</v>
      </c>
      <c r="B93" s="10">
        <v>300</v>
      </c>
      <c r="C93" s="50" t="s">
        <v>133</v>
      </c>
    </row>
    <row r="94" spans="1:3" x14ac:dyDescent="0.25">
      <c r="A94" s="10" t="s">
        <v>21</v>
      </c>
      <c r="B94" s="10">
        <v>400</v>
      </c>
      <c r="C94" s="50" t="s">
        <v>76</v>
      </c>
    </row>
    <row r="95" spans="1:3" x14ac:dyDescent="0.25">
      <c r="A95" s="10" t="s">
        <v>26</v>
      </c>
      <c r="B95" s="10">
        <v>400</v>
      </c>
      <c r="C95" s="50" t="s">
        <v>76</v>
      </c>
    </row>
    <row r="96" spans="1:3" x14ac:dyDescent="0.25">
      <c r="A96" s="10" t="s">
        <v>121</v>
      </c>
      <c r="B96" s="10">
        <v>400</v>
      </c>
      <c r="C96" s="50" t="s">
        <v>76</v>
      </c>
    </row>
    <row r="97" spans="1:3" x14ac:dyDescent="0.25">
      <c r="A97" s="10" t="s">
        <v>122</v>
      </c>
      <c r="B97" s="10">
        <v>400</v>
      </c>
      <c r="C97" s="50" t="s">
        <v>76</v>
      </c>
    </row>
    <row r="98" spans="1:3" x14ac:dyDescent="0.25">
      <c r="A98" s="10" t="s">
        <v>88</v>
      </c>
      <c r="B98" s="10">
        <v>400</v>
      </c>
      <c r="C98" s="50" t="s">
        <v>76</v>
      </c>
    </row>
    <row r="99" spans="1:3" x14ac:dyDescent="0.25">
      <c r="A99" s="10" t="s">
        <v>32</v>
      </c>
      <c r="B99" s="10">
        <v>400</v>
      </c>
      <c r="C99" s="50" t="s">
        <v>76</v>
      </c>
    </row>
    <row r="100" spans="1:3" x14ac:dyDescent="0.25">
      <c r="A100" s="10" t="s">
        <v>123</v>
      </c>
      <c r="B100" s="10">
        <v>400</v>
      </c>
      <c r="C100" s="50" t="s">
        <v>76</v>
      </c>
    </row>
    <row r="101" spans="1:3" x14ac:dyDescent="0.25">
      <c r="A101" s="10" t="s">
        <v>21</v>
      </c>
      <c r="B101" s="10">
        <v>500</v>
      </c>
      <c r="C101" s="50" t="s">
        <v>77</v>
      </c>
    </row>
    <row r="102" spans="1:3" x14ac:dyDescent="0.25">
      <c r="A102" s="10" t="s">
        <v>26</v>
      </c>
      <c r="B102" s="10">
        <v>500</v>
      </c>
      <c r="C102" s="50" t="s">
        <v>77</v>
      </c>
    </row>
    <row r="103" spans="1:3" x14ac:dyDescent="0.25">
      <c r="A103" s="10" t="s">
        <v>121</v>
      </c>
      <c r="B103" s="10">
        <v>500</v>
      </c>
      <c r="C103" s="50" t="s">
        <v>77</v>
      </c>
    </row>
    <row r="104" spans="1:3" x14ac:dyDescent="0.25">
      <c r="A104" s="10" t="s">
        <v>122</v>
      </c>
      <c r="B104" s="10">
        <v>500</v>
      </c>
      <c r="C104" s="50" t="s">
        <v>77</v>
      </c>
    </row>
    <row r="105" spans="1:3" x14ac:dyDescent="0.25">
      <c r="A105" s="10" t="s">
        <v>88</v>
      </c>
      <c r="B105" s="10">
        <v>500</v>
      </c>
      <c r="C105" s="50" t="s">
        <v>77</v>
      </c>
    </row>
    <row r="106" spans="1:3" x14ac:dyDescent="0.25">
      <c r="A106" s="10" t="s">
        <v>32</v>
      </c>
      <c r="B106" s="10">
        <v>500</v>
      </c>
      <c r="C106" s="50" t="s">
        <v>77</v>
      </c>
    </row>
    <row r="107" spans="1:3" x14ac:dyDescent="0.25">
      <c r="A107" s="10" t="s">
        <v>123</v>
      </c>
      <c r="B107" s="10">
        <v>500</v>
      </c>
      <c r="C107" s="50" t="s">
        <v>77</v>
      </c>
    </row>
  </sheetData>
  <mergeCells count="4">
    <mergeCell ref="A1:B1"/>
    <mergeCell ref="E1:F1"/>
    <mergeCell ref="H1:I1"/>
    <mergeCell ref="K1:L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26"/>
  <sheetViews>
    <sheetView showGridLines="0" workbookViewId="0">
      <selection activeCell="B5" sqref="B5"/>
    </sheetView>
  </sheetViews>
  <sheetFormatPr baseColWidth="10" defaultRowHeight="12.6" x14ac:dyDescent="0.25"/>
  <cols>
    <col min="2" max="2" width="23" customWidth="1"/>
    <col min="3" max="3" width="20.44140625" customWidth="1"/>
    <col min="4" max="4" width="20" customWidth="1"/>
    <col min="8" max="8" width="18.33203125" style="28" bestFit="1" customWidth="1"/>
    <col min="9" max="9" width="22.33203125" style="28" bestFit="1" customWidth="1"/>
    <col min="10" max="10" width="22.88671875" bestFit="1" customWidth="1"/>
    <col min="11" max="11" width="16.33203125" bestFit="1" customWidth="1"/>
  </cols>
  <sheetData>
    <row r="1" spans="2:11" x14ac:dyDescent="0.25">
      <c r="H1"/>
      <c r="I1"/>
    </row>
    <row r="2" spans="2:11" x14ac:dyDescent="0.25">
      <c r="B2" s="11" t="s">
        <v>54</v>
      </c>
      <c r="C2" s="11" t="s">
        <v>53</v>
      </c>
      <c r="D2" s="11" t="s">
        <v>55</v>
      </c>
      <c r="E2" s="11" t="s">
        <v>56</v>
      </c>
      <c r="F2" s="11" t="s">
        <v>93</v>
      </c>
      <c r="G2" s="11" t="s">
        <v>94</v>
      </c>
      <c r="H2" s="11" t="s">
        <v>78</v>
      </c>
      <c r="I2" s="36" t="s">
        <v>91</v>
      </c>
      <c r="J2" s="11" t="s">
        <v>92</v>
      </c>
      <c r="K2" s="11" t="s">
        <v>79</v>
      </c>
    </row>
    <row r="3" spans="2:11" x14ac:dyDescent="0.25">
      <c r="B3" s="13" t="s">
        <v>40</v>
      </c>
      <c r="C3" s="13" t="s">
        <v>39</v>
      </c>
      <c r="D3" s="13" t="s">
        <v>63</v>
      </c>
      <c r="E3" s="13" t="s">
        <v>66</v>
      </c>
      <c r="F3" s="13" t="s">
        <v>95</v>
      </c>
      <c r="G3" s="13" t="s">
        <v>99</v>
      </c>
      <c r="H3" s="28">
        <f>SUMIFS(Base[Montant  converti],Base[Déclarante],TdB!B3,Base[Partenaire],TdB!C3,Base[[Classe de compte ]],TdB!D3,Base[Date de l''opération],TdB!E3)</f>
        <v>0</v>
      </c>
      <c r="I3" s="28">
        <f>SUMIFS(Base[Montant  converti],Base[Déclarante],TdB!B3,Base[Partenaire],TdB!C3,Base[[Classe de compte ]],TdB!D3,Base[Trimestre],TdB!F3)</f>
        <v>0</v>
      </c>
      <c r="J3" s="28">
        <f>SUMIFS(Base[Montant  converti],Base[Déclarante],TdB!B3,Base[Partenaire],TdB!C3,Base[[Classe de compte ]],TdB!D3,Base[Semestre],TdB!G3)</f>
        <v>0</v>
      </c>
      <c r="K3" s="28">
        <f>SUMIFS(Base[Montant  converti],Base[Déclarante],TdB!B3,Base[Partenaire],TdB!C3,Base[[Classe de compte ]],TdB!D3)</f>
        <v>0</v>
      </c>
    </row>
    <row r="4" spans="2:11" x14ac:dyDescent="0.25">
      <c r="B4" s="13" t="s">
        <v>39</v>
      </c>
      <c r="C4" s="13" t="s">
        <v>40</v>
      </c>
      <c r="D4" s="13" t="s">
        <v>62</v>
      </c>
      <c r="E4" s="13" t="s">
        <v>66</v>
      </c>
      <c r="F4" s="13" t="s">
        <v>95</v>
      </c>
      <c r="G4" s="13" t="s">
        <v>99</v>
      </c>
      <c r="H4" s="28">
        <f>SUMIFS(Base[Montant  converti],Base[Déclarante],TdB!B4,Base[Partenaire],TdB!C4,Base[[Classe de compte ]],TdB!D4,Base[Date de l''opération],TdB!E4)</f>
        <v>0</v>
      </c>
      <c r="I4" s="28">
        <f>SUMIFS(Base[Montant  converti],Base[Déclarante],TdB!B4,Base[Partenaire],TdB!C4,Base[[Classe de compte ]],TdB!D4,Base[Trimestre],TdB!F4)</f>
        <v>0</v>
      </c>
      <c r="J4" s="28">
        <f>SUMIFS(Base[Montant  converti],Base[Déclarante],TdB!B4,Base[Partenaire],TdB!C4,Base[[Classe de compte ]],TdB!D4,Base[Semestre],TdB!G4)</f>
        <v>0</v>
      </c>
      <c r="K4" s="28">
        <f>SUMIFS(Base[Montant  converti],Base[Déclarante],TdB!B4,Base[Partenaire],TdB!C4,Base[[Classe de compte ]],TdB!D4)</f>
        <v>0</v>
      </c>
    </row>
    <row r="5" spans="2:11" x14ac:dyDescent="0.25">
      <c r="B5" s="13" t="s">
        <v>39</v>
      </c>
      <c r="C5" s="13" t="s">
        <v>40</v>
      </c>
      <c r="D5" s="13" t="s">
        <v>63</v>
      </c>
      <c r="E5" s="13" t="s">
        <v>66</v>
      </c>
      <c r="F5" s="13" t="s">
        <v>95</v>
      </c>
      <c r="G5" s="13" t="s">
        <v>99</v>
      </c>
      <c r="H5" s="28">
        <f>SUMIFS(Base[Montant  converti],Base[Déclarante],TdB!B5,Base[Partenaire],TdB!C5,Base[[Classe de compte ]],TdB!D5,Base[Date de l''opération],TdB!E5)</f>
        <v>0</v>
      </c>
      <c r="I5" s="28">
        <f>SUMIFS(Base[Montant  converti],Base[Déclarante],TdB!B5,Base[Partenaire],TdB!C5,Base[[Classe de compte ]],TdB!D5,Base[Trimestre],TdB!F5)</f>
        <v>0</v>
      </c>
      <c r="J5" s="28">
        <f>SUMIFS(Base[Montant  converti],Base[Déclarante],TdB!B5,Base[Partenaire],TdB!C5,Base[[Classe de compte ]],TdB!D5,Base[Semestre],TdB!G5)</f>
        <v>0</v>
      </c>
      <c r="K5" s="28">
        <f>SUMIFS(Base[Montant  converti],Base[Déclarante],TdB!B5,Base[Partenaire],TdB!C5,Base[[Classe de compte ]],TdB!D5)</f>
        <v>0</v>
      </c>
    </row>
    <row r="6" spans="2:11" x14ac:dyDescent="0.25">
      <c r="B6" s="13" t="s">
        <v>40</v>
      </c>
      <c r="C6" s="13" t="s">
        <v>39</v>
      </c>
      <c r="D6" s="13" t="s">
        <v>62</v>
      </c>
      <c r="E6" s="13" t="s">
        <v>66</v>
      </c>
      <c r="F6" s="13" t="s">
        <v>95</v>
      </c>
      <c r="G6" s="13" t="s">
        <v>99</v>
      </c>
      <c r="H6" s="28">
        <f>SUMIFS(Base[Montant  converti],Base[Déclarante],TdB!B6,Base[Partenaire],TdB!C6,Base[[Classe de compte ]],TdB!D6,Base[Date de l''opération],TdB!E6)</f>
        <v>0</v>
      </c>
      <c r="I6" s="28">
        <f>SUMIFS(Base[Montant  converti],Base[Déclarante],TdB!B6,Base[Partenaire],TdB!C6,Base[[Classe de compte ]],TdB!D6,Base[Trimestre],TdB!F6)</f>
        <v>0</v>
      </c>
      <c r="J6" s="28">
        <f>SUMIFS(Base[Montant  converti],Base[Déclarante],TdB!B6,Base[Partenaire],TdB!C6,Base[[Classe de compte ]],TdB!D6,Base[Semestre],TdB!G6)</f>
        <v>0</v>
      </c>
      <c r="K6" s="28">
        <f>SUMIFS(Base[Montant  converti],Base[Déclarante],TdB!B6,Base[Partenaire],TdB!C6,Base[[Classe de compte ]],TdB!D6)</f>
        <v>0</v>
      </c>
    </row>
    <row r="7" spans="2:11" x14ac:dyDescent="0.25">
      <c r="B7" s="13" t="s">
        <v>39</v>
      </c>
      <c r="C7" s="13" t="s">
        <v>40</v>
      </c>
      <c r="D7" s="13" t="s">
        <v>64</v>
      </c>
      <c r="E7" s="13" t="s">
        <v>66</v>
      </c>
      <c r="F7" s="13" t="s">
        <v>95</v>
      </c>
      <c r="G7" s="13" t="s">
        <v>99</v>
      </c>
      <c r="H7" s="28">
        <f>SUMIFS(Base[Montant  converti],Base[Déclarante],TdB!B7,Base[Partenaire],TdB!C7,Base[[Classe de compte ]],TdB!D7,Base[Date de l''opération],TdB!E7)</f>
        <v>0</v>
      </c>
      <c r="I7" s="28">
        <f>SUMIFS(Base[Montant  converti],Base[Déclarante],TdB!B7,Base[Partenaire],TdB!C7,Base[[Classe de compte ]],TdB!D7,Base[Trimestre],TdB!F7)</f>
        <v>0</v>
      </c>
      <c r="J7" s="28">
        <f>SUMIFS(Base[Montant  converti],Base[Déclarante],TdB!B7,Base[Partenaire],TdB!C7,Base[[Classe de compte ]],TdB!D7,Base[Semestre],TdB!G7)</f>
        <v>0</v>
      </c>
      <c r="K7" s="28">
        <f>SUMIFS(Base[Montant  converti],Base[Déclarante],TdB!B7,Base[Partenaire],TdB!C7,Base[[Classe de compte ]],TdB!D7)</f>
        <v>0</v>
      </c>
    </row>
    <row r="8" spans="2:11" x14ac:dyDescent="0.25">
      <c r="B8" s="13" t="s">
        <v>40</v>
      </c>
      <c r="C8" s="13" t="s">
        <v>39</v>
      </c>
      <c r="D8" s="13" t="s">
        <v>65</v>
      </c>
      <c r="E8" s="13" t="s">
        <v>66</v>
      </c>
      <c r="F8" s="13" t="s">
        <v>95</v>
      </c>
      <c r="G8" s="13" t="s">
        <v>99</v>
      </c>
      <c r="H8" s="28">
        <f>SUMIFS(Base[Montant  converti],Base[Déclarante],TdB!B8,Base[Partenaire],TdB!C8,Base[[Classe de compte ]],TdB!D8,Base[Date de l''opération],TdB!E8)</f>
        <v>0</v>
      </c>
      <c r="I8" s="28">
        <f>SUMIFS(Base[Montant  converti],Base[Déclarante],TdB!B8,Base[Partenaire],TdB!C8,Base[[Classe de compte ]],TdB!D8,Base[Trimestre],TdB!F8)</f>
        <v>0</v>
      </c>
      <c r="J8" s="28">
        <f>SUMIFS(Base[Montant  converti],Base[Déclarante],TdB!B8,Base[Partenaire],TdB!C8,Base[[Classe de compte ]],TdB!D8,Base[Semestre],TdB!G8)</f>
        <v>0</v>
      </c>
      <c r="K8" s="28">
        <f>SUMIFS(Base[Montant  converti],Base[Déclarante],TdB!B8,Base[Partenaire],TdB!C8,Base[[Classe de compte ]],TdB!D8)</f>
        <v>0</v>
      </c>
    </row>
    <row r="9" spans="2:11" x14ac:dyDescent="0.25">
      <c r="B9" s="13" t="s">
        <v>39</v>
      </c>
      <c r="C9" s="13" t="s">
        <v>40</v>
      </c>
      <c r="D9" s="13" t="s">
        <v>65</v>
      </c>
      <c r="E9" s="13" t="s">
        <v>66</v>
      </c>
      <c r="F9" s="13" t="s">
        <v>95</v>
      </c>
      <c r="G9" s="13" t="s">
        <v>99</v>
      </c>
      <c r="H9" s="28">
        <f>SUMIFS(Base[Montant  converti],Base[Déclarante],TdB!B9,Base[Partenaire],TdB!C9,Base[[Classe de compte ]],TdB!D9,Base[Date de l''opération],TdB!E9)</f>
        <v>0</v>
      </c>
      <c r="I9" s="28">
        <f>SUMIFS(Base[Montant  converti],Base[Déclarante],TdB!B9,Base[Partenaire],TdB!C9,Base[[Classe de compte ]],TdB!D9,Base[Trimestre],TdB!F9)</f>
        <v>0</v>
      </c>
      <c r="J9" s="28">
        <f>SUMIFS(Base[Montant  converti],Base[Déclarante],TdB!B9,Base[Partenaire],TdB!C9,Base[[Classe de compte ]],TdB!D9,Base[Semestre],TdB!G9)</f>
        <v>0</v>
      </c>
      <c r="K9" s="28">
        <f>SUMIFS(Base[Montant  converti],Base[Déclarante],TdB!B9,Base[Partenaire],TdB!C9,Base[[Classe de compte ]],TdB!D9)</f>
        <v>0</v>
      </c>
    </row>
    <row r="10" spans="2:11" x14ac:dyDescent="0.25">
      <c r="B10" s="13" t="s">
        <v>40</v>
      </c>
      <c r="C10" s="13" t="s">
        <v>39</v>
      </c>
      <c r="D10" s="13" t="s">
        <v>64</v>
      </c>
      <c r="E10" s="13" t="s">
        <v>66</v>
      </c>
      <c r="F10" s="13" t="s">
        <v>95</v>
      </c>
      <c r="G10" s="13" t="s">
        <v>99</v>
      </c>
      <c r="H10" s="28">
        <f>SUMIFS(Base[Montant  converti],Base[Déclarante],TdB!B10,Base[Partenaire],TdB!C10,Base[[Classe de compte ]],TdB!D10,Base[Date de l''opération],TdB!E10)</f>
        <v>0</v>
      </c>
      <c r="I10" s="28">
        <f>SUMIFS(Base[Montant  converti],Base[Déclarante],TdB!B10,Base[Partenaire],TdB!C10,Base[[Classe de compte ]],TdB!D10,Base[Trimestre],TdB!F10)</f>
        <v>0</v>
      </c>
      <c r="J10" s="28">
        <f>SUMIFS(Base[Montant  converti],Base[Déclarante],TdB!B10,Base[Partenaire],TdB!C10,Base[[Classe de compte ]],TdB!D10,Base[Semestre],TdB!G10)</f>
        <v>0</v>
      </c>
      <c r="K10" s="28">
        <f>SUMIFS(Base[Montant  converti],Base[Déclarante],TdB!B10,Base[Partenaire],TdB!C10,Base[[Classe de compte ]],TdB!D10)</f>
        <v>0</v>
      </c>
    </row>
    <row r="11" spans="2:11" x14ac:dyDescent="0.25">
      <c r="B11" s="13" t="s">
        <v>35</v>
      </c>
      <c r="C11" s="13" t="s">
        <v>36</v>
      </c>
      <c r="D11" s="13" t="s">
        <v>64</v>
      </c>
      <c r="E11" s="13" t="s">
        <v>73</v>
      </c>
      <c r="F11" s="13" t="s">
        <v>95</v>
      </c>
      <c r="G11" s="13" t="s">
        <v>100</v>
      </c>
      <c r="H11" s="28">
        <f>SUMIFS(Base[Montant  converti],Base[Déclarante],TdB!B11,Base[Partenaire],TdB!C11,Base[[Classe de compte ]],TdB!D11,Base[Date de l''opération],TdB!E11)</f>
        <v>0</v>
      </c>
      <c r="I11" s="28">
        <f>SUMIFS(Base[Montant  converti],Base[Déclarante],TdB!B11,Base[Partenaire],TdB!C11,Base[[Classe de compte ]],TdB!D11,Base[Trimestre],TdB!F11)</f>
        <v>0</v>
      </c>
      <c r="J11" s="28">
        <f>SUMIFS(Base[Montant  converti],Base[Déclarante],TdB!B11,Base[Partenaire],TdB!C11,Base[[Classe de compte ]],TdB!D11,Base[Semestre],TdB!G11)</f>
        <v>0</v>
      </c>
      <c r="K11" s="28">
        <f>SUMIFS(Base[Montant  converti],Base[Déclarante],TdB!B11,Base[Partenaire],TdB!C11,Base[[Classe de compte ]],TdB!D11)</f>
        <v>0</v>
      </c>
    </row>
    <row r="12" spans="2:11" x14ac:dyDescent="0.25">
      <c r="B12" s="13" t="s">
        <v>36</v>
      </c>
      <c r="C12" s="13" t="s">
        <v>35</v>
      </c>
      <c r="D12" s="13" t="s">
        <v>65</v>
      </c>
      <c r="E12" s="13" t="s">
        <v>74</v>
      </c>
      <c r="F12" s="13" t="s">
        <v>96</v>
      </c>
      <c r="G12" s="13" t="s">
        <v>99</v>
      </c>
      <c r="H12" s="28">
        <f>SUMIFS(Base[Montant  converti],Base[Déclarante],TdB!B12,Base[Partenaire],TdB!C12,Base[[Classe de compte ]],TdB!D12,Base[Date de l''opération],TdB!E12)</f>
        <v>0</v>
      </c>
      <c r="I12" s="28">
        <f>SUMIFS(Base[Montant  converti],Base[Déclarante],TdB!B12,Base[Partenaire],TdB!C12,Base[[Classe de compte ]],TdB!D12,Base[Trimestre],TdB!F12)</f>
        <v>0</v>
      </c>
      <c r="J12" s="28">
        <f>SUMIFS(Base[Montant  converti],Base[Déclarante],TdB!B12,Base[Partenaire],TdB!C12,Base[[Classe de compte ]],TdB!D12,Base[Semestre],TdB!G12)</f>
        <v>0</v>
      </c>
      <c r="K12" s="28">
        <f>SUMIFS(Base[Montant  converti],Base[Déclarante],TdB!B12,Base[Partenaire],TdB!C12,Base[[Classe de compte ]],TdB!D12)</f>
        <v>0</v>
      </c>
    </row>
    <row r="13" spans="2:11" x14ac:dyDescent="0.25">
      <c r="B13" s="13" t="s">
        <v>35</v>
      </c>
      <c r="C13" s="13" t="s">
        <v>36</v>
      </c>
      <c r="D13" s="13" t="s">
        <v>63</v>
      </c>
      <c r="E13" s="13" t="s">
        <v>76</v>
      </c>
      <c r="F13" s="13" t="s">
        <v>97</v>
      </c>
      <c r="G13" s="13" t="s">
        <v>99</v>
      </c>
      <c r="H13" s="28">
        <f>SUMIFS(Base[Montant  converti],Base[Déclarante],TdB!B13,Base[Partenaire],TdB!C13,Base[[Classe de compte ]],TdB!D13,Base[Date de l''opération],TdB!E13)</f>
        <v>0</v>
      </c>
      <c r="I13" s="28">
        <f>SUMIFS(Base[Montant  converti],Base[Déclarante],TdB!B13,Base[Partenaire],TdB!C13,Base[[Classe de compte ]],TdB!D13,Base[Trimestre],TdB!F13)</f>
        <v>0</v>
      </c>
      <c r="J13" s="28">
        <f>SUMIFS(Base[Montant  converti],Base[Déclarante],TdB!B13,Base[Partenaire],TdB!C13,Base[[Classe de compte ]],TdB!D13,Base[Semestre],TdB!G13)</f>
        <v>0</v>
      </c>
      <c r="K13" s="28">
        <f>SUMIFS(Base[Montant  converti],Base[Déclarante],TdB!B13,Base[Partenaire],TdB!C13,Base[[Classe de compte ]],TdB!D13)</f>
        <v>0</v>
      </c>
    </row>
    <row r="14" spans="2:11" x14ac:dyDescent="0.25">
      <c r="B14" s="13" t="s">
        <v>35</v>
      </c>
      <c r="C14" s="13" t="s">
        <v>36</v>
      </c>
      <c r="D14" s="13" t="s">
        <v>63</v>
      </c>
      <c r="E14" s="13" t="s">
        <v>77</v>
      </c>
      <c r="F14" s="13" t="s">
        <v>98</v>
      </c>
      <c r="G14" s="13" t="s">
        <v>100</v>
      </c>
      <c r="H14" s="28">
        <f>SUMIFS(Base[Montant  converti],Base[Déclarante],TdB!B14,Base[Partenaire],TdB!C14,Base[[Classe de compte ]],TdB!D14,Base[Date de l''opération],TdB!E14)</f>
        <v>0</v>
      </c>
      <c r="I14" s="28">
        <f>SUMIFS(Base[Montant  converti],Base[Déclarante],TdB!B14,Base[Partenaire],TdB!C14,Base[[Classe de compte ]],TdB!D14,Base[Trimestre],TdB!F14)</f>
        <v>0</v>
      </c>
      <c r="J14" s="28">
        <f>SUMIFS(Base[Montant  converti],Base[Déclarante],TdB!B14,Base[Partenaire],TdB!C14,Base[[Classe de compte ]],TdB!D14,Base[Semestre],TdB!G14)</f>
        <v>0</v>
      </c>
      <c r="K14" s="28">
        <f>SUMIFS(Base[Montant  converti],Base[Déclarante],TdB!B14,Base[Partenaire],TdB!C14,Base[[Classe de compte ]],TdB!D14)</f>
        <v>0</v>
      </c>
    </row>
    <row r="15" spans="2:11" x14ac:dyDescent="0.25">
      <c r="B15" s="13" t="s">
        <v>35</v>
      </c>
      <c r="C15" s="13" t="s">
        <v>36</v>
      </c>
      <c r="D15" s="13" t="s">
        <v>63</v>
      </c>
      <c r="E15" s="13" t="s">
        <v>66</v>
      </c>
      <c r="F15" s="13" t="s">
        <v>95</v>
      </c>
      <c r="G15" s="13" t="s">
        <v>124</v>
      </c>
      <c r="H15" s="28">
        <f>SUMIFS(Base[Montant  converti],Base[Déclarante],TdB!B15,Base[Partenaire],TdB!C15,Base[[Classe de compte ]],TdB!D15,Base[Date de l''opération],TdB!E15)</f>
        <v>0</v>
      </c>
      <c r="I15" s="28">
        <f>SUMIFS(Base[Montant  converti],Base[Déclarante],TdB!B15,Base[Partenaire],TdB!C15,Base[[Classe de compte ]],TdB!D15,Base[Trimestre],TdB!F15)</f>
        <v>0</v>
      </c>
      <c r="J15" s="28">
        <f>SUMIFS(Base[Montant  converti],Base[Déclarante],TdB!B15,Base[Partenaire],TdB!C15,Base[[Classe de compte ]],TdB!D15,Base[Semestre],TdB!G15)</f>
        <v>0</v>
      </c>
      <c r="K15" s="28">
        <f>SUMIFS(Base[Montant  converti],Base[Déclarante],TdB!B15,Base[Partenaire],TdB!C15,Base[[Classe de compte ]],TdB!D15)</f>
        <v>0</v>
      </c>
    </row>
    <row r="16" spans="2:11" x14ac:dyDescent="0.25">
      <c r="B16" s="13" t="s">
        <v>35</v>
      </c>
      <c r="C16" s="13" t="s">
        <v>36</v>
      </c>
      <c r="D16" s="13" t="s">
        <v>63</v>
      </c>
      <c r="E16" s="13" t="s">
        <v>67</v>
      </c>
      <c r="F16" s="13" t="s">
        <v>96</v>
      </c>
      <c r="G16" s="13" t="s">
        <v>125</v>
      </c>
      <c r="H16" s="28">
        <f>SUMIFS(Base[Montant  converti],Base[Déclarante],TdB!B16,Base[Partenaire],TdB!C16,Base[[Classe de compte ]],TdB!D16,Base[Date de l''opération],TdB!E16)</f>
        <v>0</v>
      </c>
      <c r="I16" s="28">
        <f>SUMIFS(Base[Montant  converti],Base[Déclarante],TdB!B16,Base[Partenaire],TdB!C16,Base[[Classe de compte ]],TdB!D16,Base[Trimestre],TdB!F16)</f>
        <v>0</v>
      </c>
      <c r="J16" s="28">
        <f>SUMIFS(Base[Montant  converti],Base[Déclarante],TdB!B16,Base[Partenaire],TdB!C16,Base[[Classe de compte ]],TdB!D16,Base[Semestre],TdB!G16)</f>
        <v>0</v>
      </c>
      <c r="K16" s="28">
        <f>SUMIFS(Base[Montant  converti],Base[Déclarante],TdB!B16,Base[Partenaire],TdB!C16,Base[[Classe de compte ]],TdB!D16)</f>
        <v>0</v>
      </c>
    </row>
    <row r="17" spans="2:11" x14ac:dyDescent="0.25">
      <c r="B17" s="13" t="s">
        <v>35</v>
      </c>
      <c r="C17" s="13" t="s">
        <v>36</v>
      </c>
      <c r="D17" s="13" t="s">
        <v>63</v>
      </c>
      <c r="E17" s="13" t="s">
        <v>68</v>
      </c>
      <c r="F17" s="13" t="s">
        <v>97</v>
      </c>
      <c r="G17" s="13" t="s">
        <v>126</v>
      </c>
      <c r="H17" s="28">
        <f>SUMIFS(Base[Montant  converti],Base[Déclarante],TdB!B17,Base[Partenaire],TdB!C17,Base[[Classe de compte ]],TdB!D17,Base[Date de l''opération],TdB!E17)</f>
        <v>0</v>
      </c>
      <c r="I17" s="28">
        <f>SUMIFS(Base[Montant  converti],Base[Déclarante],TdB!B17,Base[Partenaire],TdB!C17,Base[[Classe de compte ]],TdB!D17,Base[Trimestre],TdB!F17)</f>
        <v>0</v>
      </c>
      <c r="J17" s="28">
        <f>SUMIFS(Base[Montant  converti],Base[Déclarante],TdB!B17,Base[Partenaire],TdB!C17,Base[[Classe de compte ]],TdB!D17,Base[Semestre],TdB!G17)</f>
        <v>0</v>
      </c>
      <c r="K17" s="28">
        <f>SUMIFS(Base[Montant  converti],Base[Déclarante],TdB!B17,Base[Partenaire],TdB!C17,Base[[Classe de compte ]],TdB!D17)</f>
        <v>0</v>
      </c>
    </row>
    <row r="18" spans="2:11" x14ac:dyDescent="0.25">
      <c r="B18" s="13" t="s">
        <v>35</v>
      </c>
      <c r="C18" s="13" t="s">
        <v>36</v>
      </c>
      <c r="D18" s="13" t="s">
        <v>63</v>
      </c>
      <c r="E18" s="13" t="s">
        <v>69</v>
      </c>
      <c r="F18" s="13" t="s">
        <v>98</v>
      </c>
      <c r="G18" s="13" t="s">
        <v>127</v>
      </c>
      <c r="H18" s="28">
        <f>SUMIFS(Base[Montant  converti],Base[Déclarante],TdB!B18,Base[Partenaire],TdB!C18,Base[[Classe de compte ]],TdB!D18,Base[Date de l''opération],TdB!E18)</f>
        <v>0</v>
      </c>
      <c r="I18" s="28">
        <f>SUMIFS(Base[Montant  converti],Base[Déclarante],TdB!B18,Base[Partenaire],TdB!C18,Base[[Classe de compte ]],TdB!D18,Base[Trimestre],TdB!F18)</f>
        <v>0</v>
      </c>
      <c r="J18" s="28">
        <f>SUMIFS(Base[Montant  converti],Base[Déclarante],TdB!B18,Base[Partenaire],TdB!C18,Base[[Classe de compte ]],TdB!D18,Base[Semestre],TdB!G18)</f>
        <v>0</v>
      </c>
      <c r="K18" s="28">
        <f>SUMIFS(Base[Montant  converti],Base[Déclarante],TdB!B18,Base[Partenaire],TdB!C18,Base[[Classe de compte ]],TdB!D18)</f>
        <v>0</v>
      </c>
    </row>
    <row r="19" spans="2:11" x14ac:dyDescent="0.25">
      <c r="B19" s="13" t="s">
        <v>35</v>
      </c>
      <c r="C19" s="13" t="s">
        <v>36</v>
      </c>
      <c r="D19" s="13" t="s">
        <v>63</v>
      </c>
      <c r="E19" s="13" t="s">
        <v>70</v>
      </c>
      <c r="F19" s="13" t="s">
        <v>95</v>
      </c>
      <c r="G19" s="13" t="s">
        <v>128</v>
      </c>
      <c r="H19" s="28">
        <f>SUMIFS(Base[Montant  converti],Base[Déclarante],TdB!B19,Base[Partenaire],TdB!C19,Base[[Classe de compte ]],TdB!D19,Base[Date de l''opération],TdB!E19)</f>
        <v>0</v>
      </c>
      <c r="I19" s="28">
        <f>SUMIFS(Base[Montant  converti],Base[Déclarante],TdB!B19,Base[Partenaire],TdB!C19,Base[[Classe de compte ]],TdB!D19,Base[Trimestre],TdB!F19)</f>
        <v>0</v>
      </c>
      <c r="J19" s="28">
        <f>SUMIFS(Base[Montant  converti],Base[Déclarante],TdB!B19,Base[Partenaire],TdB!C19,Base[[Classe de compte ]],TdB!D19,Base[Semestre],TdB!G19)</f>
        <v>0</v>
      </c>
      <c r="K19" s="28">
        <f>SUMIFS(Base[Montant  converti],Base[Déclarante],TdB!B19,Base[Partenaire],TdB!C19,Base[[Classe de compte ]],TdB!D19)</f>
        <v>0</v>
      </c>
    </row>
    <row r="20" spans="2:11" x14ac:dyDescent="0.25">
      <c r="B20" s="13" t="s">
        <v>35</v>
      </c>
      <c r="C20" s="13" t="s">
        <v>36</v>
      </c>
      <c r="D20" s="13" t="s">
        <v>63</v>
      </c>
      <c r="E20" s="13" t="s">
        <v>71</v>
      </c>
      <c r="F20" s="13" t="s">
        <v>96</v>
      </c>
      <c r="G20" s="13" t="s">
        <v>129</v>
      </c>
      <c r="H20" s="28">
        <f>SUMIFS(Base[Montant  converti],Base[Déclarante],TdB!B20,Base[Partenaire],TdB!C20,Base[[Classe de compte ]],TdB!D20,Base[Date de l''opération],TdB!E20)</f>
        <v>0</v>
      </c>
      <c r="I20" s="28">
        <f>SUMIFS(Base[Montant  converti],Base[Déclarante],TdB!B20,Base[Partenaire],TdB!C20,Base[[Classe de compte ]],TdB!D20,Base[Trimestre],TdB!F20)</f>
        <v>0</v>
      </c>
      <c r="J20" s="28">
        <f>SUMIFS(Base[Montant  converti],Base[Déclarante],TdB!B20,Base[Partenaire],TdB!C20,Base[[Classe de compte ]],TdB!D20,Base[Semestre],TdB!G20)</f>
        <v>0</v>
      </c>
      <c r="K20" s="28">
        <f>SUMIFS(Base[Montant  converti],Base[Déclarante],TdB!B20,Base[Partenaire],TdB!C20,Base[[Classe de compte ]],TdB!D20)</f>
        <v>0</v>
      </c>
    </row>
    <row r="21" spans="2:11" x14ac:dyDescent="0.25">
      <c r="B21" s="13" t="s">
        <v>35</v>
      </c>
      <c r="C21" s="13" t="s">
        <v>36</v>
      </c>
      <c r="D21" s="13" t="s">
        <v>63</v>
      </c>
      <c r="E21" s="13" t="s">
        <v>72</v>
      </c>
      <c r="F21" s="13" t="s">
        <v>97</v>
      </c>
      <c r="G21" s="13" t="s">
        <v>130</v>
      </c>
      <c r="H21" s="28">
        <f>SUMIFS(Base[Montant  converti],Base[Déclarante],TdB!B21,Base[Partenaire],TdB!C21,Base[[Classe de compte ]],TdB!D21,Base[Date de l''opération],TdB!E21)</f>
        <v>0</v>
      </c>
      <c r="I21" s="28">
        <f>SUMIFS(Base[Montant  converti],Base[Déclarante],TdB!B21,Base[Partenaire],TdB!C21,Base[[Classe de compte ]],TdB!D21,Base[Trimestre],TdB!F21)</f>
        <v>0</v>
      </c>
      <c r="J21" s="28">
        <f>SUMIFS(Base[Montant  converti],Base[Déclarante],TdB!B21,Base[Partenaire],TdB!C21,Base[[Classe de compte ]],TdB!D21,Base[Semestre],TdB!G21)</f>
        <v>0</v>
      </c>
      <c r="K21" s="28">
        <f>SUMIFS(Base[Montant  converti],Base[Déclarante],TdB!B21,Base[Partenaire],TdB!C21,Base[[Classe de compte ]],TdB!D21)</f>
        <v>0</v>
      </c>
    </row>
    <row r="22" spans="2:11" x14ac:dyDescent="0.25">
      <c r="B22" s="13" t="s">
        <v>35</v>
      </c>
      <c r="C22" s="13" t="s">
        <v>36</v>
      </c>
      <c r="D22" s="13" t="s">
        <v>63</v>
      </c>
      <c r="E22" s="13" t="s">
        <v>73</v>
      </c>
      <c r="F22" s="13" t="s">
        <v>98</v>
      </c>
      <c r="G22" s="13" t="s">
        <v>131</v>
      </c>
      <c r="H22" s="28">
        <f>SUMIFS(Base[Montant  converti],Base[Déclarante],TdB!B22,Base[Partenaire],TdB!C22,Base[[Classe de compte ]],TdB!D22,Base[Date de l''opération],TdB!E22)</f>
        <v>0</v>
      </c>
      <c r="I22" s="28">
        <f>SUMIFS(Base[Montant  converti],Base[Déclarante],TdB!B22,Base[Partenaire],TdB!C22,Base[[Classe de compte ]],TdB!D22,Base[Trimestre],TdB!F22)</f>
        <v>0</v>
      </c>
      <c r="J22" s="28">
        <f>SUMIFS(Base[Montant  converti],Base[Déclarante],TdB!B22,Base[Partenaire],TdB!C22,Base[[Classe de compte ]],TdB!D22,Base[Semestre],TdB!G22)</f>
        <v>0</v>
      </c>
      <c r="K22" s="28">
        <f>SUMIFS(Base[Montant  converti],Base[Déclarante],TdB!B22,Base[Partenaire],TdB!C22,Base[[Classe de compte ]],TdB!D22)</f>
        <v>0</v>
      </c>
    </row>
    <row r="23" spans="2:11" x14ac:dyDescent="0.25">
      <c r="B23" s="13" t="s">
        <v>35</v>
      </c>
      <c r="C23" s="13" t="s">
        <v>36</v>
      </c>
      <c r="D23" s="13" t="s">
        <v>63</v>
      </c>
      <c r="E23" s="13" t="s">
        <v>74</v>
      </c>
      <c r="F23" s="13" t="s">
        <v>95</v>
      </c>
      <c r="G23" s="13" t="s">
        <v>132</v>
      </c>
      <c r="H23" s="28">
        <f>SUMIFS(Base[Montant  converti],Base[Déclarante],TdB!B23,Base[Partenaire],TdB!C23,Base[[Classe de compte ]],TdB!D23,Base[Date de l''opération],TdB!E23)</f>
        <v>0</v>
      </c>
      <c r="I23" s="28">
        <f>SUMIFS(Base[Montant  converti],Base[Déclarante],TdB!B23,Base[Partenaire],TdB!C23,Base[[Classe de compte ]],TdB!D23,Base[Trimestre],TdB!F23)</f>
        <v>0</v>
      </c>
      <c r="J23" s="28">
        <f>SUMIFS(Base[Montant  converti],Base[Déclarante],TdB!B23,Base[Partenaire],TdB!C23,Base[[Classe de compte ]],TdB!D23,Base[Semestre],TdB!G23)</f>
        <v>0</v>
      </c>
      <c r="K23" s="28">
        <f>SUMIFS(Base[Montant  converti],Base[Déclarante],TdB!B23,Base[Partenaire],TdB!C23,Base[[Classe de compte ]],TdB!D23)</f>
        <v>0</v>
      </c>
    </row>
    <row r="24" spans="2:11" x14ac:dyDescent="0.25">
      <c r="B24" s="13" t="s">
        <v>35</v>
      </c>
      <c r="C24" s="13" t="s">
        <v>36</v>
      </c>
      <c r="D24" s="13" t="s">
        <v>63</v>
      </c>
      <c r="E24" s="13" t="s">
        <v>133</v>
      </c>
      <c r="F24" s="13" t="s">
        <v>96</v>
      </c>
      <c r="G24" s="13" t="s">
        <v>134</v>
      </c>
      <c r="H24" s="28">
        <f>SUMIFS(Base[Montant  converti],Base[Déclarante],TdB!B24,Base[Partenaire],TdB!C24,Base[[Classe de compte ]],TdB!D24,Base[Date de l''opération],TdB!E24)</f>
        <v>0</v>
      </c>
      <c r="I24" s="28">
        <f>SUMIFS(Base[Montant  converti],Base[Déclarante],TdB!B24,Base[Partenaire],TdB!C24,Base[[Classe de compte ]],TdB!D24,Base[Trimestre],TdB!F24)</f>
        <v>0</v>
      </c>
      <c r="J24" s="28">
        <f>SUMIFS(Base[Montant  converti],Base[Déclarante],TdB!B24,Base[Partenaire],TdB!C24,Base[[Classe de compte ]],TdB!D24,Base[Semestre],TdB!G24)</f>
        <v>0</v>
      </c>
      <c r="K24" s="28">
        <f>SUMIFS(Base[Montant  converti],Base[Déclarante],TdB!B24,Base[Partenaire],TdB!C24,Base[[Classe de compte ]],TdB!D24)</f>
        <v>0</v>
      </c>
    </row>
    <row r="25" spans="2:11" x14ac:dyDescent="0.25">
      <c r="B25" s="13" t="s">
        <v>35</v>
      </c>
      <c r="C25" s="13" t="s">
        <v>36</v>
      </c>
      <c r="D25" s="13" t="s">
        <v>63</v>
      </c>
      <c r="E25" s="13" t="s">
        <v>76</v>
      </c>
      <c r="F25" s="13" t="s">
        <v>97</v>
      </c>
      <c r="G25" s="13" t="s">
        <v>135</v>
      </c>
      <c r="H25" s="28">
        <f>SUMIFS(Base[Montant  converti],Base[Déclarante],TdB!B25,Base[Partenaire],TdB!C25,Base[[Classe de compte ]],TdB!D25,Base[Date de l''opération],TdB!E25)</f>
        <v>0</v>
      </c>
      <c r="I25" s="28">
        <f>SUMIFS(Base[Montant  converti],Base[Déclarante],TdB!B25,Base[Partenaire],TdB!C25,Base[[Classe de compte ]],TdB!D25,Base[Trimestre],TdB!F25)</f>
        <v>0</v>
      </c>
      <c r="J25" s="28">
        <f>SUMIFS(Base[Montant  converti],Base[Déclarante],TdB!B25,Base[Partenaire],TdB!C25,Base[[Classe de compte ]],TdB!D25,Base[Semestre],TdB!G25)</f>
        <v>0</v>
      </c>
      <c r="K25" s="28">
        <f>SUMIFS(Base[Montant  converti],Base[Déclarante],TdB!B25,Base[Partenaire],TdB!C25,Base[[Classe de compte ]],TdB!D25)</f>
        <v>0</v>
      </c>
    </row>
    <row r="26" spans="2:11" x14ac:dyDescent="0.25">
      <c r="B26" s="13" t="s">
        <v>35</v>
      </c>
      <c r="C26" s="13" t="s">
        <v>36</v>
      </c>
      <c r="D26" s="13" t="s">
        <v>63</v>
      </c>
      <c r="E26" s="13" t="s">
        <v>77</v>
      </c>
      <c r="F26" s="13" t="s">
        <v>98</v>
      </c>
      <c r="G26" s="13" t="s">
        <v>136</v>
      </c>
      <c r="H26" s="28">
        <f>SUMIFS(Base[Montant  converti],Base[Déclarante],TdB!B26,Base[Partenaire],TdB!C26,Base[[Classe de compte ]],TdB!D26,Base[Date de l''opération],TdB!E26)</f>
        <v>0</v>
      </c>
      <c r="I26" s="28">
        <f>SUMIFS(Base[Montant  converti],Base[Déclarante],TdB!B26,Base[Partenaire],TdB!C26,Base[[Classe de compte ]],TdB!D26,Base[Trimestre],TdB!F26)</f>
        <v>0</v>
      </c>
      <c r="J26" s="28">
        <f>SUMIFS(Base[Montant  converti],Base[Déclarante],TdB!B26,Base[Partenaire],TdB!C26,Base[[Classe de compte ]],TdB!D26,Base[Semestre],TdB!G26)</f>
        <v>0</v>
      </c>
      <c r="K26" s="28">
        <f>SUMIFS(Base[Montant  converti],Base[Déclarante],TdB!B26,Base[Partenaire],TdB!C26,Base[[Classe de compte ]],TdB!D26)</f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tables!$B$3:$B$19</xm:f>
          </x14:formula1>
          <xm:sqref>B3:C26</xm:sqref>
        </x14:dataValidation>
        <x14:dataValidation type="list" allowBlank="1" showInputMessage="1" showErrorMessage="1">
          <x14:formula1>
            <xm:f>tables!$F$3:$F$6</xm:f>
          </x14:formula1>
          <xm:sqref>D3:D26</xm:sqref>
        </x14:dataValidation>
        <x14:dataValidation type="list" allowBlank="1" showInputMessage="1" showErrorMessage="1">
          <x14:formula1>
            <xm:f>tables!$I$3:$I$14</xm:f>
          </x14:formula1>
          <xm:sqref>E3:E26</xm:sqref>
        </x14:dataValidation>
        <x14:dataValidation type="list" allowBlank="1" showInputMessage="1" showErrorMessage="1">
          <x14:formula1>
            <xm:f>tables!$I$17:$I$28</xm:f>
          </x14:formula1>
          <xm:sqref>F3:F26</xm:sqref>
        </x14:dataValidation>
        <x14:dataValidation type="list" allowBlank="1" showInputMessage="1" showErrorMessage="1">
          <x14:formula1>
            <xm:f>tables!$I$30:$I$41</xm:f>
          </x14:formula1>
          <xm:sqref>G3:G26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 </vt:lpstr>
      <vt:lpstr>tables</vt:lpstr>
      <vt:lpstr>TdB</vt:lpstr>
      <vt:lpstr>Detailsintercos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Alamy</dc:creator>
  <cp:lastModifiedBy>Carina Dorfman</cp:lastModifiedBy>
  <dcterms:created xsi:type="dcterms:W3CDTF">2015-06-16T11:36:39Z</dcterms:created>
  <dcterms:modified xsi:type="dcterms:W3CDTF">2015-11-25T08:36:58Z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