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22116" windowHeight="9528" tabRatio="703" activeTab="3"/>
  </bookViews>
  <sheets>
    <sheet name="S 53" sheetId="47" r:id="rId1"/>
    <sheet name="S 01" sheetId="52" r:id="rId2"/>
    <sheet name="S 02" sheetId="53" r:id="rId3"/>
    <sheet name="S 03" sheetId="54" r:id="rId4"/>
  </sheets>
  <definedNames>
    <definedName name="Horaires" localSheetId="1">'S 01'!$C$69:$C$96</definedName>
    <definedName name="Horaires" localSheetId="2">'S 02'!$C$69:$C$96</definedName>
    <definedName name="Horaires" localSheetId="3">'S 03'!$C$69:$C$96</definedName>
    <definedName name="Horaires">'S 53'!$C$69:$C$96</definedName>
    <definedName name="_xlnm.Print_Area" localSheetId="1">'S 01'!$A$1:$X$67</definedName>
    <definedName name="_xlnm.Print_Area" localSheetId="2">'S 02'!$A$1:$X$67</definedName>
    <definedName name="_xlnm.Print_Area" localSheetId="3">'S 03'!$A$1:$X$67</definedName>
    <definedName name="_xlnm.Print_Area" localSheetId="0">'S 53'!$A$1:$X$67</definedName>
  </definedNames>
  <calcPr calcId="125725"/>
</workbook>
</file>

<file path=xl/calcChain.xml><?xml version="1.0" encoding="utf-8"?>
<calcChain xmlns="http://schemas.openxmlformats.org/spreadsheetml/2006/main">
  <c r="J107" i="54"/>
  <c r="I107"/>
  <c r="H107"/>
  <c r="G107"/>
  <c r="F107"/>
  <c r="E107"/>
  <c r="D107"/>
  <c r="K107" s="1"/>
  <c r="J104"/>
  <c r="I104"/>
  <c r="H104"/>
  <c r="G104"/>
  <c r="F104"/>
  <c r="E104"/>
  <c r="D104"/>
  <c r="K104" s="1"/>
  <c r="K59" s="1"/>
  <c r="M59" s="1"/>
  <c r="N59" s="1"/>
  <c r="J101"/>
  <c r="I101"/>
  <c r="H101"/>
  <c r="G101"/>
  <c r="F101"/>
  <c r="E101"/>
  <c r="D101"/>
  <c r="K101" s="1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V66"/>
  <c r="J66"/>
  <c r="I66"/>
  <c r="H66"/>
  <c r="G66"/>
  <c r="F66"/>
  <c r="E66"/>
  <c r="D66"/>
  <c r="K66" s="1"/>
  <c r="V65"/>
  <c r="S64"/>
  <c r="R64"/>
  <c r="N64"/>
  <c r="M64"/>
  <c r="V63"/>
  <c r="J63"/>
  <c r="I63"/>
  <c r="H63"/>
  <c r="G63"/>
  <c r="F63"/>
  <c r="E63"/>
  <c r="D63"/>
  <c r="K63" s="1"/>
  <c r="V62"/>
  <c r="S61"/>
  <c r="R61"/>
  <c r="N61"/>
  <c r="M61"/>
  <c r="V60"/>
  <c r="J60"/>
  <c r="I60"/>
  <c r="H60"/>
  <c r="G60"/>
  <c r="F60"/>
  <c r="E60"/>
  <c r="D60"/>
  <c r="K60" s="1"/>
  <c r="V59"/>
  <c r="S58"/>
  <c r="R58"/>
  <c r="N58"/>
  <c r="M58"/>
  <c r="V57"/>
  <c r="J57"/>
  <c r="I57"/>
  <c r="H57"/>
  <c r="G57"/>
  <c r="K57" s="1"/>
  <c r="F57"/>
  <c r="E57"/>
  <c r="D57"/>
  <c r="V56"/>
  <c r="R55"/>
  <c r="S55" s="1"/>
  <c r="M55"/>
  <c r="N55" s="1"/>
  <c r="V54"/>
  <c r="J54"/>
  <c r="I54"/>
  <c r="H54"/>
  <c r="G54"/>
  <c r="F54"/>
  <c r="E54"/>
  <c r="D54"/>
  <c r="K54" s="1"/>
  <c r="V53"/>
  <c r="S52"/>
  <c r="R52"/>
  <c r="N52"/>
  <c r="M52"/>
  <c r="V51"/>
  <c r="J51"/>
  <c r="I51"/>
  <c r="H51"/>
  <c r="G51"/>
  <c r="F51"/>
  <c r="E51"/>
  <c r="D51"/>
  <c r="K51" s="1"/>
  <c r="V50"/>
  <c r="S49"/>
  <c r="R49"/>
  <c r="N49"/>
  <c r="M49"/>
  <c r="V48"/>
  <c r="J48"/>
  <c r="I48"/>
  <c r="H48"/>
  <c r="G48"/>
  <c r="F48"/>
  <c r="E48"/>
  <c r="D48"/>
  <c r="K48" s="1"/>
  <c r="V47"/>
  <c r="S46"/>
  <c r="R46"/>
  <c r="N46"/>
  <c r="M46"/>
  <c r="V45"/>
  <c r="J45"/>
  <c r="I45"/>
  <c r="H45"/>
  <c r="G45"/>
  <c r="K45" s="1"/>
  <c r="F45"/>
  <c r="E45"/>
  <c r="D45"/>
  <c r="V44"/>
  <c r="R43"/>
  <c r="S43" s="1"/>
  <c r="M43"/>
  <c r="N43" s="1"/>
  <c r="V42"/>
  <c r="J42"/>
  <c r="I42"/>
  <c r="H42"/>
  <c r="G42"/>
  <c r="F42"/>
  <c r="E42"/>
  <c r="D42"/>
  <c r="K42" s="1"/>
  <c r="V41"/>
  <c r="N41"/>
  <c r="M41"/>
  <c r="R40"/>
  <c r="S40" s="1"/>
  <c r="M40"/>
  <c r="N40" s="1"/>
  <c r="V39"/>
  <c r="J39"/>
  <c r="I39"/>
  <c r="H39"/>
  <c r="G39"/>
  <c r="F39"/>
  <c r="E39"/>
  <c r="D39"/>
  <c r="K39" s="1"/>
  <c r="V38"/>
  <c r="N38"/>
  <c r="M38"/>
  <c r="R37"/>
  <c r="S37" s="1"/>
  <c r="M37"/>
  <c r="N37" s="1"/>
  <c r="V36"/>
  <c r="J36"/>
  <c r="I36"/>
  <c r="H36"/>
  <c r="G36"/>
  <c r="F36"/>
  <c r="E36"/>
  <c r="D36"/>
  <c r="K36" s="1"/>
  <c r="V35"/>
  <c r="N35"/>
  <c r="M35"/>
  <c r="R34"/>
  <c r="S34" s="1"/>
  <c r="M34"/>
  <c r="N34" s="1"/>
  <c r="X33"/>
  <c r="W33"/>
  <c r="V33"/>
  <c r="U33"/>
  <c r="T33"/>
  <c r="S33"/>
  <c r="R33"/>
  <c r="Q33"/>
  <c r="P33"/>
  <c r="O33"/>
  <c r="N33"/>
  <c r="M33"/>
  <c r="K33"/>
  <c r="B33"/>
  <c r="A33"/>
  <c r="V32"/>
  <c r="J32"/>
  <c r="I32"/>
  <c r="H32"/>
  <c r="G32"/>
  <c r="F32"/>
  <c r="E32"/>
  <c r="D32"/>
  <c r="K32" s="1"/>
  <c r="V31"/>
  <c r="S30"/>
  <c r="R30"/>
  <c r="N30"/>
  <c r="M30"/>
  <c r="V29"/>
  <c r="J29"/>
  <c r="I29"/>
  <c r="H29"/>
  <c r="G29"/>
  <c r="K29" s="1"/>
  <c r="F29"/>
  <c r="E29"/>
  <c r="D29"/>
  <c r="V28"/>
  <c r="R27"/>
  <c r="S27" s="1"/>
  <c r="M27"/>
  <c r="N27" s="1"/>
  <c r="V26"/>
  <c r="J26"/>
  <c r="I26"/>
  <c r="H26"/>
  <c r="G26"/>
  <c r="F26"/>
  <c r="E26"/>
  <c r="D26"/>
  <c r="K26" s="1"/>
  <c r="V25"/>
  <c r="S24"/>
  <c r="R24"/>
  <c r="N24"/>
  <c r="M24"/>
  <c r="V23"/>
  <c r="J23"/>
  <c r="I23"/>
  <c r="H23"/>
  <c r="G23"/>
  <c r="F23"/>
  <c r="E23"/>
  <c r="D23"/>
  <c r="K23" s="1"/>
  <c r="V22"/>
  <c r="M22"/>
  <c r="N22" s="1"/>
  <c r="S21"/>
  <c r="R21"/>
  <c r="N21"/>
  <c r="M21"/>
  <c r="V20"/>
  <c r="J20"/>
  <c r="I20"/>
  <c r="H20"/>
  <c r="G20"/>
  <c r="F20"/>
  <c r="E20"/>
  <c r="D20"/>
  <c r="K20" s="1"/>
  <c r="V19"/>
  <c r="M19"/>
  <c r="N19" s="1"/>
  <c r="S18"/>
  <c r="R18"/>
  <c r="N18"/>
  <c r="M18"/>
  <c r="V17"/>
  <c r="J17"/>
  <c r="I17"/>
  <c r="H17"/>
  <c r="G17"/>
  <c r="F17"/>
  <c r="E17"/>
  <c r="D17"/>
  <c r="K17" s="1"/>
  <c r="V16"/>
  <c r="M16"/>
  <c r="N16" s="1"/>
  <c r="S15"/>
  <c r="R15"/>
  <c r="N15"/>
  <c r="M15"/>
  <c r="V14"/>
  <c r="J14"/>
  <c r="I14"/>
  <c r="H14"/>
  <c r="G14"/>
  <c r="F14"/>
  <c r="E14"/>
  <c r="D14"/>
  <c r="K14" s="1"/>
  <c r="V13"/>
  <c r="M13"/>
  <c r="N13" s="1"/>
  <c r="S12"/>
  <c r="R12"/>
  <c r="N12"/>
  <c r="M12"/>
  <c r="V11"/>
  <c r="J11"/>
  <c r="I11"/>
  <c r="H11"/>
  <c r="G11"/>
  <c r="F11"/>
  <c r="E11"/>
  <c r="D11"/>
  <c r="K11" s="1"/>
  <c r="V10"/>
  <c r="M10"/>
  <c r="N10" s="1"/>
  <c r="S9"/>
  <c r="R9"/>
  <c r="N9"/>
  <c r="M9"/>
  <c r="V8"/>
  <c r="J8"/>
  <c r="I8"/>
  <c r="H8"/>
  <c r="G8"/>
  <c r="F8"/>
  <c r="E8"/>
  <c r="D8"/>
  <c r="K8" s="1"/>
  <c r="V7"/>
  <c r="M7"/>
  <c r="N7" s="1"/>
  <c r="S6"/>
  <c r="R6"/>
  <c r="N6"/>
  <c r="M6"/>
  <c r="D5"/>
  <c r="E5" s="1"/>
  <c r="J107" i="53"/>
  <c r="I107"/>
  <c r="H107"/>
  <c r="G107"/>
  <c r="F107"/>
  <c r="E107"/>
  <c r="D107"/>
  <c r="K107" s="1"/>
  <c r="J104"/>
  <c r="I104"/>
  <c r="H104"/>
  <c r="G104"/>
  <c r="F104"/>
  <c r="E104"/>
  <c r="D104"/>
  <c r="K104" s="1"/>
  <c r="K59" s="1"/>
  <c r="M59" s="1"/>
  <c r="N59" s="1"/>
  <c r="J101"/>
  <c r="I101"/>
  <c r="H101"/>
  <c r="G101"/>
  <c r="F101"/>
  <c r="E101"/>
  <c r="D101"/>
  <c r="K101" s="1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V66"/>
  <c r="J66"/>
  <c r="I66"/>
  <c r="H66"/>
  <c r="G66"/>
  <c r="F66"/>
  <c r="E66"/>
  <c r="D66"/>
  <c r="K66" s="1"/>
  <c r="V65"/>
  <c r="S64"/>
  <c r="R64"/>
  <c r="M64"/>
  <c r="N64" s="1"/>
  <c r="V63"/>
  <c r="J63"/>
  <c r="I63"/>
  <c r="H63"/>
  <c r="G63"/>
  <c r="K63" s="1"/>
  <c r="F63"/>
  <c r="E63"/>
  <c r="D63"/>
  <c r="V62"/>
  <c r="R61"/>
  <c r="S61" s="1"/>
  <c r="M61"/>
  <c r="N61" s="1"/>
  <c r="V60"/>
  <c r="J60"/>
  <c r="I60"/>
  <c r="H60"/>
  <c r="G60"/>
  <c r="F60"/>
  <c r="E60"/>
  <c r="D60"/>
  <c r="K60" s="1"/>
  <c r="V59"/>
  <c r="S58"/>
  <c r="R58"/>
  <c r="N58"/>
  <c r="M58"/>
  <c r="V57"/>
  <c r="J57"/>
  <c r="I57"/>
  <c r="H57"/>
  <c r="G57"/>
  <c r="F57"/>
  <c r="E57"/>
  <c r="D57"/>
  <c r="K57" s="1"/>
  <c r="V56"/>
  <c r="S55"/>
  <c r="R55"/>
  <c r="N55"/>
  <c r="M55"/>
  <c r="V54"/>
  <c r="J54"/>
  <c r="I54"/>
  <c r="H54"/>
  <c r="G54"/>
  <c r="F54"/>
  <c r="E54"/>
  <c r="D54"/>
  <c r="K54" s="1"/>
  <c r="V53"/>
  <c r="S52"/>
  <c r="R52"/>
  <c r="N52"/>
  <c r="M52"/>
  <c r="V51"/>
  <c r="J51"/>
  <c r="I51"/>
  <c r="H51"/>
  <c r="G51"/>
  <c r="K51" s="1"/>
  <c r="F51"/>
  <c r="E51"/>
  <c r="D51"/>
  <c r="V50"/>
  <c r="R49"/>
  <c r="S49" s="1"/>
  <c r="M49"/>
  <c r="N49" s="1"/>
  <c r="V48"/>
  <c r="J48"/>
  <c r="I48"/>
  <c r="H48"/>
  <c r="G48"/>
  <c r="F48"/>
  <c r="E48"/>
  <c r="D48"/>
  <c r="K48" s="1"/>
  <c r="V47"/>
  <c r="S46"/>
  <c r="R46"/>
  <c r="N46"/>
  <c r="M46"/>
  <c r="V45"/>
  <c r="J45"/>
  <c r="I45"/>
  <c r="H45"/>
  <c r="G45"/>
  <c r="F45"/>
  <c r="E45"/>
  <c r="D45"/>
  <c r="K45" s="1"/>
  <c r="V44"/>
  <c r="S43"/>
  <c r="R43"/>
  <c r="N43"/>
  <c r="M43"/>
  <c r="V42"/>
  <c r="J42"/>
  <c r="I42"/>
  <c r="H42"/>
  <c r="G42"/>
  <c r="F42"/>
  <c r="E42"/>
  <c r="D42"/>
  <c r="K42" s="1"/>
  <c r="V41"/>
  <c r="N41"/>
  <c r="M41"/>
  <c r="S40"/>
  <c r="R40"/>
  <c r="N40"/>
  <c r="M40"/>
  <c r="V39"/>
  <c r="J39"/>
  <c r="I39"/>
  <c r="H39"/>
  <c r="G39"/>
  <c r="F39"/>
  <c r="E39"/>
  <c r="D39"/>
  <c r="K39" s="1"/>
  <c r="V38"/>
  <c r="N38"/>
  <c r="M38"/>
  <c r="S37"/>
  <c r="R37"/>
  <c r="N37"/>
  <c r="M37"/>
  <c r="V36"/>
  <c r="J36"/>
  <c r="I36"/>
  <c r="H36"/>
  <c r="G36"/>
  <c r="F36"/>
  <c r="E36"/>
  <c r="D36"/>
  <c r="K36" s="1"/>
  <c r="V35"/>
  <c r="N35"/>
  <c r="M35"/>
  <c r="S34"/>
  <c r="R34"/>
  <c r="N34"/>
  <c r="M34"/>
  <c r="X33"/>
  <c r="W33"/>
  <c r="V33"/>
  <c r="U33"/>
  <c r="T33"/>
  <c r="S33"/>
  <c r="R33"/>
  <c r="Q33"/>
  <c r="P33"/>
  <c r="O33"/>
  <c r="N33"/>
  <c r="M33"/>
  <c r="K33"/>
  <c r="B33"/>
  <c r="A33"/>
  <c r="V32"/>
  <c r="J32"/>
  <c r="I32"/>
  <c r="H32"/>
  <c r="G32"/>
  <c r="F32"/>
  <c r="E32"/>
  <c r="D32"/>
  <c r="K32" s="1"/>
  <c r="V31"/>
  <c r="S30"/>
  <c r="R30"/>
  <c r="N30"/>
  <c r="M30"/>
  <c r="V29"/>
  <c r="J29"/>
  <c r="I29"/>
  <c r="H29"/>
  <c r="G29"/>
  <c r="F29"/>
  <c r="E29"/>
  <c r="D29"/>
  <c r="K29" s="1"/>
  <c r="V28"/>
  <c r="S27"/>
  <c r="R27"/>
  <c r="N27"/>
  <c r="M27"/>
  <c r="V26"/>
  <c r="J26"/>
  <c r="I26"/>
  <c r="H26"/>
  <c r="G26"/>
  <c r="F26"/>
  <c r="E26"/>
  <c r="D26"/>
  <c r="K26" s="1"/>
  <c r="V25"/>
  <c r="S24"/>
  <c r="R24"/>
  <c r="N24"/>
  <c r="M24"/>
  <c r="V23"/>
  <c r="J23"/>
  <c r="I23"/>
  <c r="H23"/>
  <c r="G23"/>
  <c r="K23" s="1"/>
  <c r="F23"/>
  <c r="E23"/>
  <c r="D23"/>
  <c r="V22"/>
  <c r="N22"/>
  <c r="M22"/>
  <c r="S21"/>
  <c r="R21"/>
  <c r="N21"/>
  <c r="M21"/>
  <c r="V20"/>
  <c r="J20"/>
  <c r="I20"/>
  <c r="H20"/>
  <c r="G20"/>
  <c r="K20" s="1"/>
  <c r="F20"/>
  <c r="E20"/>
  <c r="D20"/>
  <c r="V19"/>
  <c r="N19"/>
  <c r="M19"/>
  <c r="S18"/>
  <c r="R18"/>
  <c r="N18"/>
  <c r="M18"/>
  <c r="V17"/>
  <c r="J17"/>
  <c r="I17"/>
  <c r="H17"/>
  <c r="G17"/>
  <c r="K17" s="1"/>
  <c r="F17"/>
  <c r="E17"/>
  <c r="D17"/>
  <c r="V16"/>
  <c r="N16"/>
  <c r="M16"/>
  <c r="S15"/>
  <c r="R15"/>
  <c r="N15"/>
  <c r="M15"/>
  <c r="V14"/>
  <c r="J14"/>
  <c r="I14"/>
  <c r="H14"/>
  <c r="G14"/>
  <c r="K14" s="1"/>
  <c r="F14"/>
  <c r="E14"/>
  <c r="D14"/>
  <c r="V13"/>
  <c r="N13"/>
  <c r="M13"/>
  <c r="S12"/>
  <c r="R12"/>
  <c r="N12"/>
  <c r="M12"/>
  <c r="V11"/>
  <c r="J11"/>
  <c r="I11"/>
  <c r="H11"/>
  <c r="G11"/>
  <c r="F11"/>
  <c r="K11" s="1"/>
  <c r="E11"/>
  <c r="D11"/>
  <c r="V10"/>
  <c r="N10"/>
  <c r="M10"/>
  <c r="S9"/>
  <c r="R9"/>
  <c r="N9"/>
  <c r="M9"/>
  <c r="V8"/>
  <c r="J8"/>
  <c r="I8"/>
  <c r="H8"/>
  <c r="G8"/>
  <c r="F8"/>
  <c r="K8" s="1"/>
  <c r="E8"/>
  <c r="D8"/>
  <c r="V7"/>
  <c r="N7"/>
  <c r="M7"/>
  <c r="S6"/>
  <c r="R6"/>
  <c r="N6"/>
  <c r="M6"/>
  <c r="D5"/>
  <c r="D33" s="1"/>
  <c r="A33" i="47"/>
  <c r="J107" i="52"/>
  <c r="I107"/>
  <c r="H107"/>
  <c r="G107"/>
  <c r="F107"/>
  <c r="E107"/>
  <c r="D107"/>
  <c r="K107" s="1"/>
  <c r="J104"/>
  <c r="I104"/>
  <c r="H104"/>
  <c r="G104"/>
  <c r="F104"/>
  <c r="E104"/>
  <c r="D104"/>
  <c r="K104" s="1"/>
  <c r="K59" s="1"/>
  <c r="M59" s="1"/>
  <c r="N59" s="1"/>
  <c r="J101"/>
  <c r="I101"/>
  <c r="H101"/>
  <c r="G101"/>
  <c r="F101"/>
  <c r="E101"/>
  <c r="D101"/>
  <c r="K101" s="1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V66"/>
  <c r="J66"/>
  <c r="I66"/>
  <c r="H66"/>
  <c r="G66"/>
  <c r="F66"/>
  <c r="E66"/>
  <c r="D66"/>
  <c r="K66" s="1"/>
  <c r="V65"/>
  <c r="S64"/>
  <c r="R64"/>
  <c r="N64"/>
  <c r="M64"/>
  <c r="V63"/>
  <c r="J63"/>
  <c r="I63"/>
  <c r="H63"/>
  <c r="G63"/>
  <c r="F63"/>
  <c r="E63"/>
  <c r="K63" s="1"/>
  <c r="D63"/>
  <c r="V62"/>
  <c r="R61"/>
  <c r="S61" s="1"/>
  <c r="M61"/>
  <c r="N61" s="1"/>
  <c r="V60"/>
  <c r="J60"/>
  <c r="I60"/>
  <c r="H60"/>
  <c r="G60"/>
  <c r="K60" s="1"/>
  <c r="F60"/>
  <c r="E60"/>
  <c r="D60"/>
  <c r="V59"/>
  <c r="R58"/>
  <c r="S58" s="1"/>
  <c r="M58"/>
  <c r="N58" s="1"/>
  <c r="V57"/>
  <c r="J57"/>
  <c r="I57"/>
  <c r="H57"/>
  <c r="G57"/>
  <c r="F57"/>
  <c r="E57"/>
  <c r="D57"/>
  <c r="K57" s="1"/>
  <c r="V56"/>
  <c r="S55"/>
  <c r="R55"/>
  <c r="N55"/>
  <c r="M55"/>
  <c r="V54"/>
  <c r="J54"/>
  <c r="I54"/>
  <c r="H54"/>
  <c r="G54"/>
  <c r="F54"/>
  <c r="E54"/>
  <c r="D54"/>
  <c r="K54" s="1"/>
  <c r="V53"/>
  <c r="S52"/>
  <c r="R52"/>
  <c r="N52"/>
  <c r="M52"/>
  <c r="V51"/>
  <c r="J51"/>
  <c r="I51"/>
  <c r="H51"/>
  <c r="G51"/>
  <c r="F51"/>
  <c r="E51"/>
  <c r="K51" s="1"/>
  <c r="D51"/>
  <c r="V50"/>
  <c r="R49"/>
  <c r="S49" s="1"/>
  <c r="M49"/>
  <c r="N49" s="1"/>
  <c r="V48"/>
  <c r="J48"/>
  <c r="I48"/>
  <c r="H48"/>
  <c r="G48"/>
  <c r="K48" s="1"/>
  <c r="F48"/>
  <c r="E48"/>
  <c r="D48"/>
  <c r="V47"/>
  <c r="R46"/>
  <c r="S46" s="1"/>
  <c r="M46"/>
  <c r="N46" s="1"/>
  <c r="V45"/>
  <c r="J45"/>
  <c r="I45"/>
  <c r="H45"/>
  <c r="G45"/>
  <c r="F45"/>
  <c r="E45"/>
  <c r="D45"/>
  <c r="K45" s="1"/>
  <c r="V44"/>
  <c r="S43"/>
  <c r="R43"/>
  <c r="N43"/>
  <c r="M43"/>
  <c r="V42"/>
  <c r="J42"/>
  <c r="I42"/>
  <c r="H42"/>
  <c r="G42"/>
  <c r="F42"/>
  <c r="E42"/>
  <c r="D42"/>
  <c r="K42" s="1"/>
  <c r="V41"/>
  <c r="M41"/>
  <c r="N41" s="1"/>
  <c r="S40"/>
  <c r="R40"/>
  <c r="N40"/>
  <c r="M40"/>
  <c r="V39"/>
  <c r="J39"/>
  <c r="I39"/>
  <c r="H39"/>
  <c r="G39"/>
  <c r="F39"/>
  <c r="E39"/>
  <c r="D39"/>
  <c r="K39" s="1"/>
  <c r="V38"/>
  <c r="M38"/>
  <c r="N38" s="1"/>
  <c r="S37"/>
  <c r="R37"/>
  <c r="N37"/>
  <c r="M37"/>
  <c r="V36"/>
  <c r="J36"/>
  <c r="I36"/>
  <c r="H36"/>
  <c r="G36"/>
  <c r="F36"/>
  <c r="E36"/>
  <c r="D36"/>
  <c r="K36" s="1"/>
  <c r="V35"/>
  <c r="M35"/>
  <c r="N35" s="1"/>
  <c r="S34"/>
  <c r="R34"/>
  <c r="N34"/>
  <c r="M34"/>
  <c r="X33"/>
  <c r="W33"/>
  <c r="V33"/>
  <c r="U33"/>
  <c r="T33"/>
  <c r="S33"/>
  <c r="R33"/>
  <c r="Q33"/>
  <c r="P33"/>
  <c r="O33"/>
  <c r="N33"/>
  <c r="M33"/>
  <c r="K33"/>
  <c r="B33"/>
  <c r="A33"/>
  <c r="V32"/>
  <c r="J32"/>
  <c r="I32"/>
  <c r="H32"/>
  <c r="G32"/>
  <c r="K32" s="1"/>
  <c r="F32"/>
  <c r="E32"/>
  <c r="D32"/>
  <c r="V31"/>
  <c r="R30"/>
  <c r="S30" s="1"/>
  <c r="M30"/>
  <c r="N30" s="1"/>
  <c r="V29"/>
  <c r="J29"/>
  <c r="I29"/>
  <c r="H29"/>
  <c r="G29"/>
  <c r="F29"/>
  <c r="E29"/>
  <c r="D29"/>
  <c r="K29" s="1"/>
  <c r="V28"/>
  <c r="S27"/>
  <c r="R27"/>
  <c r="N27"/>
  <c r="M27"/>
  <c r="V26"/>
  <c r="J26"/>
  <c r="I26"/>
  <c r="H26"/>
  <c r="G26"/>
  <c r="F26"/>
  <c r="E26"/>
  <c r="D26"/>
  <c r="K26" s="1"/>
  <c r="V25"/>
  <c r="S24"/>
  <c r="R24"/>
  <c r="N24"/>
  <c r="M24"/>
  <c r="V23"/>
  <c r="J23"/>
  <c r="I23"/>
  <c r="H23"/>
  <c r="G23"/>
  <c r="F23"/>
  <c r="E23"/>
  <c r="K23" s="1"/>
  <c r="D23"/>
  <c r="V22"/>
  <c r="N22"/>
  <c r="M22"/>
  <c r="S21"/>
  <c r="R21"/>
  <c r="N21"/>
  <c r="M21"/>
  <c r="V20"/>
  <c r="J20"/>
  <c r="I20"/>
  <c r="H20"/>
  <c r="G20"/>
  <c r="F20"/>
  <c r="E20"/>
  <c r="K20" s="1"/>
  <c r="D20"/>
  <c r="V19"/>
  <c r="N19"/>
  <c r="M19"/>
  <c r="S18"/>
  <c r="R18"/>
  <c r="N18"/>
  <c r="M18"/>
  <c r="V17"/>
  <c r="J17"/>
  <c r="I17"/>
  <c r="H17"/>
  <c r="G17"/>
  <c r="F17"/>
  <c r="E17"/>
  <c r="D17"/>
  <c r="K17" s="1"/>
  <c r="V16"/>
  <c r="N16"/>
  <c r="M16"/>
  <c r="S15"/>
  <c r="R15"/>
  <c r="N15"/>
  <c r="M15"/>
  <c r="V14"/>
  <c r="J14"/>
  <c r="I14"/>
  <c r="H14"/>
  <c r="G14"/>
  <c r="F14"/>
  <c r="E14"/>
  <c r="D14"/>
  <c r="K14" s="1"/>
  <c r="V13"/>
  <c r="N13"/>
  <c r="M13"/>
  <c r="S12"/>
  <c r="R12"/>
  <c r="N12"/>
  <c r="M12"/>
  <c r="V11"/>
  <c r="J11"/>
  <c r="I11"/>
  <c r="H11"/>
  <c r="G11"/>
  <c r="F11"/>
  <c r="E11"/>
  <c r="D11"/>
  <c r="K11" s="1"/>
  <c r="V10"/>
  <c r="N10"/>
  <c r="M10"/>
  <c r="S9"/>
  <c r="R9"/>
  <c r="N9"/>
  <c r="M9"/>
  <c r="V8"/>
  <c r="J8"/>
  <c r="I8"/>
  <c r="H8"/>
  <c r="G8"/>
  <c r="F8"/>
  <c r="E8"/>
  <c r="D8"/>
  <c r="K8" s="1"/>
  <c r="V7"/>
  <c r="N7"/>
  <c r="M7"/>
  <c r="S6"/>
  <c r="R6"/>
  <c r="N6"/>
  <c r="M6"/>
  <c r="E5"/>
  <c r="F5" s="1"/>
  <c r="D5"/>
  <c r="F2" s="1"/>
  <c r="V63" i="47"/>
  <c r="J63"/>
  <c r="I63"/>
  <c r="H63"/>
  <c r="G63"/>
  <c r="F63"/>
  <c r="E63"/>
  <c r="D63"/>
  <c r="V62"/>
  <c r="M62"/>
  <c r="N62" s="1"/>
  <c r="K62"/>
  <c r="S61"/>
  <c r="R61"/>
  <c r="N61"/>
  <c r="M61"/>
  <c r="B33"/>
  <c r="K33"/>
  <c r="M33"/>
  <c r="N33"/>
  <c r="O33"/>
  <c r="P33"/>
  <c r="Q33"/>
  <c r="R33"/>
  <c r="S33"/>
  <c r="T33"/>
  <c r="U33"/>
  <c r="V33"/>
  <c r="W33"/>
  <c r="X33"/>
  <c r="V60"/>
  <c r="J60"/>
  <c r="I60"/>
  <c r="H60"/>
  <c r="G60"/>
  <c r="F60"/>
  <c r="E60"/>
  <c r="D60"/>
  <c r="K60" s="1"/>
  <c r="V59"/>
  <c r="N59"/>
  <c r="M59"/>
  <c r="K59"/>
  <c r="S58"/>
  <c r="R58"/>
  <c r="N58"/>
  <c r="M58"/>
  <c r="J23"/>
  <c r="I23"/>
  <c r="H23"/>
  <c r="G23"/>
  <c r="F23"/>
  <c r="E23"/>
  <c r="D23"/>
  <c r="V20"/>
  <c r="J20"/>
  <c r="I20"/>
  <c r="H20"/>
  <c r="G20"/>
  <c r="F20"/>
  <c r="E20"/>
  <c r="D20"/>
  <c r="K20" s="1"/>
  <c r="V19"/>
  <c r="N19"/>
  <c r="M19"/>
  <c r="S18"/>
  <c r="R18"/>
  <c r="N18"/>
  <c r="M18"/>
  <c r="V42"/>
  <c r="N42"/>
  <c r="M42"/>
  <c r="V41"/>
  <c r="N41"/>
  <c r="O40" s="1"/>
  <c r="T40" s="1"/>
  <c r="U40" s="1"/>
  <c r="V40" s="1"/>
  <c r="M41"/>
  <c r="S40"/>
  <c r="R40"/>
  <c r="N40"/>
  <c r="M40"/>
  <c r="P40" s="1"/>
  <c r="V39"/>
  <c r="N39"/>
  <c r="M39"/>
  <c r="V38"/>
  <c r="N38"/>
  <c r="M38"/>
  <c r="P37" s="1"/>
  <c r="S37"/>
  <c r="R37"/>
  <c r="O37"/>
  <c r="T37" s="1"/>
  <c r="U37" s="1"/>
  <c r="V37" s="1"/>
  <c r="N37"/>
  <c r="M37"/>
  <c r="V36"/>
  <c r="N36"/>
  <c r="M36"/>
  <c r="V35"/>
  <c r="N35"/>
  <c r="M35"/>
  <c r="S34"/>
  <c r="R34"/>
  <c r="O34"/>
  <c r="T34" s="1"/>
  <c r="U34" s="1"/>
  <c r="V34" s="1"/>
  <c r="N34"/>
  <c r="M34"/>
  <c r="P34" s="1"/>
  <c r="V66"/>
  <c r="V65"/>
  <c r="M65"/>
  <c r="N65" s="1"/>
  <c r="S64"/>
  <c r="R64"/>
  <c r="N64"/>
  <c r="M64"/>
  <c r="V57"/>
  <c r="N57"/>
  <c r="M57"/>
  <c r="V56"/>
  <c r="M56"/>
  <c r="N56" s="1"/>
  <c r="S55"/>
  <c r="R55"/>
  <c r="N55"/>
  <c r="O55" s="1"/>
  <c r="T55" s="1"/>
  <c r="U55" s="1"/>
  <c r="V55" s="1"/>
  <c r="M55"/>
  <c r="P55" s="1"/>
  <c r="V54"/>
  <c r="N54"/>
  <c r="M54"/>
  <c r="V53"/>
  <c r="N53"/>
  <c r="M53"/>
  <c r="S52"/>
  <c r="R52"/>
  <c r="O52"/>
  <c r="T52" s="1"/>
  <c r="U52" s="1"/>
  <c r="V52" s="1"/>
  <c r="N52"/>
  <c r="M52"/>
  <c r="P52" s="1"/>
  <c r="V51"/>
  <c r="N51"/>
  <c r="M51"/>
  <c r="V50"/>
  <c r="N50"/>
  <c r="M50"/>
  <c r="S49"/>
  <c r="R49"/>
  <c r="P49"/>
  <c r="O49"/>
  <c r="T49" s="1"/>
  <c r="U49" s="1"/>
  <c r="V49" s="1"/>
  <c r="N49"/>
  <c r="M49"/>
  <c r="V48"/>
  <c r="N48"/>
  <c r="M48"/>
  <c r="V47"/>
  <c r="N47"/>
  <c r="M47"/>
  <c r="S46"/>
  <c r="R46"/>
  <c r="P46"/>
  <c r="O46"/>
  <c r="T46" s="1"/>
  <c r="U46" s="1"/>
  <c r="V46" s="1"/>
  <c r="N46"/>
  <c r="M46"/>
  <c r="V45"/>
  <c r="V44"/>
  <c r="N44"/>
  <c r="M44"/>
  <c r="S43"/>
  <c r="R43"/>
  <c r="N43"/>
  <c r="M43"/>
  <c r="V32"/>
  <c r="N32"/>
  <c r="M32"/>
  <c r="V31"/>
  <c r="N31"/>
  <c r="M31"/>
  <c r="S30"/>
  <c r="R30"/>
  <c r="P30"/>
  <c r="O30"/>
  <c r="T30" s="1"/>
  <c r="U30" s="1"/>
  <c r="V30" s="1"/>
  <c r="N30"/>
  <c r="M30"/>
  <c r="V29"/>
  <c r="N29"/>
  <c r="M29"/>
  <c r="V28"/>
  <c r="M28"/>
  <c r="N28" s="1"/>
  <c r="S27"/>
  <c r="R27"/>
  <c r="N27"/>
  <c r="O27" s="1"/>
  <c r="T27" s="1"/>
  <c r="U27" s="1"/>
  <c r="V27" s="1"/>
  <c r="M27"/>
  <c r="P27" s="1"/>
  <c r="V26"/>
  <c r="V25"/>
  <c r="R24"/>
  <c r="S24" s="1"/>
  <c r="M25"/>
  <c r="N25" s="1"/>
  <c r="M24"/>
  <c r="N24" s="1"/>
  <c r="K42"/>
  <c r="L42" s="1"/>
  <c r="K39"/>
  <c r="L39" s="1"/>
  <c r="K36"/>
  <c r="L36" s="1"/>
  <c r="V23"/>
  <c r="V22"/>
  <c r="N22"/>
  <c r="M22"/>
  <c r="R21"/>
  <c r="S21" s="1"/>
  <c r="M21"/>
  <c r="N21" s="1"/>
  <c r="V17"/>
  <c r="L17"/>
  <c r="K17"/>
  <c r="M17" s="1"/>
  <c r="N17" s="1"/>
  <c r="V16"/>
  <c r="M16"/>
  <c r="N16" s="1"/>
  <c r="S15"/>
  <c r="R15"/>
  <c r="N15"/>
  <c r="O15" s="1"/>
  <c r="T15" s="1"/>
  <c r="U15" s="1"/>
  <c r="V15" s="1"/>
  <c r="M15"/>
  <c r="P15" s="1"/>
  <c r="V14"/>
  <c r="L14"/>
  <c r="K14"/>
  <c r="M14" s="1"/>
  <c r="N14" s="1"/>
  <c r="V13"/>
  <c r="M13"/>
  <c r="N13" s="1"/>
  <c r="S12"/>
  <c r="R12"/>
  <c r="N12"/>
  <c r="M12"/>
  <c r="V11"/>
  <c r="L11"/>
  <c r="K11"/>
  <c r="M11" s="1"/>
  <c r="N11" s="1"/>
  <c r="V10"/>
  <c r="M10"/>
  <c r="N10" s="1"/>
  <c r="S9"/>
  <c r="R9"/>
  <c r="M9"/>
  <c r="N9" s="1"/>
  <c r="E33" i="54" l="1"/>
  <c r="F5"/>
  <c r="L29"/>
  <c r="M29"/>
  <c r="N29" s="1"/>
  <c r="M42"/>
  <c r="N42" s="1"/>
  <c r="O40" s="1"/>
  <c r="T40" s="1"/>
  <c r="U40" s="1"/>
  <c r="V40" s="1"/>
  <c r="L42"/>
  <c r="L48"/>
  <c r="M48"/>
  <c r="M57"/>
  <c r="N57" s="1"/>
  <c r="M66"/>
  <c r="N66" s="1"/>
  <c r="O64" s="1"/>
  <c r="T64" s="1"/>
  <c r="U64" s="1"/>
  <c r="V64" s="1"/>
  <c r="L66"/>
  <c r="L8"/>
  <c r="M8"/>
  <c r="N8" s="1"/>
  <c r="L14"/>
  <c r="M14"/>
  <c r="N14" s="1"/>
  <c r="O12" s="1"/>
  <c r="T12" s="1"/>
  <c r="U12" s="1"/>
  <c r="V12" s="1"/>
  <c r="L20"/>
  <c r="M20"/>
  <c r="N20" s="1"/>
  <c r="M39"/>
  <c r="N39" s="1"/>
  <c r="O37" s="1"/>
  <c r="T37" s="1"/>
  <c r="U37" s="1"/>
  <c r="V37" s="1"/>
  <c r="L39"/>
  <c r="M63"/>
  <c r="N63" s="1"/>
  <c r="O61" s="1"/>
  <c r="T61" s="1"/>
  <c r="U61" s="1"/>
  <c r="V61" s="1"/>
  <c r="M26"/>
  <c r="N26" s="1"/>
  <c r="M32"/>
  <c r="M36"/>
  <c r="N36" s="1"/>
  <c r="O34" s="1"/>
  <c r="T34" s="1"/>
  <c r="U34" s="1"/>
  <c r="V34" s="1"/>
  <c r="L36"/>
  <c r="M45"/>
  <c r="N45" s="1"/>
  <c r="M54"/>
  <c r="N54" s="1"/>
  <c r="O52" s="1"/>
  <c r="T52" s="1"/>
  <c r="U52" s="1"/>
  <c r="V52" s="1"/>
  <c r="L60"/>
  <c r="M60"/>
  <c r="K56"/>
  <c r="M56" s="1"/>
  <c r="N56" s="1"/>
  <c r="K44"/>
  <c r="M44" s="1"/>
  <c r="N44" s="1"/>
  <c r="K28"/>
  <c r="M28" s="1"/>
  <c r="N28" s="1"/>
  <c r="K47"/>
  <c r="M47" s="1"/>
  <c r="N47" s="1"/>
  <c r="K31"/>
  <c r="M31" s="1"/>
  <c r="N31" s="1"/>
  <c r="K62"/>
  <c r="M62" s="1"/>
  <c r="N62" s="1"/>
  <c r="K50"/>
  <c r="M50" s="1"/>
  <c r="N50" s="1"/>
  <c r="K65"/>
  <c r="M65" s="1"/>
  <c r="N65" s="1"/>
  <c r="K53"/>
  <c r="M53" s="1"/>
  <c r="N53" s="1"/>
  <c r="K25"/>
  <c r="M25" s="1"/>
  <c r="N25" s="1"/>
  <c r="L11"/>
  <c r="M11"/>
  <c r="N11" s="1"/>
  <c r="L17"/>
  <c r="M17"/>
  <c r="N17" s="1"/>
  <c r="O15" s="1"/>
  <c r="T15" s="1"/>
  <c r="U15" s="1"/>
  <c r="V15" s="1"/>
  <c r="L23"/>
  <c r="M23"/>
  <c r="N23" s="1"/>
  <c r="L51"/>
  <c r="M51"/>
  <c r="N51" s="1"/>
  <c r="O49" s="1"/>
  <c r="T49" s="1"/>
  <c r="U49" s="1"/>
  <c r="V49" s="1"/>
  <c r="O9"/>
  <c r="T9" s="1"/>
  <c r="U9" s="1"/>
  <c r="V9" s="1"/>
  <c r="O21"/>
  <c r="T21" s="1"/>
  <c r="U21" s="1"/>
  <c r="V21" s="1"/>
  <c r="O43"/>
  <c r="T43" s="1"/>
  <c r="U43" s="1"/>
  <c r="V43" s="1"/>
  <c r="P9"/>
  <c r="P15"/>
  <c r="P21"/>
  <c r="P64"/>
  <c r="O6"/>
  <c r="T6" s="1"/>
  <c r="U6" s="1"/>
  <c r="V6" s="1"/>
  <c r="O18"/>
  <c r="T18" s="1"/>
  <c r="U18" s="1"/>
  <c r="V18" s="1"/>
  <c r="O24"/>
  <c r="T24" s="1"/>
  <c r="U24" s="1"/>
  <c r="V24" s="1"/>
  <c r="O27"/>
  <c r="T27" s="1"/>
  <c r="U27" s="1"/>
  <c r="V27" s="1"/>
  <c r="O55"/>
  <c r="T55" s="1"/>
  <c r="U55" s="1"/>
  <c r="V55" s="1"/>
  <c r="P61"/>
  <c r="P6"/>
  <c r="P18"/>
  <c r="D33"/>
  <c r="P27"/>
  <c r="P40"/>
  <c r="P43"/>
  <c r="P55"/>
  <c r="F2"/>
  <c r="M11" i="53"/>
  <c r="L11"/>
  <c r="M29"/>
  <c r="N29" s="1"/>
  <c r="O27" s="1"/>
  <c r="T27" s="1"/>
  <c r="U27" s="1"/>
  <c r="V27" s="1"/>
  <c r="M57"/>
  <c r="M26"/>
  <c r="L36"/>
  <c r="M36"/>
  <c r="N36" s="1"/>
  <c r="O34" s="1"/>
  <c r="T34" s="1"/>
  <c r="U34" s="1"/>
  <c r="V34" s="1"/>
  <c r="M48"/>
  <c r="N48" s="1"/>
  <c r="L54"/>
  <c r="M54"/>
  <c r="M63"/>
  <c r="N63" s="1"/>
  <c r="M20"/>
  <c r="L20"/>
  <c r="L39"/>
  <c r="M39"/>
  <c r="N39" s="1"/>
  <c r="O37" s="1"/>
  <c r="T37" s="1"/>
  <c r="U37" s="1"/>
  <c r="V37" s="1"/>
  <c r="M45"/>
  <c r="L45"/>
  <c r="K65"/>
  <c r="M65" s="1"/>
  <c r="N65" s="1"/>
  <c r="K53"/>
  <c r="M53" s="1"/>
  <c r="N53" s="1"/>
  <c r="K25"/>
  <c r="M25" s="1"/>
  <c r="N25" s="1"/>
  <c r="K47"/>
  <c r="M47" s="1"/>
  <c r="N47" s="1"/>
  <c r="K31"/>
  <c r="M31" s="1"/>
  <c r="N31" s="1"/>
  <c r="K62"/>
  <c r="M62" s="1"/>
  <c r="N62" s="1"/>
  <c r="K50"/>
  <c r="M50" s="1"/>
  <c r="N50" s="1"/>
  <c r="K56"/>
  <c r="M56" s="1"/>
  <c r="N56" s="1"/>
  <c r="K44"/>
  <c r="M44" s="1"/>
  <c r="N44" s="1"/>
  <c r="K28"/>
  <c r="M28" s="1"/>
  <c r="N28" s="1"/>
  <c r="P34"/>
  <c r="O46"/>
  <c r="T46" s="1"/>
  <c r="U46" s="1"/>
  <c r="V46" s="1"/>
  <c r="P46"/>
  <c r="M14"/>
  <c r="L14"/>
  <c r="L66"/>
  <c r="M66"/>
  <c r="M17"/>
  <c r="L17"/>
  <c r="M8"/>
  <c r="L8"/>
  <c r="M23"/>
  <c r="L23"/>
  <c r="L32"/>
  <c r="M32"/>
  <c r="N32" s="1"/>
  <c r="L42"/>
  <c r="M42"/>
  <c r="N42" s="1"/>
  <c r="O40" s="1"/>
  <c r="T40" s="1"/>
  <c r="U40" s="1"/>
  <c r="V40" s="1"/>
  <c r="M51"/>
  <c r="N51" s="1"/>
  <c r="O49" s="1"/>
  <c r="T49" s="1"/>
  <c r="U49" s="1"/>
  <c r="V49" s="1"/>
  <c r="L60"/>
  <c r="M60"/>
  <c r="N60" s="1"/>
  <c r="P30"/>
  <c r="P27"/>
  <c r="O30"/>
  <c r="T30" s="1"/>
  <c r="U30" s="1"/>
  <c r="V30" s="1"/>
  <c r="O58"/>
  <c r="T58" s="1"/>
  <c r="U58" s="1"/>
  <c r="V58" s="1"/>
  <c r="O61"/>
  <c r="T61" s="1"/>
  <c r="U61" s="1"/>
  <c r="V61" s="1"/>
  <c r="E5"/>
  <c r="P61"/>
  <c r="F2"/>
  <c r="M8" i="52"/>
  <c r="N8" s="1"/>
  <c r="O6" s="1"/>
  <c r="T6" s="1"/>
  <c r="U6" s="1"/>
  <c r="V6" s="1"/>
  <c r="L8"/>
  <c r="L23"/>
  <c r="M23"/>
  <c r="L26"/>
  <c r="M26"/>
  <c r="M48"/>
  <c r="N48" s="1"/>
  <c r="L11"/>
  <c r="M11"/>
  <c r="N11" s="1"/>
  <c r="O9" s="1"/>
  <c r="T9" s="1"/>
  <c r="U9" s="1"/>
  <c r="V9" s="1"/>
  <c r="M32"/>
  <c r="N32" s="1"/>
  <c r="M39"/>
  <c r="N39" s="1"/>
  <c r="L39"/>
  <c r="K47"/>
  <c r="M47" s="1"/>
  <c r="N47" s="1"/>
  <c r="K31"/>
  <c r="M31" s="1"/>
  <c r="N31" s="1"/>
  <c r="K44"/>
  <c r="M44" s="1"/>
  <c r="N44" s="1"/>
  <c r="K62"/>
  <c r="M62" s="1"/>
  <c r="N62" s="1"/>
  <c r="K50"/>
  <c r="M50" s="1"/>
  <c r="N50" s="1"/>
  <c r="K65"/>
  <c r="M65" s="1"/>
  <c r="N65" s="1"/>
  <c r="K53"/>
  <c r="M53" s="1"/>
  <c r="N53" s="1"/>
  <c r="K25"/>
  <c r="M25" s="1"/>
  <c r="N25" s="1"/>
  <c r="K56"/>
  <c r="M56" s="1"/>
  <c r="N56" s="1"/>
  <c r="K28"/>
  <c r="M28" s="1"/>
  <c r="N28" s="1"/>
  <c r="L14"/>
  <c r="M14"/>
  <c r="N14" s="1"/>
  <c r="O12" s="1"/>
  <c r="T12" s="1"/>
  <c r="U12" s="1"/>
  <c r="V12" s="1"/>
  <c r="M45"/>
  <c r="N45" s="1"/>
  <c r="M57"/>
  <c r="N57" s="1"/>
  <c r="O55" s="1"/>
  <c r="T55" s="1"/>
  <c r="U55" s="1"/>
  <c r="V55" s="1"/>
  <c r="L57"/>
  <c r="L17"/>
  <c r="M17"/>
  <c r="L20"/>
  <c r="M20"/>
  <c r="M29"/>
  <c r="N29" s="1"/>
  <c r="L29"/>
  <c r="L36"/>
  <c r="M36"/>
  <c r="N36" s="1"/>
  <c r="L42"/>
  <c r="M42"/>
  <c r="N42" s="1"/>
  <c r="O40" s="1"/>
  <c r="T40" s="1"/>
  <c r="U40" s="1"/>
  <c r="V40" s="1"/>
  <c r="L51"/>
  <c r="M51"/>
  <c r="M54"/>
  <c r="L63"/>
  <c r="M63"/>
  <c r="M66"/>
  <c r="O34"/>
  <c r="T34" s="1"/>
  <c r="U34" s="1"/>
  <c r="V34" s="1"/>
  <c r="P12"/>
  <c r="P40"/>
  <c r="O37"/>
  <c r="T37" s="1"/>
  <c r="U37" s="1"/>
  <c r="V37" s="1"/>
  <c r="O46"/>
  <c r="T46" s="1"/>
  <c r="U46" s="1"/>
  <c r="V46" s="1"/>
  <c r="P6"/>
  <c r="O27"/>
  <c r="T27" s="1"/>
  <c r="U27" s="1"/>
  <c r="V27" s="1"/>
  <c r="O30"/>
  <c r="T30" s="1"/>
  <c r="U30" s="1"/>
  <c r="V30" s="1"/>
  <c r="P43"/>
  <c r="F33"/>
  <c r="G5"/>
  <c r="L60"/>
  <c r="M60"/>
  <c r="N60" s="1"/>
  <c r="O58" s="1"/>
  <c r="T58" s="1"/>
  <c r="U58" s="1"/>
  <c r="V58" s="1"/>
  <c r="P9"/>
  <c r="P27"/>
  <c r="O43"/>
  <c r="T43" s="1"/>
  <c r="U43" s="1"/>
  <c r="V43" s="1"/>
  <c r="E33"/>
  <c r="P30"/>
  <c r="D33"/>
  <c r="P46"/>
  <c r="P58"/>
  <c r="K63" i="47"/>
  <c r="M63"/>
  <c r="L63"/>
  <c r="L60"/>
  <c r="M60"/>
  <c r="P18"/>
  <c r="L20"/>
  <c r="M20"/>
  <c r="N20" s="1"/>
  <c r="O18" s="1"/>
  <c r="T18" s="1"/>
  <c r="U18" s="1"/>
  <c r="V18" s="1"/>
  <c r="O12"/>
  <c r="T12" s="1"/>
  <c r="U12" s="1"/>
  <c r="V12" s="1"/>
  <c r="P12"/>
  <c r="O9"/>
  <c r="T9" s="1"/>
  <c r="U9" s="1"/>
  <c r="V9" s="1"/>
  <c r="P9"/>
  <c r="L57"/>
  <c r="L54"/>
  <c r="L51"/>
  <c r="L48"/>
  <c r="L32"/>
  <c r="L29"/>
  <c r="N48" i="54" l="1"/>
  <c r="O46" s="1"/>
  <c r="T46" s="1"/>
  <c r="U46" s="1"/>
  <c r="V46" s="1"/>
  <c r="P46"/>
  <c r="N60"/>
  <c r="O58" s="1"/>
  <c r="T58" s="1"/>
  <c r="U58" s="1"/>
  <c r="V58" s="1"/>
  <c r="P58"/>
  <c r="N32"/>
  <c r="O30" s="1"/>
  <c r="T30" s="1"/>
  <c r="U30" s="1"/>
  <c r="V30" s="1"/>
  <c r="P30"/>
  <c r="F33"/>
  <c r="G5"/>
  <c r="P24"/>
  <c r="L54"/>
  <c r="L26"/>
  <c r="P34"/>
  <c r="P49"/>
  <c r="L45"/>
  <c r="L32"/>
  <c r="L63"/>
  <c r="L57"/>
  <c r="P37"/>
  <c r="P52"/>
  <c r="P12"/>
  <c r="N45" i="53"/>
  <c r="O43" s="1"/>
  <c r="T43" s="1"/>
  <c r="U43" s="1"/>
  <c r="V43" s="1"/>
  <c r="P43"/>
  <c r="P18"/>
  <c r="N20"/>
  <c r="O18" s="1"/>
  <c r="T18" s="1"/>
  <c r="U18" s="1"/>
  <c r="V18" s="1"/>
  <c r="N57"/>
  <c r="O55" s="1"/>
  <c r="T55" s="1"/>
  <c r="U55" s="1"/>
  <c r="V55" s="1"/>
  <c r="P55"/>
  <c r="P9"/>
  <c r="N11"/>
  <c r="O9" s="1"/>
  <c r="T9" s="1"/>
  <c r="U9" s="1"/>
  <c r="V9" s="1"/>
  <c r="P49"/>
  <c r="P40"/>
  <c r="N54"/>
  <c r="O52" s="1"/>
  <c r="T52" s="1"/>
  <c r="U52" s="1"/>
  <c r="V52" s="1"/>
  <c r="P52"/>
  <c r="N66"/>
  <c r="O64" s="1"/>
  <c r="T64" s="1"/>
  <c r="U64" s="1"/>
  <c r="V64" s="1"/>
  <c r="P64"/>
  <c r="L57"/>
  <c r="P58"/>
  <c r="L51"/>
  <c r="P37"/>
  <c r="L48"/>
  <c r="L26"/>
  <c r="P6"/>
  <c r="N8"/>
  <c r="O6" s="1"/>
  <c r="T6" s="1"/>
  <c r="U6" s="1"/>
  <c r="V6" s="1"/>
  <c r="F5"/>
  <c r="E33"/>
  <c r="P21"/>
  <c r="N23"/>
  <c r="O21" s="1"/>
  <c r="T21" s="1"/>
  <c r="U21" s="1"/>
  <c r="V21" s="1"/>
  <c r="P15"/>
  <c r="N17"/>
  <c r="O15" s="1"/>
  <c r="T15" s="1"/>
  <c r="U15" s="1"/>
  <c r="V15" s="1"/>
  <c r="P12"/>
  <c r="N14"/>
  <c r="O12" s="1"/>
  <c r="T12" s="1"/>
  <c r="U12" s="1"/>
  <c r="V12" s="1"/>
  <c r="N26"/>
  <c r="O24" s="1"/>
  <c r="T24" s="1"/>
  <c r="U24" s="1"/>
  <c r="V24" s="1"/>
  <c r="P24"/>
  <c r="L63"/>
  <c r="L29"/>
  <c r="G33" i="52"/>
  <c r="H5"/>
  <c r="N63"/>
  <c r="O61" s="1"/>
  <c r="T61" s="1"/>
  <c r="U61" s="1"/>
  <c r="V61" s="1"/>
  <c r="P61"/>
  <c r="N51"/>
  <c r="O49" s="1"/>
  <c r="T49" s="1"/>
  <c r="U49" s="1"/>
  <c r="V49" s="1"/>
  <c r="P49"/>
  <c r="P18"/>
  <c r="N20"/>
  <c r="O18" s="1"/>
  <c r="T18" s="1"/>
  <c r="U18" s="1"/>
  <c r="V18" s="1"/>
  <c r="N26"/>
  <c r="O24" s="1"/>
  <c r="T24" s="1"/>
  <c r="U24" s="1"/>
  <c r="V24" s="1"/>
  <c r="P24"/>
  <c r="P55"/>
  <c r="P34"/>
  <c r="L66"/>
  <c r="L54"/>
  <c r="L32"/>
  <c r="L48"/>
  <c r="N66"/>
  <c r="O64" s="1"/>
  <c r="T64" s="1"/>
  <c r="U64" s="1"/>
  <c r="V64" s="1"/>
  <c r="P64"/>
  <c r="N54"/>
  <c r="O52" s="1"/>
  <c r="T52" s="1"/>
  <c r="U52" s="1"/>
  <c r="V52" s="1"/>
  <c r="P52"/>
  <c r="P15"/>
  <c r="N17"/>
  <c r="O15" s="1"/>
  <c r="T15" s="1"/>
  <c r="U15" s="1"/>
  <c r="V15" s="1"/>
  <c r="P21"/>
  <c r="N23"/>
  <c r="O21" s="1"/>
  <c r="T21" s="1"/>
  <c r="U21" s="1"/>
  <c r="V21" s="1"/>
  <c r="P37"/>
  <c r="L45"/>
  <c r="N63" i="47"/>
  <c r="O61" s="1"/>
  <c r="T61" s="1"/>
  <c r="U61" s="1"/>
  <c r="V61" s="1"/>
  <c r="P61"/>
  <c r="N60"/>
  <c r="O58" s="1"/>
  <c r="T58" s="1"/>
  <c r="U58" s="1"/>
  <c r="V58" s="1"/>
  <c r="P58"/>
  <c r="R6"/>
  <c r="S6" s="1"/>
  <c r="M7"/>
  <c r="N7" s="1"/>
  <c r="M6"/>
  <c r="N6" s="1"/>
  <c r="G33" i="54" l="1"/>
  <c r="H5"/>
  <c r="F33" i="53"/>
  <c r="G5"/>
  <c r="H33" i="52"/>
  <c r="I5"/>
  <c r="V8" i="47"/>
  <c r="V7"/>
  <c r="D5"/>
  <c r="J57"/>
  <c r="I57"/>
  <c r="H57"/>
  <c r="G57"/>
  <c r="F57"/>
  <c r="E57"/>
  <c r="D57"/>
  <c r="J66"/>
  <c r="I66"/>
  <c r="H66"/>
  <c r="G66"/>
  <c r="F66"/>
  <c r="E66"/>
  <c r="D66"/>
  <c r="J54"/>
  <c r="I54"/>
  <c r="H54"/>
  <c r="G54"/>
  <c r="F54"/>
  <c r="E54"/>
  <c r="D54"/>
  <c r="J51"/>
  <c r="I51"/>
  <c r="H51"/>
  <c r="G51"/>
  <c r="F51"/>
  <c r="E51"/>
  <c r="D51"/>
  <c r="J48"/>
  <c r="I48"/>
  <c r="H48"/>
  <c r="G48"/>
  <c r="F48"/>
  <c r="E48"/>
  <c r="D48"/>
  <c r="J45"/>
  <c r="I45"/>
  <c r="H45"/>
  <c r="G45"/>
  <c r="F45"/>
  <c r="E45"/>
  <c r="D45"/>
  <c r="I5" i="54" l="1"/>
  <c r="H33"/>
  <c r="H5" i="53"/>
  <c r="G33"/>
  <c r="J5" i="52"/>
  <c r="I33"/>
  <c r="E5" i="47"/>
  <c r="D33"/>
  <c r="F2"/>
  <c r="K57"/>
  <c r="K66"/>
  <c r="K51"/>
  <c r="K48"/>
  <c r="K45"/>
  <c r="K54"/>
  <c r="D96"/>
  <c r="D95"/>
  <c r="D80"/>
  <c r="D69"/>
  <c r="D17"/>
  <c r="E107"/>
  <c r="F107"/>
  <c r="G107"/>
  <c r="H107"/>
  <c r="I107"/>
  <c r="J107"/>
  <c r="D107"/>
  <c r="E101"/>
  <c r="F101"/>
  <c r="G101"/>
  <c r="H101"/>
  <c r="I101"/>
  <c r="J101"/>
  <c r="D101"/>
  <c r="E104"/>
  <c r="F104"/>
  <c r="G104"/>
  <c r="H104"/>
  <c r="I104"/>
  <c r="J104"/>
  <c r="D104"/>
  <c r="D8"/>
  <c r="D76"/>
  <c r="D93"/>
  <c r="D78"/>
  <c r="I33" i="54" l="1"/>
  <c r="J5"/>
  <c r="H33" i="53"/>
  <c r="I5"/>
  <c r="J33" i="52"/>
  <c r="I2"/>
  <c r="F5" i="47"/>
  <c r="E33"/>
  <c r="M66"/>
  <c r="L66"/>
  <c r="M45"/>
  <c r="L45"/>
  <c r="K101"/>
  <c r="K107"/>
  <c r="K104"/>
  <c r="E8"/>
  <c r="F8"/>
  <c r="G8"/>
  <c r="H8"/>
  <c r="I8"/>
  <c r="J8"/>
  <c r="D79"/>
  <c r="J42"/>
  <c r="J39"/>
  <c r="J36"/>
  <c r="J32"/>
  <c r="J29"/>
  <c r="J26"/>
  <c r="J17"/>
  <c r="J14"/>
  <c r="J11"/>
  <c r="I42"/>
  <c r="I39"/>
  <c r="I36"/>
  <c r="I32"/>
  <c r="I29"/>
  <c r="I26"/>
  <c r="I17"/>
  <c r="I14"/>
  <c r="I11"/>
  <c r="H42"/>
  <c r="H39"/>
  <c r="H36"/>
  <c r="H32"/>
  <c r="H29"/>
  <c r="H26"/>
  <c r="H17"/>
  <c r="H14"/>
  <c r="H11"/>
  <c r="G42"/>
  <c r="G39"/>
  <c r="G36"/>
  <c r="G32"/>
  <c r="G29"/>
  <c r="G26"/>
  <c r="G17"/>
  <c r="G14"/>
  <c r="G11"/>
  <c r="F42"/>
  <c r="F39"/>
  <c r="F36"/>
  <c r="F32"/>
  <c r="F29"/>
  <c r="F26"/>
  <c r="F17"/>
  <c r="F14"/>
  <c r="F11"/>
  <c r="E42"/>
  <c r="E39"/>
  <c r="E36"/>
  <c r="E32"/>
  <c r="E29"/>
  <c r="E26"/>
  <c r="E17"/>
  <c r="E14"/>
  <c r="E11"/>
  <c r="D42"/>
  <c r="D39"/>
  <c r="D36"/>
  <c r="D32"/>
  <c r="D29"/>
  <c r="D26"/>
  <c r="D14"/>
  <c r="D11"/>
  <c r="D94"/>
  <c r="D92"/>
  <c r="D91"/>
  <c r="D90"/>
  <c r="D89"/>
  <c r="D88"/>
  <c r="D87"/>
  <c r="D86"/>
  <c r="D85"/>
  <c r="D84"/>
  <c r="D83"/>
  <c r="D82"/>
  <c r="D81"/>
  <c r="D77"/>
  <c r="D75"/>
  <c r="D74"/>
  <c r="D73"/>
  <c r="D72"/>
  <c r="D71"/>
  <c r="D70"/>
  <c r="J33" i="54" l="1"/>
  <c r="I2"/>
  <c r="J5" i="53"/>
  <c r="I33"/>
  <c r="F33" i="47"/>
  <c r="G5"/>
  <c r="N66"/>
  <c r="O64" s="1"/>
  <c r="T64" s="1"/>
  <c r="U64" s="1"/>
  <c r="V64" s="1"/>
  <c r="P64"/>
  <c r="N45"/>
  <c r="O43" s="1"/>
  <c r="T43" s="1"/>
  <c r="U43" s="1"/>
  <c r="V43" s="1"/>
  <c r="P43"/>
  <c r="K23"/>
  <c r="M23" s="1"/>
  <c r="K32"/>
  <c r="K65"/>
  <c r="K47"/>
  <c r="K25"/>
  <c r="K50"/>
  <c r="K28"/>
  <c r="K56"/>
  <c r="K44"/>
  <c r="K31"/>
  <c r="K53"/>
  <c r="K29"/>
  <c r="K26"/>
  <c r="K8"/>
  <c r="M8" s="1"/>
  <c r="P6" s="1"/>
  <c r="J33" i="53" l="1"/>
  <c r="I2"/>
  <c r="H5" i="47"/>
  <c r="G33"/>
  <c r="L23"/>
  <c r="N23"/>
  <c r="O21" s="1"/>
  <c r="T21" s="1"/>
  <c r="U21" s="1"/>
  <c r="V21" s="1"/>
  <c r="P21"/>
  <c r="L26"/>
  <c r="M26"/>
  <c r="L8"/>
  <c r="I5" l="1"/>
  <c r="H33"/>
  <c r="N26"/>
  <c r="O24" s="1"/>
  <c r="T24" s="1"/>
  <c r="U24" s="1"/>
  <c r="V24" s="1"/>
  <c r="P24"/>
  <c r="N8"/>
  <c r="O6" s="1"/>
  <c r="T6" s="1"/>
  <c r="U6" s="1"/>
  <c r="V6" s="1"/>
  <c r="J5" l="1"/>
  <c r="I33"/>
  <c r="I2" l="1"/>
  <c r="J33"/>
</calcChain>
</file>

<file path=xl/sharedStrings.xml><?xml version="1.0" encoding="utf-8"?>
<sst xmlns="http://schemas.openxmlformats.org/spreadsheetml/2006/main" count="1416" uniqueCount="113">
  <si>
    <t>Nom</t>
  </si>
  <si>
    <t>Position</t>
  </si>
  <si>
    <t>Signature salarié</t>
  </si>
  <si>
    <t>Signature chef de service</t>
  </si>
  <si>
    <t>Réél</t>
  </si>
  <si>
    <t>Prévu</t>
  </si>
  <si>
    <t>Soit</t>
  </si>
  <si>
    <t>Réel</t>
  </si>
  <si>
    <t>Reception</t>
  </si>
  <si>
    <t>Réception</t>
  </si>
  <si>
    <t>Night Auditor</t>
  </si>
  <si>
    <t>Resp Technique</t>
  </si>
  <si>
    <t>Femme de Chambre</t>
  </si>
  <si>
    <t>Chef Reception</t>
  </si>
  <si>
    <t>Gouvernant</t>
  </si>
  <si>
    <t>Petit déjeuner, commun</t>
  </si>
  <si>
    <t>1ere Femme de Chambre</t>
  </si>
  <si>
    <t>HORAIRES</t>
  </si>
  <si>
    <t>DUREES</t>
  </si>
  <si>
    <t xml:space="preserve">07:00-12:00 
13:00-14:00
</t>
  </si>
  <si>
    <t xml:space="preserve">07:00-12:00 
13:00-15:00
</t>
  </si>
  <si>
    <t xml:space="preserve">07:00-12:00 
12:30-15:30
</t>
  </si>
  <si>
    <t xml:space="preserve">07:00-12:00 
13:00-16:00
</t>
  </si>
  <si>
    <t>08:00-12:30 
13:00-15:00</t>
  </si>
  <si>
    <t>08:00-12:00 
13:00-17:00</t>
  </si>
  <si>
    <t>09:00-12:00 
12:30-16:30</t>
  </si>
  <si>
    <t>09:00-12:00 
12:30-17:00</t>
  </si>
  <si>
    <t>09:00-12:00 
12:30-17:30</t>
  </si>
  <si>
    <t>09:00-12:00 
13:00-17:00</t>
  </si>
  <si>
    <t>09:00-12:00 
13:00-18:00</t>
  </si>
  <si>
    <t>10:00-12:00 
13:00-18:00</t>
  </si>
  <si>
    <t>12:30-18:00 
18:30-20:00</t>
  </si>
  <si>
    <t>12:30-18:00 
18:30-21:00</t>
  </si>
  <si>
    <t>13:00-18:00 
18:30-22:30</t>
  </si>
  <si>
    <t>14:00-18:00 
18:30-22:30</t>
  </si>
  <si>
    <t>14:30-18:00 
18:30 22:00</t>
  </si>
  <si>
    <t>21:00-24:00 
00:30-07:30</t>
  </si>
  <si>
    <t>22:00-24:00 
00:30-08:30</t>
  </si>
  <si>
    <t>22:00-24:00 
00:30-07:30</t>
  </si>
  <si>
    <t>00:00-00:00 
00:00-00:00</t>
  </si>
  <si>
    <t>07:00-12:00 
00:00-00:00</t>
  </si>
  <si>
    <t xml:space="preserve">07:00-13:00 
00:00-00:00
</t>
  </si>
  <si>
    <t>08:00-12:30 
13:00-16:30</t>
  </si>
  <si>
    <t>08:00-12:30 
13:00-15:30</t>
  </si>
  <si>
    <t>15:00-18:00 
18:30 22:30</t>
  </si>
  <si>
    <t xml:space="preserve">07:00-12:30 
13:00-15:30
</t>
  </si>
  <si>
    <t>Semaine Reference 39H</t>
  </si>
  <si>
    <t>Semaine reference Night</t>
  </si>
  <si>
    <t>Semaine reference 28H</t>
  </si>
  <si>
    <t>08:00-12:00 
13:00-16:00</t>
  </si>
  <si>
    <t>SEMAINES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</si>
  <si>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</si>
  <si>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</si>
  <si>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</si>
  <si>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</si>
  <si>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</si>
  <si>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</si>
  <si>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</si>
  <si>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</si>
  <si>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</si>
  <si>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</si>
  <si>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</si>
  <si>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</si>
  <si>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</si>
  <si>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</si>
  <si>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</si>
  <si>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</si>
  <si>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</si>
  <si>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</si>
  <si>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</si>
  <si>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</si>
  <si>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</si>
  <si>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</si>
  <si>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</si>
  <si>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</si>
  <si>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</si>
  <si>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</si>
  <si>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</si>
  <si>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</si>
  <si>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</si>
  <si>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</si>
  <si>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</si>
  <si>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</si>
  <si>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</si>
  <si>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</si>
  <si>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</si>
  <si>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</si>
  <si>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</si>
  <si>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</si>
  <si>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</si>
  <si>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</si>
  <si>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</si>
  <si>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</si>
  <si>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</si>
  <si>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</si>
  <si>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</si>
  <si>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</si>
  <si>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</si>
  <si>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</si>
  <si>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</si>
  <si>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</si>
  <si>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</si>
  <si>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</si>
  <si>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</si>
  <si>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Période Du</t>
  </si>
  <si>
    <t>au</t>
  </si>
  <si>
    <t>Calcul</t>
  </si>
  <si>
    <t>Cumul Fin Semaine</t>
  </si>
  <si>
    <t>REPORT Semaine -1</t>
  </si>
  <si>
    <t>A REPORTER</t>
  </si>
  <si>
    <t>RECUP Journée</t>
  </si>
  <si>
    <t>Polyvalent</t>
  </si>
  <si>
    <t>Employé</t>
  </si>
</sst>
</file>

<file path=xl/styles.xml><?xml version="1.0" encoding="utf-8"?>
<styleSheet xmlns="http://schemas.openxmlformats.org/spreadsheetml/2006/main">
  <numFmts count="4">
    <numFmt numFmtId="164" formatCode="[h]&quot;h&quot;mm"/>
    <numFmt numFmtId="165" formatCode="h:mm;@"/>
    <numFmt numFmtId="166" formatCode="ddd\ dd\ mmm\ yy"/>
    <numFmt numFmtId="167" formatCode="[$-F800]dddd\,\ mmmm\ dd\,\ yyyy"/>
  </numFmts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color rgb="FFFFFF00"/>
      <name val="Arial"/>
      <family val="2"/>
    </font>
    <font>
      <b/>
      <sz val="8.9"/>
      <color rgb="FF303030"/>
      <name val="Arial"/>
      <family val="2"/>
    </font>
    <font>
      <b/>
      <sz val="12"/>
      <color rgb="FF303030"/>
      <name val="Arial"/>
      <family val="2"/>
    </font>
    <font>
      <b/>
      <sz val="10"/>
      <color rgb="FF303030"/>
      <name val="Arial"/>
      <family val="2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2"/>
      <color rgb="FFFF0000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rgb="FFFFC000"/>
      </patternFill>
    </fill>
    <fill>
      <patternFill patternType="solid">
        <fgColor rgb="FF76FB47"/>
        <bgColor indexed="64"/>
      </patternFill>
    </fill>
  </fills>
  <borders count="8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rgb="FFFF0000"/>
      </top>
      <bottom/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FF0000"/>
      </right>
      <top/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medium">
        <color indexed="64"/>
      </top>
      <bottom/>
      <diagonal/>
    </border>
    <border>
      <left style="medium">
        <color rgb="FFFF0000"/>
      </left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/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medium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/>
      <bottom style="medium">
        <color indexed="10"/>
      </bottom>
      <diagonal/>
    </border>
    <border>
      <left style="medium">
        <color rgb="FFFF0000"/>
      </left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theme="1"/>
      </top>
      <bottom style="medium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theme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/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rgb="FFFF0000"/>
      </right>
      <top style="medium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indexed="64"/>
      </right>
      <top style="medium">
        <color indexed="64"/>
      </top>
      <bottom/>
      <diagonal/>
    </border>
    <border>
      <left style="medium">
        <color theme="1"/>
      </left>
      <right style="medium">
        <color indexed="64"/>
      </right>
      <top/>
      <bottom/>
      <diagonal/>
    </border>
    <border>
      <left style="medium">
        <color theme="1"/>
      </left>
      <right style="medium">
        <color indexed="64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indexed="64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0" fontId="1" fillId="0" borderId="0"/>
  </cellStyleXfs>
  <cellXfs count="195">
    <xf numFmtId="0" fontId="0" fillId="0" borderId="0" xfId="0"/>
    <xf numFmtId="0" fontId="1" fillId="0" borderId="0" xfId="1"/>
    <xf numFmtId="0" fontId="5" fillId="0" borderId="13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23" xfId="1" applyFont="1" applyBorder="1" applyAlignment="1">
      <alignment horizontal="center" vertical="center"/>
    </xf>
    <xf numFmtId="0" fontId="1" fillId="0" borderId="0" xfId="1" applyAlignment="1">
      <alignment horizontal="center"/>
    </xf>
    <xf numFmtId="0" fontId="1" fillId="0" borderId="16" xfId="1" applyFont="1" applyFill="1" applyBorder="1" applyAlignment="1">
      <alignment horizontal="center" vertical="center"/>
    </xf>
    <xf numFmtId="0" fontId="5" fillId="0" borderId="33" xfId="1" applyFont="1" applyBorder="1" applyAlignment="1">
      <alignment horizontal="center" vertical="center"/>
    </xf>
    <xf numFmtId="0" fontId="1" fillId="0" borderId="25" xfId="1" applyFont="1" applyBorder="1" applyAlignment="1">
      <alignment horizontal="center" vertical="justify"/>
    </xf>
    <xf numFmtId="0" fontId="5" fillId="0" borderId="36" xfId="1" applyFont="1" applyBorder="1" applyAlignment="1">
      <alignment horizontal="center" vertical="center"/>
    </xf>
    <xf numFmtId="0" fontId="5" fillId="0" borderId="43" xfId="1" applyFont="1" applyBorder="1" applyAlignment="1">
      <alignment horizontal="center" vertical="center"/>
    </xf>
    <xf numFmtId="0" fontId="5" fillId="0" borderId="48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164" fontId="7" fillId="0" borderId="55" xfId="0" applyNumberFormat="1" applyFont="1" applyBorder="1" applyAlignment="1">
      <alignment horizontal="center" vertical="center"/>
    </xf>
    <xf numFmtId="0" fontId="5" fillId="0" borderId="55" xfId="1" applyFont="1" applyFill="1" applyBorder="1" applyAlignment="1">
      <alignment vertical="center" wrapText="1"/>
    </xf>
    <xf numFmtId="0" fontId="5" fillId="2" borderId="55" xfId="1" applyFont="1" applyFill="1" applyBorder="1" applyAlignment="1">
      <alignment vertical="center" wrapText="1"/>
    </xf>
    <xf numFmtId="0" fontId="5" fillId="0" borderId="55" xfId="1" applyFont="1" applyBorder="1"/>
    <xf numFmtId="164" fontId="1" fillId="0" borderId="24" xfId="1" applyNumberFormat="1" applyFont="1" applyBorder="1" applyAlignment="1">
      <alignment horizontal="center" vertical="justify"/>
    </xf>
    <xf numFmtId="164" fontId="1" fillId="0" borderId="34" xfId="1" applyNumberFormat="1" applyFont="1" applyBorder="1" applyAlignment="1">
      <alignment horizontal="center" vertical="center"/>
    </xf>
    <xf numFmtId="0" fontId="5" fillId="0" borderId="51" xfId="1" applyFont="1" applyBorder="1" applyAlignment="1">
      <alignment horizontal="center" vertical="center"/>
    </xf>
    <xf numFmtId="164" fontId="7" fillId="0" borderId="24" xfId="0" applyNumberFormat="1" applyFont="1" applyBorder="1" applyAlignment="1">
      <alignment horizontal="center" vertical="center"/>
    </xf>
    <xf numFmtId="164" fontId="7" fillId="0" borderId="34" xfId="0" applyNumberFormat="1" applyFont="1" applyBorder="1" applyAlignment="1">
      <alignment horizontal="center" vertical="center"/>
    </xf>
    <xf numFmtId="164" fontId="8" fillId="0" borderId="55" xfId="0" applyNumberFormat="1" applyFont="1" applyBorder="1" applyAlignment="1">
      <alignment horizontal="center" vertical="center"/>
    </xf>
    <xf numFmtId="0" fontId="5" fillId="0" borderId="55" xfId="1" applyFont="1" applyBorder="1" applyAlignment="1">
      <alignment horizontal="left" vertical="justify" wrapText="1"/>
    </xf>
    <xf numFmtId="0" fontId="5" fillId="0" borderId="8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9" fillId="5" borderId="55" xfId="0" applyFont="1" applyFill="1" applyBorder="1" applyAlignment="1">
      <alignment wrapText="1"/>
    </xf>
    <xf numFmtId="0" fontId="1" fillId="0" borderId="55" xfId="1" applyBorder="1"/>
    <xf numFmtId="0" fontId="2" fillId="0" borderId="2" xfId="1" applyFont="1" applyBorder="1" applyAlignment="1">
      <alignment vertical="center"/>
    </xf>
    <xf numFmtId="0" fontId="2" fillId="0" borderId="3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5" xfId="1" applyFont="1" applyBorder="1" applyAlignment="1">
      <alignment vertical="center"/>
    </xf>
    <xf numFmtId="0" fontId="2" fillId="0" borderId="7" xfId="1" applyFont="1" applyBorder="1" applyAlignment="1">
      <alignment vertical="center"/>
    </xf>
    <xf numFmtId="0" fontId="2" fillId="0" borderId="65" xfId="1" applyFont="1" applyBorder="1" applyAlignment="1">
      <alignment vertical="center"/>
    </xf>
    <xf numFmtId="0" fontId="6" fillId="3" borderId="8" xfId="1" applyFont="1" applyFill="1" applyBorder="1" applyAlignment="1">
      <alignment horizontal="center" vertical="center"/>
    </xf>
    <xf numFmtId="0" fontId="4" fillId="3" borderId="8" xfId="1" applyFont="1" applyFill="1" applyBorder="1" applyAlignment="1">
      <alignment horizontal="center" vertical="center"/>
    </xf>
    <xf numFmtId="0" fontId="3" fillId="3" borderId="9" xfId="1" applyFont="1" applyFill="1" applyBorder="1" applyAlignment="1">
      <alignment horizontal="center" vertical="center" wrapText="1"/>
    </xf>
    <xf numFmtId="0" fontId="3" fillId="3" borderId="10" xfId="1" applyFont="1" applyFill="1" applyBorder="1" applyAlignment="1">
      <alignment horizontal="center" vertical="center" wrapText="1"/>
    </xf>
    <xf numFmtId="164" fontId="1" fillId="0" borderId="67" xfId="1" applyNumberFormat="1" applyFont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1" fillId="0" borderId="0" xfId="1" applyFont="1" applyBorder="1" applyAlignment="1">
      <alignment horizontal="center" vertical="center"/>
    </xf>
    <xf numFmtId="20" fontId="1" fillId="0" borderId="0" xfId="1" applyNumberFormat="1" applyFont="1" applyBorder="1" applyAlignment="1">
      <alignment horizontal="center" vertical="justify"/>
    </xf>
    <xf numFmtId="0" fontId="1" fillId="0" borderId="0" xfId="1" applyFont="1" applyBorder="1" applyAlignment="1">
      <alignment horizontal="center" vertical="justify"/>
    </xf>
    <xf numFmtId="20" fontId="7" fillId="0" borderId="55" xfId="0" applyNumberFormat="1" applyFont="1" applyBorder="1" applyAlignment="1">
      <alignment horizontal="center" vertical="center"/>
    </xf>
    <xf numFmtId="0" fontId="2" fillId="0" borderId="2" xfId="1" applyFont="1" applyBorder="1" applyAlignment="1">
      <alignment vertical="center" wrapText="1"/>
    </xf>
    <xf numFmtId="0" fontId="2" fillId="0" borderId="0" xfId="1" applyFont="1" applyBorder="1" applyAlignment="1">
      <alignment vertical="center" wrapText="1"/>
    </xf>
    <xf numFmtId="0" fontId="2" fillId="0" borderId="7" xfId="1" applyFont="1" applyBorder="1" applyAlignment="1">
      <alignment vertical="center" wrapText="1"/>
    </xf>
    <xf numFmtId="0" fontId="5" fillId="3" borderId="8" xfId="1" applyFont="1" applyFill="1" applyBorder="1" applyAlignment="1">
      <alignment horizontal="center" vertical="center" wrapText="1"/>
    </xf>
    <xf numFmtId="0" fontId="1" fillId="0" borderId="0" xfId="1" applyAlignment="1">
      <alignment wrapText="1"/>
    </xf>
    <xf numFmtId="0" fontId="4" fillId="3" borderId="8" xfId="1" applyFont="1" applyFill="1" applyBorder="1" applyAlignment="1">
      <alignment horizontal="center" vertical="center" wrapText="1"/>
    </xf>
    <xf numFmtId="0" fontId="1" fillId="0" borderId="8" xfId="1" applyFont="1" applyFill="1" applyBorder="1" applyAlignment="1">
      <alignment horizontal="center" vertical="center" wrapText="1"/>
    </xf>
    <xf numFmtId="0" fontId="5" fillId="0" borderId="55" xfId="1" applyFont="1" applyBorder="1" applyAlignment="1">
      <alignment horizontal="center"/>
    </xf>
    <xf numFmtId="0" fontId="2" fillId="0" borderId="1" xfId="1" applyFont="1" applyBorder="1" applyAlignment="1">
      <alignment vertical="center" wrapText="1"/>
    </xf>
    <xf numFmtId="0" fontId="2" fillId="0" borderId="4" xfId="1" applyFont="1" applyBorder="1" applyAlignment="1">
      <alignment vertical="center" wrapText="1"/>
    </xf>
    <xf numFmtId="0" fontId="2" fillId="0" borderId="6" xfId="1" applyFont="1" applyBorder="1" applyAlignment="1">
      <alignment vertical="center" wrapText="1"/>
    </xf>
    <xf numFmtId="0" fontId="5" fillId="2" borderId="21" xfId="1" applyFont="1" applyFill="1" applyBorder="1" applyAlignment="1">
      <alignment vertical="center" wrapText="1"/>
    </xf>
    <xf numFmtId="166" fontId="12" fillId="3" borderId="31" xfId="0" applyNumberFormat="1" applyFont="1" applyFill="1" applyBorder="1" applyAlignment="1">
      <alignment horizontal="center" vertical="center"/>
    </xf>
    <xf numFmtId="166" fontId="13" fillId="3" borderId="0" xfId="0" applyNumberFormat="1" applyFont="1" applyFill="1" applyAlignment="1">
      <alignment horizontal="center" vertical="center"/>
    </xf>
    <xf numFmtId="166" fontId="5" fillId="3" borderId="8" xfId="1" applyNumberFormat="1" applyFont="1" applyFill="1" applyBorder="1" applyAlignment="1">
      <alignment horizontal="center" vertical="center"/>
    </xf>
    <xf numFmtId="0" fontId="14" fillId="0" borderId="8" xfId="1" applyFont="1" applyFill="1" applyBorder="1" applyAlignment="1">
      <alignment horizontal="center" vertical="center" wrapText="1"/>
    </xf>
    <xf numFmtId="2" fontId="15" fillId="0" borderId="70" xfId="0" applyNumberFormat="1" applyFont="1" applyBorder="1"/>
    <xf numFmtId="0" fontId="14" fillId="0" borderId="16" xfId="1" applyFont="1" applyFill="1" applyBorder="1" applyAlignment="1">
      <alignment horizontal="center" vertical="center"/>
    </xf>
    <xf numFmtId="2" fontId="15" fillId="0" borderId="16" xfId="0" applyNumberFormat="1" applyFont="1" applyBorder="1"/>
    <xf numFmtId="165" fontId="8" fillId="0" borderId="23" xfId="0" applyNumberFormat="1" applyFont="1" applyBorder="1" applyAlignment="1">
      <alignment horizontal="center" vertical="center"/>
    </xf>
    <xf numFmtId="164" fontId="14" fillId="0" borderId="24" xfId="1" applyNumberFormat="1" applyFont="1" applyBorder="1" applyAlignment="1">
      <alignment horizontal="center" vertical="justify"/>
    </xf>
    <xf numFmtId="164" fontId="17" fillId="0" borderId="25" xfId="1" applyNumberFormat="1" applyFont="1" applyBorder="1" applyAlignment="1">
      <alignment horizontal="center" vertical="center"/>
    </xf>
    <xf numFmtId="2" fontId="15" fillId="0" borderId="23" xfId="0" applyNumberFormat="1" applyFont="1" applyBorder="1"/>
    <xf numFmtId="164" fontId="8" fillId="0" borderId="16" xfId="0" applyNumberFormat="1" applyFont="1" applyBorder="1" applyAlignment="1">
      <alignment horizontal="center" vertical="center"/>
    </xf>
    <xf numFmtId="164" fontId="8" fillId="0" borderId="36" xfId="0" applyNumberFormat="1" applyFont="1" applyBorder="1" applyAlignment="1">
      <alignment horizontal="center" vertical="center"/>
    </xf>
    <xf numFmtId="164" fontId="17" fillId="0" borderId="40" xfId="1" applyNumberFormat="1" applyFont="1" applyBorder="1" applyAlignment="1">
      <alignment horizontal="center" vertical="center"/>
    </xf>
    <xf numFmtId="0" fontId="14" fillId="0" borderId="11" xfId="1" applyFont="1" applyFill="1" applyBorder="1" applyAlignment="1">
      <alignment horizontal="center" vertical="center" wrapText="1"/>
    </xf>
    <xf numFmtId="164" fontId="14" fillId="0" borderId="60" xfId="1" applyNumberFormat="1" applyFont="1" applyBorder="1" applyAlignment="1">
      <alignment horizontal="center" vertical="justify"/>
    </xf>
    <xf numFmtId="0" fontId="11" fillId="2" borderId="21" xfId="1" applyFont="1" applyFill="1" applyBorder="1" applyAlignment="1">
      <alignment vertical="center" wrapText="1"/>
    </xf>
    <xf numFmtId="2" fontId="15" fillId="0" borderId="33" xfId="0" applyNumberFormat="1" applyFont="1" applyBorder="1"/>
    <xf numFmtId="2" fontId="15" fillId="0" borderId="73" xfId="0" applyNumberFormat="1" applyFont="1" applyBorder="1"/>
    <xf numFmtId="2" fontId="15" fillId="0" borderId="43" xfId="0" applyNumberFormat="1" applyFont="1" applyBorder="1"/>
    <xf numFmtId="2" fontId="15" fillId="0" borderId="36" xfId="0" applyNumberFormat="1" applyFont="1" applyBorder="1"/>
    <xf numFmtId="0" fontId="11" fillId="3" borderId="77" xfId="1" applyFont="1" applyFill="1" applyBorder="1" applyAlignment="1">
      <alignment horizontal="center" vertical="center" wrapText="1"/>
    </xf>
    <xf numFmtId="166" fontId="11" fillId="3" borderId="77" xfId="1" applyNumberFormat="1" applyFont="1" applyFill="1" applyBorder="1" applyAlignment="1">
      <alignment horizontal="center" vertical="center" wrapText="1"/>
    </xf>
    <xf numFmtId="0" fontId="4" fillId="3" borderId="77" xfId="1" applyFont="1" applyFill="1" applyBorder="1" applyAlignment="1">
      <alignment horizontal="center" vertical="center" wrapText="1"/>
    </xf>
    <xf numFmtId="0" fontId="4" fillId="3" borderId="76" xfId="1" applyFont="1" applyFill="1" applyBorder="1" applyAlignment="1">
      <alignment horizontal="center" vertical="center" wrapText="1"/>
    </xf>
    <xf numFmtId="164" fontId="14" fillId="6" borderId="8" xfId="1" applyNumberFormat="1" applyFont="1" applyFill="1" applyBorder="1" applyAlignment="1">
      <alignment horizontal="center" vertical="center"/>
    </xf>
    <xf numFmtId="164" fontId="14" fillId="6" borderId="11" xfId="1" applyNumberFormat="1" applyFont="1" applyFill="1" applyBorder="1" applyAlignment="1">
      <alignment horizontal="center" vertical="center"/>
    </xf>
    <xf numFmtId="164" fontId="14" fillId="6" borderId="39" xfId="1" applyNumberFormat="1" applyFont="1" applyFill="1" applyBorder="1" applyAlignment="1">
      <alignment horizontal="center" vertical="center"/>
    </xf>
    <xf numFmtId="0" fontId="1" fillId="0" borderId="49" xfId="1" applyFont="1" applyBorder="1" applyAlignment="1">
      <alignment horizontal="center" vertical="center" wrapText="1"/>
    </xf>
    <xf numFmtId="0" fontId="1" fillId="0" borderId="31" xfId="1" applyFont="1" applyBorder="1" applyAlignment="1">
      <alignment horizontal="center" vertical="center" wrapText="1"/>
    </xf>
    <xf numFmtId="0" fontId="1" fillId="0" borderId="41" xfId="1" applyFont="1" applyBorder="1" applyAlignment="1">
      <alignment horizontal="center" vertical="center" wrapText="1"/>
    </xf>
    <xf numFmtId="0" fontId="1" fillId="0" borderId="32" xfId="1" applyFont="1" applyBorder="1" applyAlignment="1">
      <alignment horizontal="center" vertical="center"/>
    </xf>
    <xf numFmtId="0" fontId="1" fillId="0" borderId="42" xfId="1" applyFont="1" applyBorder="1" applyAlignment="1">
      <alignment horizontal="center" vertical="center"/>
    </xf>
    <xf numFmtId="164" fontId="14" fillId="0" borderId="63" xfId="1" applyNumberFormat="1" applyFont="1" applyBorder="1" applyAlignment="1">
      <alignment horizontal="center" vertical="justify"/>
    </xf>
    <xf numFmtId="164" fontId="14" fillId="0" borderId="64" xfId="1" applyNumberFormat="1" applyFont="1" applyBorder="1" applyAlignment="1">
      <alignment horizontal="center" vertical="justify"/>
    </xf>
    <xf numFmtId="0" fontId="11" fillId="4" borderId="27" xfId="1" applyFont="1" applyFill="1" applyBorder="1" applyAlignment="1">
      <alignment horizontal="center" vertical="center" wrapText="1"/>
    </xf>
    <xf numFmtId="0" fontId="11" fillId="4" borderId="15" xfId="1" applyFont="1" applyFill="1" applyBorder="1" applyAlignment="1">
      <alignment horizontal="center" vertical="center" wrapText="1"/>
    </xf>
    <xf numFmtId="0" fontId="11" fillId="4" borderId="46" xfId="1" applyFont="1" applyFill="1" applyBorder="1" applyAlignment="1">
      <alignment horizontal="center" vertical="center" wrapText="1"/>
    </xf>
    <xf numFmtId="0" fontId="11" fillId="0" borderId="8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11" fillId="0" borderId="39" xfId="1" applyFont="1" applyBorder="1" applyAlignment="1">
      <alignment horizontal="center" vertical="center" wrapText="1"/>
    </xf>
    <xf numFmtId="164" fontId="14" fillId="6" borderId="74" xfId="1" applyNumberFormat="1" applyFont="1" applyFill="1" applyBorder="1" applyAlignment="1">
      <alignment horizontal="center" vertical="center"/>
    </xf>
    <xf numFmtId="164" fontId="14" fillId="6" borderId="75" xfId="1" applyNumberFormat="1" applyFont="1" applyFill="1" applyBorder="1" applyAlignment="1">
      <alignment horizontal="center" vertical="center"/>
    </xf>
    <xf numFmtId="2" fontId="14" fillId="0" borderId="3" xfId="1" applyNumberFormat="1" applyFont="1" applyBorder="1" applyAlignment="1">
      <alignment horizontal="center" vertical="center"/>
    </xf>
    <xf numFmtId="2" fontId="14" fillId="0" borderId="5" xfId="1" applyNumberFormat="1" applyFont="1" applyBorder="1" applyAlignment="1">
      <alignment horizontal="center" vertical="center"/>
    </xf>
    <xf numFmtId="2" fontId="14" fillId="0" borderId="69" xfId="1" applyNumberFormat="1" applyFont="1" applyBorder="1" applyAlignment="1">
      <alignment horizontal="center" vertical="center"/>
    </xf>
    <xf numFmtId="2" fontId="14" fillId="0" borderId="8" xfId="1" applyNumberFormat="1" applyFont="1" applyBorder="1" applyAlignment="1">
      <alignment horizontal="center" vertical="center"/>
    </xf>
    <xf numFmtId="2" fontId="14" fillId="0" borderId="11" xfId="1" applyNumberFormat="1" applyFont="1" applyBorder="1" applyAlignment="1">
      <alignment horizontal="center" vertical="center"/>
    </xf>
    <xf numFmtId="2" fontId="14" fillId="0" borderId="39" xfId="1" applyNumberFormat="1" applyFont="1" applyBorder="1" applyAlignment="1">
      <alignment horizontal="center" vertical="center"/>
    </xf>
    <xf numFmtId="164" fontId="16" fillId="0" borderId="8" xfId="1" applyNumberFormat="1" applyFont="1" applyBorder="1" applyAlignment="1">
      <alignment horizontal="center" vertical="center"/>
    </xf>
    <xf numFmtId="164" fontId="16" fillId="0" borderId="11" xfId="1" applyNumberFormat="1" applyFont="1" applyBorder="1" applyAlignment="1">
      <alignment horizontal="center" vertical="center"/>
    </xf>
    <xf numFmtId="164" fontId="16" fillId="0" borderId="39" xfId="1" applyNumberFormat="1" applyFont="1" applyBorder="1" applyAlignment="1">
      <alignment horizontal="center" vertical="center"/>
    </xf>
    <xf numFmtId="2" fontId="16" fillId="0" borderId="8" xfId="1" applyNumberFormat="1" applyFont="1" applyBorder="1" applyAlignment="1">
      <alignment horizontal="center" vertical="center"/>
    </xf>
    <xf numFmtId="2" fontId="16" fillId="0" borderId="11" xfId="1" applyNumberFormat="1" applyFont="1" applyBorder="1" applyAlignment="1">
      <alignment horizontal="center" vertical="center"/>
    </xf>
    <xf numFmtId="2" fontId="16" fillId="0" borderId="39" xfId="1" applyNumberFormat="1" applyFont="1" applyBorder="1" applyAlignment="1">
      <alignment horizontal="center" vertical="center"/>
    </xf>
    <xf numFmtId="0" fontId="1" fillId="0" borderId="14" xfId="1" applyFont="1" applyBorder="1" applyAlignment="1">
      <alignment horizontal="center" vertical="center"/>
    </xf>
    <xf numFmtId="0" fontId="1" fillId="0" borderId="20" xfId="1" applyFont="1" applyBorder="1" applyAlignment="1">
      <alignment horizontal="center" vertical="center"/>
    </xf>
    <xf numFmtId="164" fontId="14" fillId="0" borderId="61" xfId="1" applyNumberFormat="1" applyFont="1" applyBorder="1" applyAlignment="1">
      <alignment horizontal="center" vertical="center"/>
    </xf>
    <xf numFmtId="164" fontId="14" fillId="0" borderId="62" xfId="1" applyNumberFormat="1" applyFont="1" applyBorder="1" applyAlignment="1">
      <alignment horizontal="center" vertical="center"/>
    </xf>
    <xf numFmtId="0" fontId="4" fillId="3" borderId="78" xfId="1" applyFont="1" applyFill="1" applyBorder="1" applyAlignment="1">
      <alignment horizontal="center" vertical="center" wrapText="1"/>
    </xf>
    <xf numFmtId="0" fontId="4" fillId="3" borderId="79" xfId="1" applyFont="1" applyFill="1" applyBorder="1" applyAlignment="1">
      <alignment horizontal="center" vertical="center" wrapText="1"/>
    </xf>
    <xf numFmtId="164" fontId="14" fillId="6" borderId="1" xfId="1" applyNumberFormat="1" applyFont="1" applyFill="1" applyBorder="1" applyAlignment="1">
      <alignment horizontal="center" vertical="center"/>
    </xf>
    <xf numFmtId="164" fontId="14" fillId="6" borderId="4" xfId="1" applyNumberFormat="1" applyFont="1" applyFill="1" applyBorder="1" applyAlignment="1">
      <alignment horizontal="center" vertical="center"/>
    </xf>
    <xf numFmtId="0" fontId="1" fillId="0" borderId="13" xfId="1" applyFont="1" applyBorder="1" applyAlignment="1">
      <alignment horizontal="center" vertical="center"/>
    </xf>
    <xf numFmtId="0" fontId="1" fillId="0" borderId="11" xfId="1" applyFont="1" applyBorder="1" applyAlignment="1">
      <alignment horizontal="center" vertical="center"/>
    </xf>
    <xf numFmtId="2" fontId="16" fillId="0" borderId="22" xfId="1" applyNumberFormat="1" applyFont="1" applyBorder="1" applyAlignment="1">
      <alignment horizontal="center" vertical="center"/>
    </xf>
    <xf numFmtId="2" fontId="16" fillId="0" borderId="13" xfId="1" applyNumberFormat="1" applyFont="1" applyBorder="1" applyAlignment="1">
      <alignment horizontal="center" vertical="center"/>
    </xf>
    <xf numFmtId="2" fontId="14" fillId="0" borderId="68" xfId="1" applyNumberFormat="1" applyFont="1" applyBorder="1" applyAlignment="1">
      <alignment horizontal="center" vertical="center"/>
    </xf>
    <xf numFmtId="2" fontId="14" fillId="0" borderId="65" xfId="1" applyNumberFormat="1" applyFont="1" applyBorder="1" applyAlignment="1">
      <alignment horizontal="center" vertical="center"/>
    </xf>
    <xf numFmtId="2" fontId="14" fillId="0" borderId="13" xfId="1" applyNumberFormat="1" applyFont="1" applyBorder="1" applyAlignment="1">
      <alignment horizontal="center" vertical="center"/>
    </xf>
    <xf numFmtId="2" fontId="14" fillId="0" borderId="22" xfId="1" applyNumberFormat="1" applyFont="1" applyBorder="1" applyAlignment="1">
      <alignment horizontal="center" vertical="center"/>
    </xf>
    <xf numFmtId="164" fontId="16" fillId="0" borderId="13" xfId="1" applyNumberFormat="1" applyFont="1" applyBorder="1" applyAlignment="1">
      <alignment horizontal="center" vertical="center"/>
    </xf>
    <xf numFmtId="164" fontId="16" fillId="0" borderId="22" xfId="1" applyNumberFormat="1" applyFont="1" applyBorder="1" applyAlignment="1">
      <alignment horizontal="center" vertical="center"/>
    </xf>
    <xf numFmtId="164" fontId="14" fillId="6" borderId="13" xfId="1" applyNumberFormat="1" applyFont="1" applyFill="1" applyBorder="1" applyAlignment="1">
      <alignment horizontal="center" vertical="center"/>
    </xf>
    <xf numFmtId="164" fontId="14" fillId="6" borderId="22" xfId="1" applyNumberFormat="1" applyFont="1" applyFill="1" applyBorder="1" applyAlignment="1">
      <alignment horizontal="center" vertical="center"/>
    </xf>
    <xf numFmtId="0" fontId="11" fillId="4" borderId="21" xfId="1" applyFont="1" applyFill="1" applyBorder="1" applyAlignment="1">
      <alignment horizontal="center" vertical="center" wrapText="1"/>
    </xf>
    <xf numFmtId="0" fontId="11" fillId="0" borderId="22" xfId="1" applyFont="1" applyBorder="1" applyAlignment="1">
      <alignment horizontal="center" vertical="center" wrapText="1"/>
    </xf>
    <xf numFmtId="0" fontId="11" fillId="2" borderId="27" xfId="1" applyFont="1" applyFill="1" applyBorder="1" applyAlignment="1">
      <alignment horizontal="center" vertical="center" wrapText="1"/>
    </xf>
    <xf numFmtId="0" fontId="11" fillId="2" borderId="15" xfId="1" applyFont="1" applyFill="1" applyBorder="1" applyAlignment="1">
      <alignment horizontal="center" vertical="center" wrapText="1"/>
    </xf>
    <xf numFmtId="0" fontId="11" fillId="2" borderId="46" xfId="1" applyFont="1" applyFill="1" applyBorder="1" applyAlignment="1">
      <alignment horizontal="center" vertical="center" wrapText="1"/>
    </xf>
    <xf numFmtId="164" fontId="14" fillId="6" borderId="35" xfId="1" applyNumberFormat="1" applyFont="1" applyFill="1" applyBorder="1" applyAlignment="1">
      <alignment horizontal="center" vertical="center"/>
    </xf>
    <xf numFmtId="0" fontId="1" fillId="0" borderId="8" xfId="1" applyFont="1" applyBorder="1" applyAlignment="1">
      <alignment horizontal="center" vertical="center" wrapText="1"/>
    </xf>
    <xf numFmtId="0" fontId="1" fillId="0" borderId="11" xfId="1" applyFont="1" applyBorder="1" applyAlignment="1">
      <alignment horizontal="center" vertical="center" wrapText="1"/>
    </xf>
    <xf numFmtId="0" fontId="1" fillId="0" borderId="37" xfId="1" applyFont="1" applyBorder="1" applyAlignment="1">
      <alignment horizontal="center" vertical="center"/>
    </xf>
    <xf numFmtId="0" fontId="11" fillId="0" borderId="12" xfId="1" applyFont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/>
    </xf>
    <xf numFmtId="0" fontId="11" fillId="0" borderId="21" xfId="1" applyFont="1" applyBorder="1" applyAlignment="1">
      <alignment horizontal="center" vertical="center" wrapText="1"/>
    </xf>
    <xf numFmtId="0" fontId="11" fillId="0" borderId="13" xfId="1" applyFont="1" applyBorder="1" applyAlignment="1">
      <alignment horizontal="center" vertical="center" wrapText="1"/>
    </xf>
    <xf numFmtId="0" fontId="1" fillId="0" borderId="22" xfId="1" applyFont="1" applyBorder="1" applyAlignment="1">
      <alignment horizontal="center" vertical="center" wrapText="1"/>
    </xf>
    <xf numFmtId="0" fontId="1" fillId="0" borderId="26" xfId="1" applyFont="1" applyBorder="1" applyAlignment="1">
      <alignment horizontal="center" vertical="center"/>
    </xf>
    <xf numFmtId="20" fontId="14" fillId="6" borderId="66" xfId="1" applyNumberFormat="1" applyFont="1" applyFill="1" applyBorder="1" applyAlignment="1">
      <alignment horizontal="center" vertical="center"/>
    </xf>
    <xf numFmtId="20" fontId="14" fillId="6" borderId="59" xfId="1" applyNumberFormat="1" applyFont="1" applyFill="1" applyBorder="1" applyAlignment="1">
      <alignment horizontal="center" vertical="center"/>
    </xf>
    <xf numFmtId="164" fontId="14" fillId="0" borderId="63" xfId="1" applyNumberFormat="1" applyFont="1" applyBorder="1" applyAlignment="1">
      <alignment horizontal="center" vertical="center"/>
    </xf>
    <xf numFmtId="164" fontId="14" fillId="0" borderId="64" xfId="1" applyNumberFormat="1" applyFont="1" applyBorder="1" applyAlignment="1">
      <alignment horizontal="center" vertical="center"/>
    </xf>
    <xf numFmtId="20" fontId="14" fillId="6" borderId="74" xfId="1" applyNumberFormat="1" applyFont="1" applyFill="1" applyBorder="1" applyAlignment="1">
      <alignment horizontal="center" vertical="center"/>
    </xf>
    <xf numFmtId="20" fontId="14" fillId="6" borderId="75" xfId="1" applyNumberFormat="1" applyFont="1" applyFill="1" applyBorder="1" applyAlignment="1">
      <alignment horizontal="center" vertical="center"/>
    </xf>
    <xf numFmtId="0" fontId="11" fillId="4" borderId="47" xfId="1" applyFont="1" applyFill="1" applyBorder="1" applyAlignment="1">
      <alignment horizontal="center" vertical="center" wrapText="1"/>
    </xf>
    <xf numFmtId="0" fontId="11" fillId="4" borderId="38" xfId="1" applyFont="1" applyFill="1" applyBorder="1" applyAlignment="1">
      <alignment horizontal="center" vertical="center" wrapText="1"/>
    </xf>
    <xf numFmtId="0" fontId="11" fillId="0" borderId="48" xfId="1" applyFont="1" applyBorder="1" applyAlignment="1">
      <alignment horizontal="center" vertical="center" wrapText="1"/>
    </xf>
    <xf numFmtId="0" fontId="1" fillId="0" borderId="50" xfId="1" applyFont="1" applyBorder="1" applyAlignment="1">
      <alignment horizontal="center" vertical="center"/>
    </xf>
    <xf numFmtId="0" fontId="11" fillId="4" borderId="12" xfId="1" applyFont="1" applyFill="1" applyBorder="1" applyAlignment="1">
      <alignment horizontal="center" vertical="center" wrapText="1"/>
    </xf>
    <xf numFmtId="0" fontId="1" fillId="0" borderId="44" xfId="1" applyFont="1" applyBorder="1" applyAlignment="1">
      <alignment horizontal="center" vertical="center" wrapText="1"/>
    </xf>
    <xf numFmtId="0" fontId="1" fillId="0" borderId="53" xfId="1" applyFont="1" applyBorder="1" applyAlignment="1">
      <alignment horizontal="center" vertical="center" wrapText="1"/>
    </xf>
    <xf numFmtId="0" fontId="1" fillId="0" borderId="45" xfId="1" applyFont="1" applyBorder="1" applyAlignment="1">
      <alignment horizontal="center" vertical="center"/>
    </xf>
    <xf numFmtId="0" fontId="1" fillId="0" borderId="54" xfId="1" applyFont="1" applyBorder="1" applyAlignment="1">
      <alignment horizontal="center" vertical="center"/>
    </xf>
    <xf numFmtId="0" fontId="11" fillId="0" borderId="27" xfId="1" applyFont="1" applyBorder="1" applyAlignment="1">
      <alignment horizontal="center" vertical="center" wrapText="1"/>
    </xf>
    <xf numFmtId="0" fontId="11" fillId="0" borderId="38" xfId="1" applyFont="1" applyBorder="1" applyAlignment="1">
      <alignment horizontal="center" vertical="center" wrapText="1"/>
    </xf>
    <xf numFmtId="0" fontId="1" fillId="0" borderId="22" xfId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20" fontId="14" fillId="6" borderId="61" xfId="1" applyNumberFormat="1" applyFont="1" applyFill="1" applyBorder="1" applyAlignment="1">
      <alignment horizontal="center" vertical="center"/>
    </xf>
    <xf numFmtId="20" fontId="14" fillId="6" borderId="62" xfId="1" applyNumberFormat="1" applyFont="1" applyFill="1" applyBorder="1" applyAlignment="1">
      <alignment horizontal="center" vertical="center"/>
    </xf>
    <xf numFmtId="0" fontId="11" fillId="2" borderId="21" xfId="1" applyFont="1" applyFill="1" applyBorder="1" applyAlignment="1">
      <alignment horizontal="center" vertical="center" wrapText="1"/>
    </xf>
    <xf numFmtId="0" fontId="10" fillId="0" borderId="15" xfId="0" applyFont="1" applyBorder="1" applyAlignment="1">
      <alignment wrapText="1"/>
    </xf>
    <xf numFmtId="167" fontId="2" fillId="0" borderId="0" xfId="1" applyNumberFormat="1" applyFont="1" applyBorder="1" applyAlignment="1">
      <alignment horizontal="center" vertical="center"/>
    </xf>
    <xf numFmtId="0" fontId="4" fillId="3" borderId="71" xfId="1" applyFont="1" applyFill="1" applyBorder="1" applyAlignment="1">
      <alignment horizontal="center" vertical="center" wrapText="1"/>
    </xf>
    <xf numFmtId="0" fontId="4" fillId="3" borderId="72" xfId="1" applyFont="1" applyFill="1" applyBorder="1" applyAlignment="1">
      <alignment horizontal="center" vertical="center" wrapText="1"/>
    </xf>
    <xf numFmtId="0" fontId="5" fillId="0" borderId="27" xfId="1" applyFont="1" applyBorder="1" applyAlignment="1">
      <alignment horizontal="center" vertical="center" wrapText="1"/>
    </xf>
    <xf numFmtId="0" fontId="5" fillId="0" borderId="15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5" fillId="0" borderId="11" xfId="1" applyFont="1" applyBorder="1" applyAlignment="1">
      <alignment horizontal="center" vertical="center" wrapText="1"/>
    </xf>
    <xf numFmtId="0" fontId="5" fillId="0" borderId="22" xfId="1" applyFont="1" applyBorder="1" applyAlignment="1">
      <alignment horizontal="center" vertical="center" wrapText="1"/>
    </xf>
    <xf numFmtId="0" fontId="5" fillId="0" borderId="21" xfId="1" applyFont="1" applyBorder="1" applyAlignment="1">
      <alignment horizontal="center" vertical="center" wrapText="1"/>
    </xf>
    <xf numFmtId="0" fontId="5" fillId="2" borderId="56" xfId="1" applyFont="1" applyFill="1" applyBorder="1" applyAlignment="1">
      <alignment horizontal="center" vertical="center" wrapText="1"/>
    </xf>
    <xf numFmtId="0" fontId="5" fillId="2" borderId="57" xfId="1" applyFont="1" applyFill="1" applyBorder="1" applyAlignment="1">
      <alignment horizontal="center" vertical="center" wrapText="1"/>
    </xf>
    <xf numFmtId="0" fontId="5" fillId="2" borderId="58" xfId="1" applyFont="1" applyFill="1" applyBorder="1" applyAlignment="1">
      <alignment horizontal="center" vertical="center" wrapText="1"/>
    </xf>
    <xf numFmtId="0" fontId="5" fillId="0" borderId="52" xfId="1" applyFont="1" applyBorder="1" applyAlignment="1">
      <alignment horizontal="center" vertical="center" wrapText="1"/>
    </xf>
    <xf numFmtId="0" fontId="1" fillId="0" borderId="28" xfId="1" applyFont="1" applyBorder="1" applyAlignment="1">
      <alignment horizontal="center" vertical="center"/>
    </xf>
    <xf numFmtId="0" fontId="1" fillId="0" borderId="29" xfId="1" applyFont="1" applyBorder="1" applyAlignment="1">
      <alignment horizontal="center" vertical="center"/>
    </xf>
    <xf numFmtId="0" fontId="1" fillId="0" borderId="30" xfId="1" applyFont="1" applyBorder="1" applyAlignment="1">
      <alignment horizontal="center" vertical="center"/>
    </xf>
    <xf numFmtId="0" fontId="1" fillId="0" borderId="17" xfId="1" applyNumberFormat="1" applyFont="1" applyBorder="1" applyAlignment="1">
      <alignment horizontal="center" vertical="justify"/>
    </xf>
    <xf numFmtId="20" fontId="1" fillId="0" borderId="18" xfId="1" applyNumberFormat="1" applyFont="1" applyBorder="1" applyAlignment="1">
      <alignment horizontal="center" vertical="justify"/>
    </xf>
    <xf numFmtId="20" fontId="1" fillId="0" borderId="19" xfId="1" applyNumberFormat="1" applyFont="1" applyBorder="1" applyAlignment="1">
      <alignment horizontal="center" vertical="justify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76FB47"/>
      <color rgb="FFFC4B04"/>
      <color rgb="FFF36D5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21"/>
  <sheetViews>
    <sheetView zoomScale="75" zoomScaleNormal="75" workbookViewId="0">
      <pane xSplit="2" ySplit="5" topLeftCell="C6" activePane="bottomRight" state="frozen"/>
      <selection activeCell="P53" sqref="P53:P55"/>
      <selection pane="topRight" activeCell="P53" sqref="P53:P55"/>
      <selection pane="bottomLeft" activeCell="P53" sqref="P53:P55"/>
      <selection pane="bottomRight" activeCell="A6" sqref="A6:A66"/>
    </sheetView>
  </sheetViews>
  <sheetFormatPr baseColWidth="10" defaultRowHeight="13.2" outlineLevelCol="1"/>
  <cols>
    <col min="1" max="1" width="19.6640625" style="55" customWidth="1"/>
    <col min="2" max="2" width="16.6640625" style="55" customWidth="1"/>
    <col min="3" max="3" width="13.33203125" style="1" customWidth="1"/>
    <col min="4" max="10" width="17.77734375" style="5" customWidth="1"/>
    <col min="11" max="11" width="8.77734375" style="1" customWidth="1"/>
    <col min="12" max="12" width="8" style="1" customWidth="1"/>
    <col min="13" max="15" width="8.77734375" style="1" hidden="1" customWidth="1" outlineLevel="1"/>
    <col min="16" max="16" width="8.77734375" style="1" customWidth="1" collapsed="1"/>
    <col min="17" max="17" width="7.5546875" style="1" customWidth="1"/>
    <col min="18" max="21" width="9.33203125" style="1" hidden="1" customWidth="1" outlineLevel="1"/>
    <col min="22" max="22" width="10.77734375" style="1" customWidth="1" collapsed="1"/>
    <col min="23" max="23" width="19.88671875" style="1" customWidth="1"/>
    <col min="24" max="24" width="22.5546875" style="1" customWidth="1"/>
    <col min="25" max="264" width="11.44140625" style="1"/>
    <col min="265" max="265" width="22.33203125" style="1" customWidth="1"/>
    <col min="266" max="266" width="15.88671875" style="1" customWidth="1"/>
    <col min="267" max="267" width="11.44140625" style="1"/>
    <col min="268" max="270" width="13.109375" style="1" customWidth="1"/>
    <col min="271" max="272" width="13.5546875" style="1" customWidth="1"/>
    <col min="273" max="273" width="13.44140625" style="1" customWidth="1"/>
    <col min="274" max="274" width="13.5546875" style="1" customWidth="1"/>
    <col min="275" max="278" width="11.44140625" style="1"/>
    <col min="279" max="279" width="13" style="1" customWidth="1"/>
    <col min="280" max="280" width="13.88671875" style="1" customWidth="1"/>
    <col min="281" max="520" width="11.44140625" style="1"/>
    <col min="521" max="521" width="22.33203125" style="1" customWidth="1"/>
    <col min="522" max="522" width="15.88671875" style="1" customWidth="1"/>
    <col min="523" max="523" width="11.44140625" style="1"/>
    <col min="524" max="526" width="13.109375" style="1" customWidth="1"/>
    <col min="527" max="528" width="13.5546875" style="1" customWidth="1"/>
    <col min="529" max="529" width="13.44140625" style="1" customWidth="1"/>
    <col min="530" max="530" width="13.5546875" style="1" customWidth="1"/>
    <col min="531" max="534" width="11.44140625" style="1"/>
    <col min="535" max="535" width="13" style="1" customWidth="1"/>
    <col min="536" max="536" width="13.88671875" style="1" customWidth="1"/>
    <col min="537" max="776" width="11.44140625" style="1"/>
    <col min="777" max="777" width="22.33203125" style="1" customWidth="1"/>
    <col min="778" max="778" width="15.88671875" style="1" customWidth="1"/>
    <col min="779" max="779" width="11.44140625" style="1"/>
    <col min="780" max="782" width="13.109375" style="1" customWidth="1"/>
    <col min="783" max="784" width="13.5546875" style="1" customWidth="1"/>
    <col min="785" max="785" width="13.44140625" style="1" customWidth="1"/>
    <col min="786" max="786" width="13.5546875" style="1" customWidth="1"/>
    <col min="787" max="790" width="11.44140625" style="1"/>
    <col min="791" max="791" width="13" style="1" customWidth="1"/>
    <col min="792" max="792" width="13.88671875" style="1" customWidth="1"/>
    <col min="793" max="1032" width="11.44140625" style="1"/>
    <col min="1033" max="1033" width="22.33203125" style="1" customWidth="1"/>
    <col min="1034" max="1034" width="15.88671875" style="1" customWidth="1"/>
    <col min="1035" max="1035" width="11.44140625" style="1"/>
    <col min="1036" max="1038" width="13.109375" style="1" customWidth="1"/>
    <col min="1039" max="1040" width="13.5546875" style="1" customWidth="1"/>
    <col min="1041" max="1041" width="13.44140625" style="1" customWidth="1"/>
    <col min="1042" max="1042" width="13.5546875" style="1" customWidth="1"/>
    <col min="1043" max="1046" width="11.44140625" style="1"/>
    <col min="1047" max="1047" width="13" style="1" customWidth="1"/>
    <col min="1048" max="1048" width="13.88671875" style="1" customWidth="1"/>
    <col min="1049" max="1288" width="11.44140625" style="1"/>
    <col min="1289" max="1289" width="22.33203125" style="1" customWidth="1"/>
    <col min="1290" max="1290" width="15.88671875" style="1" customWidth="1"/>
    <col min="1291" max="1291" width="11.44140625" style="1"/>
    <col min="1292" max="1294" width="13.109375" style="1" customWidth="1"/>
    <col min="1295" max="1296" width="13.5546875" style="1" customWidth="1"/>
    <col min="1297" max="1297" width="13.44140625" style="1" customWidth="1"/>
    <col min="1298" max="1298" width="13.5546875" style="1" customWidth="1"/>
    <col min="1299" max="1302" width="11.44140625" style="1"/>
    <col min="1303" max="1303" width="13" style="1" customWidth="1"/>
    <col min="1304" max="1304" width="13.88671875" style="1" customWidth="1"/>
    <col min="1305" max="1544" width="11.44140625" style="1"/>
    <col min="1545" max="1545" width="22.33203125" style="1" customWidth="1"/>
    <col min="1546" max="1546" width="15.88671875" style="1" customWidth="1"/>
    <col min="1547" max="1547" width="11.44140625" style="1"/>
    <col min="1548" max="1550" width="13.109375" style="1" customWidth="1"/>
    <col min="1551" max="1552" width="13.5546875" style="1" customWidth="1"/>
    <col min="1553" max="1553" width="13.44140625" style="1" customWidth="1"/>
    <col min="1554" max="1554" width="13.5546875" style="1" customWidth="1"/>
    <col min="1555" max="1558" width="11.44140625" style="1"/>
    <col min="1559" max="1559" width="13" style="1" customWidth="1"/>
    <col min="1560" max="1560" width="13.88671875" style="1" customWidth="1"/>
    <col min="1561" max="1800" width="11.44140625" style="1"/>
    <col min="1801" max="1801" width="22.33203125" style="1" customWidth="1"/>
    <col min="1802" max="1802" width="15.88671875" style="1" customWidth="1"/>
    <col min="1803" max="1803" width="11.44140625" style="1"/>
    <col min="1804" max="1806" width="13.109375" style="1" customWidth="1"/>
    <col min="1807" max="1808" width="13.5546875" style="1" customWidth="1"/>
    <col min="1809" max="1809" width="13.44140625" style="1" customWidth="1"/>
    <col min="1810" max="1810" width="13.5546875" style="1" customWidth="1"/>
    <col min="1811" max="1814" width="11.44140625" style="1"/>
    <col min="1815" max="1815" width="13" style="1" customWidth="1"/>
    <col min="1816" max="1816" width="13.88671875" style="1" customWidth="1"/>
    <col min="1817" max="2056" width="11.44140625" style="1"/>
    <col min="2057" max="2057" width="22.33203125" style="1" customWidth="1"/>
    <col min="2058" max="2058" width="15.88671875" style="1" customWidth="1"/>
    <col min="2059" max="2059" width="11.44140625" style="1"/>
    <col min="2060" max="2062" width="13.109375" style="1" customWidth="1"/>
    <col min="2063" max="2064" width="13.5546875" style="1" customWidth="1"/>
    <col min="2065" max="2065" width="13.44140625" style="1" customWidth="1"/>
    <col min="2066" max="2066" width="13.5546875" style="1" customWidth="1"/>
    <col min="2067" max="2070" width="11.44140625" style="1"/>
    <col min="2071" max="2071" width="13" style="1" customWidth="1"/>
    <col min="2072" max="2072" width="13.88671875" style="1" customWidth="1"/>
    <col min="2073" max="2312" width="11.44140625" style="1"/>
    <col min="2313" max="2313" width="22.33203125" style="1" customWidth="1"/>
    <col min="2314" max="2314" width="15.88671875" style="1" customWidth="1"/>
    <col min="2315" max="2315" width="11.44140625" style="1"/>
    <col min="2316" max="2318" width="13.109375" style="1" customWidth="1"/>
    <col min="2319" max="2320" width="13.5546875" style="1" customWidth="1"/>
    <col min="2321" max="2321" width="13.44140625" style="1" customWidth="1"/>
    <col min="2322" max="2322" width="13.5546875" style="1" customWidth="1"/>
    <col min="2323" max="2326" width="11.44140625" style="1"/>
    <col min="2327" max="2327" width="13" style="1" customWidth="1"/>
    <col min="2328" max="2328" width="13.88671875" style="1" customWidth="1"/>
    <col min="2329" max="2568" width="11.44140625" style="1"/>
    <col min="2569" max="2569" width="22.33203125" style="1" customWidth="1"/>
    <col min="2570" max="2570" width="15.88671875" style="1" customWidth="1"/>
    <col min="2571" max="2571" width="11.44140625" style="1"/>
    <col min="2572" max="2574" width="13.109375" style="1" customWidth="1"/>
    <col min="2575" max="2576" width="13.5546875" style="1" customWidth="1"/>
    <col min="2577" max="2577" width="13.44140625" style="1" customWidth="1"/>
    <col min="2578" max="2578" width="13.5546875" style="1" customWidth="1"/>
    <col min="2579" max="2582" width="11.44140625" style="1"/>
    <col min="2583" max="2583" width="13" style="1" customWidth="1"/>
    <col min="2584" max="2584" width="13.88671875" style="1" customWidth="1"/>
    <col min="2585" max="2824" width="11.44140625" style="1"/>
    <col min="2825" max="2825" width="22.33203125" style="1" customWidth="1"/>
    <col min="2826" max="2826" width="15.88671875" style="1" customWidth="1"/>
    <col min="2827" max="2827" width="11.44140625" style="1"/>
    <col min="2828" max="2830" width="13.109375" style="1" customWidth="1"/>
    <col min="2831" max="2832" width="13.5546875" style="1" customWidth="1"/>
    <col min="2833" max="2833" width="13.44140625" style="1" customWidth="1"/>
    <col min="2834" max="2834" width="13.5546875" style="1" customWidth="1"/>
    <col min="2835" max="2838" width="11.44140625" style="1"/>
    <col min="2839" max="2839" width="13" style="1" customWidth="1"/>
    <col min="2840" max="2840" width="13.88671875" style="1" customWidth="1"/>
    <col min="2841" max="3080" width="11.44140625" style="1"/>
    <col min="3081" max="3081" width="22.33203125" style="1" customWidth="1"/>
    <col min="3082" max="3082" width="15.88671875" style="1" customWidth="1"/>
    <col min="3083" max="3083" width="11.44140625" style="1"/>
    <col min="3084" max="3086" width="13.109375" style="1" customWidth="1"/>
    <col min="3087" max="3088" width="13.5546875" style="1" customWidth="1"/>
    <col min="3089" max="3089" width="13.44140625" style="1" customWidth="1"/>
    <col min="3090" max="3090" width="13.5546875" style="1" customWidth="1"/>
    <col min="3091" max="3094" width="11.44140625" style="1"/>
    <col min="3095" max="3095" width="13" style="1" customWidth="1"/>
    <col min="3096" max="3096" width="13.88671875" style="1" customWidth="1"/>
    <col min="3097" max="3336" width="11.44140625" style="1"/>
    <col min="3337" max="3337" width="22.33203125" style="1" customWidth="1"/>
    <col min="3338" max="3338" width="15.88671875" style="1" customWidth="1"/>
    <col min="3339" max="3339" width="11.44140625" style="1"/>
    <col min="3340" max="3342" width="13.109375" style="1" customWidth="1"/>
    <col min="3343" max="3344" width="13.5546875" style="1" customWidth="1"/>
    <col min="3345" max="3345" width="13.44140625" style="1" customWidth="1"/>
    <col min="3346" max="3346" width="13.5546875" style="1" customWidth="1"/>
    <col min="3347" max="3350" width="11.44140625" style="1"/>
    <col min="3351" max="3351" width="13" style="1" customWidth="1"/>
    <col min="3352" max="3352" width="13.88671875" style="1" customWidth="1"/>
    <col min="3353" max="3592" width="11.44140625" style="1"/>
    <col min="3593" max="3593" width="22.33203125" style="1" customWidth="1"/>
    <col min="3594" max="3594" width="15.88671875" style="1" customWidth="1"/>
    <col min="3595" max="3595" width="11.44140625" style="1"/>
    <col min="3596" max="3598" width="13.109375" style="1" customWidth="1"/>
    <col min="3599" max="3600" width="13.5546875" style="1" customWidth="1"/>
    <col min="3601" max="3601" width="13.44140625" style="1" customWidth="1"/>
    <col min="3602" max="3602" width="13.5546875" style="1" customWidth="1"/>
    <col min="3603" max="3606" width="11.44140625" style="1"/>
    <col min="3607" max="3607" width="13" style="1" customWidth="1"/>
    <col min="3608" max="3608" width="13.88671875" style="1" customWidth="1"/>
    <col min="3609" max="3848" width="11.44140625" style="1"/>
    <col min="3849" max="3849" width="22.33203125" style="1" customWidth="1"/>
    <col min="3850" max="3850" width="15.88671875" style="1" customWidth="1"/>
    <col min="3851" max="3851" width="11.44140625" style="1"/>
    <col min="3852" max="3854" width="13.109375" style="1" customWidth="1"/>
    <col min="3855" max="3856" width="13.5546875" style="1" customWidth="1"/>
    <col min="3857" max="3857" width="13.44140625" style="1" customWidth="1"/>
    <col min="3858" max="3858" width="13.5546875" style="1" customWidth="1"/>
    <col min="3859" max="3862" width="11.44140625" style="1"/>
    <col min="3863" max="3863" width="13" style="1" customWidth="1"/>
    <col min="3864" max="3864" width="13.88671875" style="1" customWidth="1"/>
    <col min="3865" max="4104" width="11.44140625" style="1"/>
    <col min="4105" max="4105" width="22.33203125" style="1" customWidth="1"/>
    <col min="4106" max="4106" width="15.88671875" style="1" customWidth="1"/>
    <col min="4107" max="4107" width="11.44140625" style="1"/>
    <col min="4108" max="4110" width="13.109375" style="1" customWidth="1"/>
    <col min="4111" max="4112" width="13.5546875" style="1" customWidth="1"/>
    <col min="4113" max="4113" width="13.44140625" style="1" customWidth="1"/>
    <col min="4114" max="4114" width="13.5546875" style="1" customWidth="1"/>
    <col min="4115" max="4118" width="11.44140625" style="1"/>
    <col min="4119" max="4119" width="13" style="1" customWidth="1"/>
    <col min="4120" max="4120" width="13.88671875" style="1" customWidth="1"/>
    <col min="4121" max="4360" width="11.44140625" style="1"/>
    <col min="4361" max="4361" width="22.33203125" style="1" customWidth="1"/>
    <col min="4362" max="4362" width="15.88671875" style="1" customWidth="1"/>
    <col min="4363" max="4363" width="11.44140625" style="1"/>
    <col min="4364" max="4366" width="13.109375" style="1" customWidth="1"/>
    <col min="4367" max="4368" width="13.5546875" style="1" customWidth="1"/>
    <col min="4369" max="4369" width="13.44140625" style="1" customWidth="1"/>
    <col min="4370" max="4370" width="13.5546875" style="1" customWidth="1"/>
    <col min="4371" max="4374" width="11.44140625" style="1"/>
    <col min="4375" max="4375" width="13" style="1" customWidth="1"/>
    <col min="4376" max="4376" width="13.88671875" style="1" customWidth="1"/>
    <col min="4377" max="4616" width="11.44140625" style="1"/>
    <col min="4617" max="4617" width="22.33203125" style="1" customWidth="1"/>
    <col min="4618" max="4618" width="15.88671875" style="1" customWidth="1"/>
    <col min="4619" max="4619" width="11.44140625" style="1"/>
    <col min="4620" max="4622" width="13.109375" style="1" customWidth="1"/>
    <col min="4623" max="4624" width="13.5546875" style="1" customWidth="1"/>
    <col min="4625" max="4625" width="13.44140625" style="1" customWidth="1"/>
    <col min="4626" max="4626" width="13.5546875" style="1" customWidth="1"/>
    <col min="4627" max="4630" width="11.44140625" style="1"/>
    <col min="4631" max="4631" width="13" style="1" customWidth="1"/>
    <col min="4632" max="4632" width="13.88671875" style="1" customWidth="1"/>
    <col min="4633" max="4872" width="11.44140625" style="1"/>
    <col min="4873" max="4873" width="22.33203125" style="1" customWidth="1"/>
    <col min="4874" max="4874" width="15.88671875" style="1" customWidth="1"/>
    <col min="4875" max="4875" width="11.44140625" style="1"/>
    <col min="4876" max="4878" width="13.109375" style="1" customWidth="1"/>
    <col min="4879" max="4880" width="13.5546875" style="1" customWidth="1"/>
    <col min="4881" max="4881" width="13.44140625" style="1" customWidth="1"/>
    <col min="4882" max="4882" width="13.5546875" style="1" customWidth="1"/>
    <col min="4883" max="4886" width="11.44140625" style="1"/>
    <col min="4887" max="4887" width="13" style="1" customWidth="1"/>
    <col min="4888" max="4888" width="13.88671875" style="1" customWidth="1"/>
    <col min="4889" max="5128" width="11.44140625" style="1"/>
    <col min="5129" max="5129" width="22.33203125" style="1" customWidth="1"/>
    <col min="5130" max="5130" width="15.88671875" style="1" customWidth="1"/>
    <col min="5131" max="5131" width="11.44140625" style="1"/>
    <col min="5132" max="5134" width="13.109375" style="1" customWidth="1"/>
    <col min="5135" max="5136" width="13.5546875" style="1" customWidth="1"/>
    <col min="5137" max="5137" width="13.44140625" style="1" customWidth="1"/>
    <col min="5138" max="5138" width="13.5546875" style="1" customWidth="1"/>
    <col min="5139" max="5142" width="11.44140625" style="1"/>
    <col min="5143" max="5143" width="13" style="1" customWidth="1"/>
    <col min="5144" max="5144" width="13.88671875" style="1" customWidth="1"/>
    <col min="5145" max="5384" width="11.44140625" style="1"/>
    <col min="5385" max="5385" width="22.33203125" style="1" customWidth="1"/>
    <col min="5386" max="5386" width="15.88671875" style="1" customWidth="1"/>
    <col min="5387" max="5387" width="11.44140625" style="1"/>
    <col min="5388" max="5390" width="13.109375" style="1" customWidth="1"/>
    <col min="5391" max="5392" width="13.5546875" style="1" customWidth="1"/>
    <col min="5393" max="5393" width="13.44140625" style="1" customWidth="1"/>
    <col min="5394" max="5394" width="13.5546875" style="1" customWidth="1"/>
    <col min="5395" max="5398" width="11.44140625" style="1"/>
    <col min="5399" max="5399" width="13" style="1" customWidth="1"/>
    <col min="5400" max="5400" width="13.88671875" style="1" customWidth="1"/>
    <col min="5401" max="5640" width="11.44140625" style="1"/>
    <col min="5641" max="5641" width="22.33203125" style="1" customWidth="1"/>
    <col min="5642" max="5642" width="15.88671875" style="1" customWidth="1"/>
    <col min="5643" max="5643" width="11.44140625" style="1"/>
    <col min="5644" max="5646" width="13.109375" style="1" customWidth="1"/>
    <col min="5647" max="5648" width="13.5546875" style="1" customWidth="1"/>
    <col min="5649" max="5649" width="13.44140625" style="1" customWidth="1"/>
    <col min="5650" max="5650" width="13.5546875" style="1" customWidth="1"/>
    <col min="5651" max="5654" width="11.44140625" style="1"/>
    <col min="5655" max="5655" width="13" style="1" customWidth="1"/>
    <col min="5656" max="5656" width="13.88671875" style="1" customWidth="1"/>
    <col min="5657" max="5896" width="11.44140625" style="1"/>
    <col min="5897" max="5897" width="22.33203125" style="1" customWidth="1"/>
    <col min="5898" max="5898" width="15.88671875" style="1" customWidth="1"/>
    <col min="5899" max="5899" width="11.44140625" style="1"/>
    <col min="5900" max="5902" width="13.109375" style="1" customWidth="1"/>
    <col min="5903" max="5904" width="13.5546875" style="1" customWidth="1"/>
    <col min="5905" max="5905" width="13.44140625" style="1" customWidth="1"/>
    <col min="5906" max="5906" width="13.5546875" style="1" customWidth="1"/>
    <col min="5907" max="5910" width="11.44140625" style="1"/>
    <col min="5911" max="5911" width="13" style="1" customWidth="1"/>
    <col min="5912" max="5912" width="13.88671875" style="1" customWidth="1"/>
    <col min="5913" max="6152" width="11.44140625" style="1"/>
    <col min="6153" max="6153" width="22.33203125" style="1" customWidth="1"/>
    <col min="6154" max="6154" width="15.88671875" style="1" customWidth="1"/>
    <col min="6155" max="6155" width="11.44140625" style="1"/>
    <col min="6156" max="6158" width="13.109375" style="1" customWidth="1"/>
    <col min="6159" max="6160" width="13.5546875" style="1" customWidth="1"/>
    <col min="6161" max="6161" width="13.44140625" style="1" customWidth="1"/>
    <col min="6162" max="6162" width="13.5546875" style="1" customWidth="1"/>
    <col min="6163" max="6166" width="11.44140625" style="1"/>
    <col min="6167" max="6167" width="13" style="1" customWidth="1"/>
    <col min="6168" max="6168" width="13.88671875" style="1" customWidth="1"/>
    <col min="6169" max="6408" width="11.44140625" style="1"/>
    <col min="6409" max="6409" width="22.33203125" style="1" customWidth="1"/>
    <col min="6410" max="6410" width="15.88671875" style="1" customWidth="1"/>
    <col min="6411" max="6411" width="11.44140625" style="1"/>
    <col min="6412" max="6414" width="13.109375" style="1" customWidth="1"/>
    <col min="6415" max="6416" width="13.5546875" style="1" customWidth="1"/>
    <col min="6417" max="6417" width="13.44140625" style="1" customWidth="1"/>
    <col min="6418" max="6418" width="13.5546875" style="1" customWidth="1"/>
    <col min="6419" max="6422" width="11.44140625" style="1"/>
    <col min="6423" max="6423" width="13" style="1" customWidth="1"/>
    <col min="6424" max="6424" width="13.88671875" style="1" customWidth="1"/>
    <col min="6425" max="6664" width="11.44140625" style="1"/>
    <col min="6665" max="6665" width="22.33203125" style="1" customWidth="1"/>
    <col min="6666" max="6666" width="15.88671875" style="1" customWidth="1"/>
    <col min="6667" max="6667" width="11.44140625" style="1"/>
    <col min="6668" max="6670" width="13.109375" style="1" customWidth="1"/>
    <col min="6671" max="6672" width="13.5546875" style="1" customWidth="1"/>
    <col min="6673" max="6673" width="13.44140625" style="1" customWidth="1"/>
    <col min="6674" max="6674" width="13.5546875" style="1" customWidth="1"/>
    <col min="6675" max="6678" width="11.44140625" style="1"/>
    <col min="6679" max="6679" width="13" style="1" customWidth="1"/>
    <col min="6680" max="6680" width="13.88671875" style="1" customWidth="1"/>
    <col min="6681" max="6920" width="11.44140625" style="1"/>
    <col min="6921" max="6921" width="22.33203125" style="1" customWidth="1"/>
    <col min="6922" max="6922" width="15.88671875" style="1" customWidth="1"/>
    <col min="6923" max="6923" width="11.44140625" style="1"/>
    <col min="6924" max="6926" width="13.109375" style="1" customWidth="1"/>
    <col min="6927" max="6928" width="13.5546875" style="1" customWidth="1"/>
    <col min="6929" max="6929" width="13.44140625" style="1" customWidth="1"/>
    <col min="6930" max="6930" width="13.5546875" style="1" customWidth="1"/>
    <col min="6931" max="6934" width="11.44140625" style="1"/>
    <col min="6935" max="6935" width="13" style="1" customWidth="1"/>
    <col min="6936" max="6936" width="13.88671875" style="1" customWidth="1"/>
    <col min="6937" max="7176" width="11.44140625" style="1"/>
    <col min="7177" max="7177" width="22.33203125" style="1" customWidth="1"/>
    <col min="7178" max="7178" width="15.88671875" style="1" customWidth="1"/>
    <col min="7179" max="7179" width="11.44140625" style="1"/>
    <col min="7180" max="7182" width="13.109375" style="1" customWidth="1"/>
    <col min="7183" max="7184" width="13.5546875" style="1" customWidth="1"/>
    <col min="7185" max="7185" width="13.44140625" style="1" customWidth="1"/>
    <col min="7186" max="7186" width="13.5546875" style="1" customWidth="1"/>
    <col min="7187" max="7190" width="11.44140625" style="1"/>
    <col min="7191" max="7191" width="13" style="1" customWidth="1"/>
    <col min="7192" max="7192" width="13.88671875" style="1" customWidth="1"/>
    <col min="7193" max="7432" width="11.44140625" style="1"/>
    <col min="7433" max="7433" width="22.33203125" style="1" customWidth="1"/>
    <col min="7434" max="7434" width="15.88671875" style="1" customWidth="1"/>
    <col min="7435" max="7435" width="11.44140625" style="1"/>
    <col min="7436" max="7438" width="13.109375" style="1" customWidth="1"/>
    <col min="7439" max="7440" width="13.5546875" style="1" customWidth="1"/>
    <col min="7441" max="7441" width="13.44140625" style="1" customWidth="1"/>
    <col min="7442" max="7442" width="13.5546875" style="1" customWidth="1"/>
    <col min="7443" max="7446" width="11.44140625" style="1"/>
    <col min="7447" max="7447" width="13" style="1" customWidth="1"/>
    <col min="7448" max="7448" width="13.88671875" style="1" customWidth="1"/>
    <col min="7449" max="7688" width="11.44140625" style="1"/>
    <col min="7689" max="7689" width="22.33203125" style="1" customWidth="1"/>
    <col min="7690" max="7690" width="15.88671875" style="1" customWidth="1"/>
    <col min="7691" max="7691" width="11.44140625" style="1"/>
    <col min="7692" max="7694" width="13.109375" style="1" customWidth="1"/>
    <col min="7695" max="7696" width="13.5546875" style="1" customWidth="1"/>
    <col min="7697" max="7697" width="13.44140625" style="1" customWidth="1"/>
    <col min="7698" max="7698" width="13.5546875" style="1" customWidth="1"/>
    <col min="7699" max="7702" width="11.44140625" style="1"/>
    <col min="7703" max="7703" width="13" style="1" customWidth="1"/>
    <col min="7704" max="7704" width="13.88671875" style="1" customWidth="1"/>
    <col min="7705" max="7944" width="11.44140625" style="1"/>
    <col min="7945" max="7945" width="22.33203125" style="1" customWidth="1"/>
    <col min="7946" max="7946" width="15.88671875" style="1" customWidth="1"/>
    <col min="7947" max="7947" width="11.44140625" style="1"/>
    <col min="7948" max="7950" width="13.109375" style="1" customWidth="1"/>
    <col min="7951" max="7952" width="13.5546875" style="1" customWidth="1"/>
    <col min="7953" max="7953" width="13.44140625" style="1" customWidth="1"/>
    <col min="7954" max="7954" width="13.5546875" style="1" customWidth="1"/>
    <col min="7955" max="7958" width="11.44140625" style="1"/>
    <col min="7959" max="7959" width="13" style="1" customWidth="1"/>
    <col min="7960" max="7960" width="13.88671875" style="1" customWidth="1"/>
    <col min="7961" max="8200" width="11.44140625" style="1"/>
    <col min="8201" max="8201" width="22.33203125" style="1" customWidth="1"/>
    <col min="8202" max="8202" width="15.88671875" style="1" customWidth="1"/>
    <col min="8203" max="8203" width="11.44140625" style="1"/>
    <col min="8204" max="8206" width="13.109375" style="1" customWidth="1"/>
    <col min="8207" max="8208" width="13.5546875" style="1" customWidth="1"/>
    <col min="8209" max="8209" width="13.44140625" style="1" customWidth="1"/>
    <col min="8210" max="8210" width="13.5546875" style="1" customWidth="1"/>
    <col min="8211" max="8214" width="11.44140625" style="1"/>
    <col min="8215" max="8215" width="13" style="1" customWidth="1"/>
    <col min="8216" max="8216" width="13.88671875" style="1" customWidth="1"/>
    <col min="8217" max="8456" width="11.44140625" style="1"/>
    <col min="8457" max="8457" width="22.33203125" style="1" customWidth="1"/>
    <col min="8458" max="8458" width="15.88671875" style="1" customWidth="1"/>
    <col min="8459" max="8459" width="11.44140625" style="1"/>
    <col min="8460" max="8462" width="13.109375" style="1" customWidth="1"/>
    <col min="8463" max="8464" width="13.5546875" style="1" customWidth="1"/>
    <col min="8465" max="8465" width="13.44140625" style="1" customWidth="1"/>
    <col min="8466" max="8466" width="13.5546875" style="1" customWidth="1"/>
    <col min="8467" max="8470" width="11.44140625" style="1"/>
    <col min="8471" max="8471" width="13" style="1" customWidth="1"/>
    <col min="8472" max="8472" width="13.88671875" style="1" customWidth="1"/>
    <col min="8473" max="8712" width="11.44140625" style="1"/>
    <col min="8713" max="8713" width="22.33203125" style="1" customWidth="1"/>
    <col min="8714" max="8714" width="15.88671875" style="1" customWidth="1"/>
    <col min="8715" max="8715" width="11.44140625" style="1"/>
    <col min="8716" max="8718" width="13.109375" style="1" customWidth="1"/>
    <col min="8719" max="8720" width="13.5546875" style="1" customWidth="1"/>
    <col min="8721" max="8721" width="13.44140625" style="1" customWidth="1"/>
    <col min="8722" max="8722" width="13.5546875" style="1" customWidth="1"/>
    <col min="8723" max="8726" width="11.44140625" style="1"/>
    <col min="8727" max="8727" width="13" style="1" customWidth="1"/>
    <col min="8728" max="8728" width="13.88671875" style="1" customWidth="1"/>
    <col min="8729" max="8968" width="11.44140625" style="1"/>
    <col min="8969" max="8969" width="22.33203125" style="1" customWidth="1"/>
    <col min="8970" max="8970" width="15.88671875" style="1" customWidth="1"/>
    <col min="8971" max="8971" width="11.44140625" style="1"/>
    <col min="8972" max="8974" width="13.109375" style="1" customWidth="1"/>
    <col min="8975" max="8976" width="13.5546875" style="1" customWidth="1"/>
    <col min="8977" max="8977" width="13.44140625" style="1" customWidth="1"/>
    <col min="8978" max="8978" width="13.5546875" style="1" customWidth="1"/>
    <col min="8979" max="8982" width="11.44140625" style="1"/>
    <col min="8983" max="8983" width="13" style="1" customWidth="1"/>
    <col min="8984" max="8984" width="13.88671875" style="1" customWidth="1"/>
    <col min="8985" max="9224" width="11.44140625" style="1"/>
    <col min="9225" max="9225" width="22.33203125" style="1" customWidth="1"/>
    <col min="9226" max="9226" width="15.88671875" style="1" customWidth="1"/>
    <col min="9227" max="9227" width="11.44140625" style="1"/>
    <col min="9228" max="9230" width="13.109375" style="1" customWidth="1"/>
    <col min="9231" max="9232" width="13.5546875" style="1" customWidth="1"/>
    <col min="9233" max="9233" width="13.44140625" style="1" customWidth="1"/>
    <col min="9234" max="9234" width="13.5546875" style="1" customWidth="1"/>
    <col min="9235" max="9238" width="11.44140625" style="1"/>
    <col min="9239" max="9239" width="13" style="1" customWidth="1"/>
    <col min="9240" max="9240" width="13.88671875" style="1" customWidth="1"/>
    <col min="9241" max="9480" width="11.44140625" style="1"/>
    <col min="9481" max="9481" width="22.33203125" style="1" customWidth="1"/>
    <col min="9482" max="9482" width="15.88671875" style="1" customWidth="1"/>
    <col min="9483" max="9483" width="11.44140625" style="1"/>
    <col min="9484" max="9486" width="13.109375" style="1" customWidth="1"/>
    <col min="9487" max="9488" width="13.5546875" style="1" customWidth="1"/>
    <col min="9489" max="9489" width="13.44140625" style="1" customWidth="1"/>
    <col min="9490" max="9490" width="13.5546875" style="1" customWidth="1"/>
    <col min="9491" max="9494" width="11.44140625" style="1"/>
    <col min="9495" max="9495" width="13" style="1" customWidth="1"/>
    <col min="9496" max="9496" width="13.88671875" style="1" customWidth="1"/>
    <col min="9497" max="9736" width="11.44140625" style="1"/>
    <col min="9737" max="9737" width="22.33203125" style="1" customWidth="1"/>
    <col min="9738" max="9738" width="15.88671875" style="1" customWidth="1"/>
    <col min="9739" max="9739" width="11.44140625" style="1"/>
    <col min="9740" max="9742" width="13.109375" style="1" customWidth="1"/>
    <col min="9743" max="9744" width="13.5546875" style="1" customWidth="1"/>
    <col min="9745" max="9745" width="13.44140625" style="1" customWidth="1"/>
    <col min="9746" max="9746" width="13.5546875" style="1" customWidth="1"/>
    <col min="9747" max="9750" width="11.44140625" style="1"/>
    <col min="9751" max="9751" width="13" style="1" customWidth="1"/>
    <col min="9752" max="9752" width="13.88671875" style="1" customWidth="1"/>
    <col min="9753" max="9992" width="11.44140625" style="1"/>
    <col min="9993" max="9993" width="22.33203125" style="1" customWidth="1"/>
    <col min="9994" max="9994" width="15.88671875" style="1" customWidth="1"/>
    <col min="9995" max="9995" width="11.44140625" style="1"/>
    <col min="9996" max="9998" width="13.109375" style="1" customWidth="1"/>
    <col min="9999" max="10000" width="13.5546875" style="1" customWidth="1"/>
    <col min="10001" max="10001" width="13.44140625" style="1" customWidth="1"/>
    <col min="10002" max="10002" width="13.5546875" style="1" customWidth="1"/>
    <col min="10003" max="10006" width="11.44140625" style="1"/>
    <col min="10007" max="10007" width="13" style="1" customWidth="1"/>
    <col min="10008" max="10008" width="13.88671875" style="1" customWidth="1"/>
    <col min="10009" max="10248" width="11.44140625" style="1"/>
    <col min="10249" max="10249" width="22.33203125" style="1" customWidth="1"/>
    <col min="10250" max="10250" width="15.88671875" style="1" customWidth="1"/>
    <col min="10251" max="10251" width="11.44140625" style="1"/>
    <col min="10252" max="10254" width="13.109375" style="1" customWidth="1"/>
    <col min="10255" max="10256" width="13.5546875" style="1" customWidth="1"/>
    <col min="10257" max="10257" width="13.44140625" style="1" customWidth="1"/>
    <col min="10258" max="10258" width="13.5546875" style="1" customWidth="1"/>
    <col min="10259" max="10262" width="11.44140625" style="1"/>
    <col min="10263" max="10263" width="13" style="1" customWidth="1"/>
    <col min="10264" max="10264" width="13.88671875" style="1" customWidth="1"/>
    <col min="10265" max="10504" width="11.44140625" style="1"/>
    <col min="10505" max="10505" width="22.33203125" style="1" customWidth="1"/>
    <col min="10506" max="10506" width="15.88671875" style="1" customWidth="1"/>
    <col min="10507" max="10507" width="11.44140625" style="1"/>
    <col min="10508" max="10510" width="13.109375" style="1" customWidth="1"/>
    <col min="10511" max="10512" width="13.5546875" style="1" customWidth="1"/>
    <col min="10513" max="10513" width="13.44140625" style="1" customWidth="1"/>
    <col min="10514" max="10514" width="13.5546875" style="1" customWidth="1"/>
    <col min="10515" max="10518" width="11.44140625" style="1"/>
    <col min="10519" max="10519" width="13" style="1" customWidth="1"/>
    <col min="10520" max="10520" width="13.88671875" style="1" customWidth="1"/>
    <col min="10521" max="10760" width="11.44140625" style="1"/>
    <col min="10761" max="10761" width="22.33203125" style="1" customWidth="1"/>
    <col min="10762" max="10762" width="15.88671875" style="1" customWidth="1"/>
    <col min="10763" max="10763" width="11.44140625" style="1"/>
    <col min="10764" max="10766" width="13.109375" style="1" customWidth="1"/>
    <col min="10767" max="10768" width="13.5546875" style="1" customWidth="1"/>
    <col min="10769" max="10769" width="13.44140625" style="1" customWidth="1"/>
    <col min="10770" max="10770" width="13.5546875" style="1" customWidth="1"/>
    <col min="10771" max="10774" width="11.44140625" style="1"/>
    <col min="10775" max="10775" width="13" style="1" customWidth="1"/>
    <col min="10776" max="10776" width="13.88671875" style="1" customWidth="1"/>
    <col min="10777" max="11016" width="11.44140625" style="1"/>
    <col min="11017" max="11017" width="22.33203125" style="1" customWidth="1"/>
    <col min="11018" max="11018" width="15.88671875" style="1" customWidth="1"/>
    <col min="11019" max="11019" width="11.44140625" style="1"/>
    <col min="11020" max="11022" width="13.109375" style="1" customWidth="1"/>
    <col min="11023" max="11024" width="13.5546875" style="1" customWidth="1"/>
    <col min="11025" max="11025" width="13.44140625" style="1" customWidth="1"/>
    <col min="11026" max="11026" width="13.5546875" style="1" customWidth="1"/>
    <col min="11027" max="11030" width="11.44140625" style="1"/>
    <col min="11031" max="11031" width="13" style="1" customWidth="1"/>
    <col min="11032" max="11032" width="13.88671875" style="1" customWidth="1"/>
    <col min="11033" max="11272" width="11.44140625" style="1"/>
    <col min="11273" max="11273" width="22.33203125" style="1" customWidth="1"/>
    <col min="11274" max="11274" width="15.88671875" style="1" customWidth="1"/>
    <col min="11275" max="11275" width="11.44140625" style="1"/>
    <col min="11276" max="11278" width="13.109375" style="1" customWidth="1"/>
    <col min="11279" max="11280" width="13.5546875" style="1" customWidth="1"/>
    <col min="11281" max="11281" width="13.44140625" style="1" customWidth="1"/>
    <col min="11282" max="11282" width="13.5546875" style="1" customWidth="1"/>
    <col min="11283" max="11286" width="11.44140625" style="1"/>
    <col min="11287" max="11287" width="13" style="1" customWidth="1"/>
    <col min="11288" max="11288" width="13.88671875" style="1" customWidth="1"/>
    <col min="11289" max="11528" width="11.44140625" style="1"/>
    <col min="11529" max="11529" width="22.33203125" style="1" customWidth="1"/>
    <col min="11530" max="11530" width="15.88671875" style="1" customWidth="1"/>
    <col min="11531" max="11531" width="11.44140625" style="1"/>
    <col min="11532" max="11534" width="13.109375" style="1" customWidth="1"/>
    <col min="11535" max="11536" width="13.5546875" style="1" customWidth="1"/>
    <col min="11537" max="11537" width="13.44140625" style="1" customWidth="1"/>
    <col min="11538" max="11538" width="13.5546875" style="1" customWidth="1"/>
    <col min="11539" max="11542" width="11.44140625" style="1"/>
    <col min="11543" max="11543" width="13" style="1" customWidth="1"/>
    <col min="11544" max="11544" width="13.88671875" style="1" customWidth="1"/>
    <col min="11545" max="11784" width="11.44140625" style="1"/>
    <col min="11785" max="11785" width="22.33203125" style="1" customWidth="1"/>
    <col min="11786" max="11786" width="15.88671875" style="1" customWidth="1"/>
    <col min="11787" max="11787" width="11.44140625" style="1"/>
    <col min="11788" max="11790" width="13.109375" style="1" customWidth="1"/>
    <col min="11791" max="11792" width="13.5546875" style="1" customWidth="1"/>
    <col min="11793" max="11793" width="13.44140625" style="1" customWidth="1"/>
    <col min="11794" max="11794" width="13.5546875" style="1" customWidth="1"/>
    <col min="11795" max="11798" width="11.44140625" style="1"/>
    <col min="11799" max="11799" width="13" style="1" customWidth="1"/>
    <col min="11800" max="11800" width="13.88671875" style="1" customWidth="1"/>
    <col min="11801" max="12040" width="11.44140625" style="1"/>
    <col min="12041" max="12041" width="22.33203125" style="1" customWidth="1"/>
    <col min="12042" max="12042" width="15.88671875" style="1" customWidth="1"/>
    <col min="12043" max="12043" width="11.44140625" style="1"/>
    <col min="12044" max="12046" width="13.109375" style="1" customWidth="1"/>
    <col min="12047" max="12048" width="13.5546875" style="1" customWidth="1"/>
    <col min="12049" max="12049" width="13.44140625" style="1" customWidth="1"/>
    <col min="12050" max="12050" width="13.5546875" style="1" customWidth="1"/>
    <col min="12051" max="12054" width="11.44140625" style="1"/>
    <col min="12055" max="12055" width="13" style="1" customWidth="1"/>
    <col min="12056" max="12056" width="13.88671875" style="1" customWidth="1"/>
    <col min="12057" max="12296" width="11.44140625" style="1"/>
    <col min="12297" max="12297" width="22.33203125" style="1" customWidth="1"/>
    <col min="12298" max="12298" width="15.88671875" style="1" customWidth="1"/>
    <col min="12299" max="12299" width="11.44140625" style="1"/>
    <col min="12300" max="12302" width="13.109375" style="1" customWidth="1"/>
    <col min="12303" max="12304" width="13.5546875" style="1" customWidth="1"/>
    <col min="12305" max="12305" width="13.44140625" style="1" customWidth="1"/>
    <col min="12306" max="12306" width="13.5546875" style="1" customWidth="1"/>
    <col min="12307" max="12310" width="11.44140625" style="1"/>
    <col min="12311" max="12311" width="13" style="1" customWidth="1"/>
    <col min="12312" max="12312" width="13.88671875" style="1" customWidth="1"/>
    <col min="12313" max="12552" width="11.44140625" style="1"/>
    <col min="12553" max="12553" width="22.33203125" style="1" customWidth="1"/>
    <col min="12554" max="12554" width="15.88671875" style="1" customWidth="1"/>
    <col min="12555" max="12555" width="11.44140625" style="1"/>
    <col min="12556" max="12558" width="13.109375" style="1" customWidth="1"/>
    <col min="12559" max="12560" width="13.5546875" style="1" customWidth="1"/>
    <col min="12561" max="12561" width="13.44140625" style="1" customWidth="1"/>
    <col min="12562" max="12562" width="13.5546875" style="1" customWidth="1"/>
    <col min="12563" max="12566" width="11.44140625" style="1"/>
    <col min="12567" max="12567" width="13" style="1" customWidth="1"/>
    <col min="12568" max="12568" width="13.88671875" style="1" customWidth="1"/>
    <col min="12569" max="12808" width="11.44140625" style="1"/>
    <col min="12809" max="12809" width="22.33203125" style="1" customWidth="1"/>
    <col min="12810" max="12810" width="15.88671875" style="1" customWidth="1"/>
    <col min="12811" max="12811" width="11.44140625" style="1"/>
    <col min="12812" max="12814" width="13.109375" style="1" customWidth="1"/>
    <col min="12815" max="12816" width="13.5546875" style="1" customWidth="1"/>
    <col min="12817" max="12817" width="13.44140625" style="1" customWidth="1"/>
    <col min="12818" max="12818" width="13.5546875" style="1" customWidth="1"/>
    <col min="12819" max="12822" width="11.44140625" style="1"/>
    <col min="12823" max="12823" width="13" style="1" customWidth="1"/>
    <col min="12824" max="12824" width="13.88671875" style="1" customWidth="1"/>
    <col min="12825" max="13064" width="11.44140625" style="1"/>
    <col min="13065" max="13065" width="22.33203125" style="1" customWidth="1"/>
    <col min="13066" max="13066" width="15.88671875" style="1" customWidth="1"/>
    <col min="13067" max="13067" width="11.44140625" style="1"/>
    <col min="13068" max="13070" width="13.109375" style="1" customWidth="1"/>
    <col min="13071" max="13072" width="13.5546875" style="1" customWidth="1"/>
    <col min="13073" max="13073" width="13.44140625" style="1" customWidth="1"/>
    <col min="13074" max="13074" width="13.5546875" style="1" customWidth="1"/>
    <col min="13075" max="13078" width="11.44140625" style="1"/>
    <col min="13079" max="13079" width="13" style="1" customWidth="1"/>
    <col min="13080" max="13080" width="13.88671875" style="1" customWidth="1"/>
    <col min="13081" max="13320" width="11.44140625" style="1"/>
    <col min="13321" max="13321" width="22.33203125" style="1" customWidth="1"/>
    <col min="13322" max="13322" width="15.88671875" style="1" customWidth="1"/>
    <col min="13323" max="13323" width="11.44140625" style="1"/>
    <col min="13324" max="13326" width="13.109375" style="1" customWidth="1"/>
    <col min="13327" max="13328" width="13.5546875" style="1" customWidth="1"/>
    <col min="13329" max="13329" width="13.44140625" style="1" customWidth="1"/>
    <col min="13330" max="13330" width="13.5546875" style="1" customWidth="1"/>
    <col min="13331" max="13334" width="11.44140625" style="1"/>
    <col min="13335" max="13335" width="13" style="1" customWidth="1"/>
    <col min="13336" max="13336" width="13.88671875" style="1" customWidth="1"/>
    <col min="13337" max="13576" width="11.44140625" style="1"/>
    <col min="13577" max="13577" width="22.33203125" style="1" customWidth="1"/>
    <col min="13578" max="13578" width="15.88671875" style="1" customWidth="1"/>
    <col min="13579" max="13579" width="11.44140625" style="1"/>
    <col min="13580" max="13582" width="13.109375" style="1" customWidth="1"/>
    <col min="13583" max="13584" width="13.5546875" style="1" customWidth="1"/>
    <col min="13585" max="13585" width="13.44140625" style="1" customWidth="1"/>
    <col min="13586" max="13586" width="13.5546875" style="1" customWidth="1"/>
    <col min="13587" max="13590" width="11.44140625" style="1"/>
    <col min="13591" max="13591" width="13" style="1" customWidth="1"/>
    <col min="13592" max="13592" width="13.88671875" style="1" customWidth="1"/>
    <col min="13593" max="13832" width="11.44140625" style="1"/>
    <col min="13833" max="13833" width="22.33203125" style="1" customWidth="1"/>
    <col min="13834" max="13834" width="15.88671875" style="1" customWidth="1"/>
    <col min="13835" max="13835" width="11.44140625" style="1"/>
    <col min="13836" max="13838" width="13.109375" style="1" customWidth="1"/>
    <col min="13839" max="13840" width="13.5546875" style="1" customWidth="1"/>
    <col min="13841" max="13841" width="13.44140625" style="1" customWidth="1"/>
    <col min="13842" max="13842" width="13.5546875" style="1" customWidth="1"/>
    <col min="13843" max="13846" width="11.44140625" style="1"/>
    <col min="13847" max="13847" width="13" style="1" customWidth="1"/>
    <col min="13848" max="13848" width="13.88671875" style="1" customWidth="1"/>
    <col min="13849" max="14088" width="11.44140625" style="1"/>
    <col min="14089" max="14089" width="22.33203125" style="1" customWidth="1"/>
    <col min="14090" max="14090" width="15.88671875" style="1" customWidth="1"/>
    <col min="14091" max="14091" width="11.44140625" style="1"/>
    <col min="14092" max="14094" width="13.109375" style="1" customWidth="1"/>
    <col min="14095" max="14096" width="13.5546875" style="1" customWidth="1"/>
    <col min="14097" max="14097" width="13.44140625" style="1" customWidth="1"/>
    <col min="14098" max="14098" width="13.5546875" style="1" customWidth="1"/>
    <col min="14099" max="14102" width="11.44140625" style="1"/>
    <col min="14103" max="14103" width="13" style="1" customWidth="1"/>
    <col min="14104" max="14104" width="13.88671875" style="1" customWidth="1"/>
    <col min="14105" max="14344" width="11.44140625" style="1"/>
    <col min="14345" max="14345" width="22.33203125" style="1" customWidth="1"/>
    <col min="14346" max="14346" width="15.88671875" style="1" customWidth="1"/>
    <col min="14347" max="14347" width="11.44140625" style="1"/>
    <col min="14348" max="14350" width="13.109375" style="1" customWidth="1"/>
    <col min="14351" max="14352" width="13.5546875" style="1" customWidth="1"/>
    <col min="14353" max="14353" width="13.44140625" style="1" customWidth="1"/>
    <col min="14354" max="14354" width="13.5546875" style="1" customWidth="1"/>
    <col min="14355" max="14358" width="11.44140625" style="1"/>
    <col min="14359" max="14359" width="13" style="1" customWidth="1"/>
    <col min="14360" max="14360" width="13.88671875" style="1" customWidth="1"/>
    <col min="14361" max="14600" width="11.44140625" style="1"/>
    <col min="14601" max="14601" width="22.33203125" style="1" customWidth="1"/>
    <col min="14602" max="14602" width="15.88671875" style="1" customWidth="1"/>
    <col min="14603" max="14603" width="11.44140625" style="1"/>
    <col min="14604" max="14606" width="13.109375" style="1" customWidth="1"/>
    <col min="14607" max="14608" width="13.5546875" style="1" customWidth="1"/>
    <col min="14609" max="14609" width="13.44140625" style="1" customWidth="1"/>
    <col min="14610" max="14610" width="13.5546875" style="1" customWidth="1"/>
    <col min="14611" max="14614" width="11.44140625" style="1"/>
    <col min="14615" max="14615" width="13" style="1" customWidth="1"/>
    <col min="14616" max="14616" width="13.88671875" style="1" customWidth="1"/>
    <col min="14617" max="14856" width="11.44140625" style="1"/>
    <col min="14857" max="14857" width="22.33203125" style="1" customWidth="1"/>
    <col min="14858" max="14858" width="15.88671875" style="1" customWidth="1"/>
    <col min="14859" max="14859" width="11.44140625" style="1"/>
    <col min="14860" max="14862" width="13.109375" style="1" customWidth="1"/>
    <col min="14863" max="14864" width="13.5546875" style="1" customWidth="1"/>
    <col min="14865" max="14865" width="13.44140625" style="1" customWidth="1"/>
    <col min="14866" max="14866" width="13.5546875" style="1" customWidth="1"/>
    <col min="14867" max="14870" width="11.44140625" style="1"/>
    <col min="14871" max="14871" width="13" style="1" customWidth="1"/>
    <col min="14872" max="14872" width="13.88671875" style="1" customWidth="1"/>
    <col min="14873" max="15112" width="11.44140625" style="1"/>
    <col min="15113" max="15113" width="22.33203125" style="1" customWidth="1"/>
    <col min="15114" max="15114" width="15.88671875" style="1" customWidth="1"/>
    <col min="15115" max="15115" width="11.44140625" style="1"/>
    <col min="15116" max="15118" width="13.109375" style="1" customWidth="1"/>
    <col min="15119" max="15120" width="13.5546875" style="1" customWidth="1"/>
    <col min="15121" max="15121" width="13.44140625" style="1" customWidth="1"/>
    <col min="15122" max="15122" width="13.5546875" style="1" customWidth="1"/>
    <col min="15123" max="15126" width="11.44140625" style="1"/>
    <col min="15127" max="15127" width="13" style="1" customWidth="1"/>
    <col min="15128" max="15128" width="13.88671875" style="1" customWidth="1"/>
    <col min="15129" max="15368" width="11.44140625" style="1"/>
    <col min="15369" max="15369" width="22.33203125" style="1" customWidth="1"/>
    <col min="15370" max="15370" width="15.88671875" style="1" customWidth="1"/>
    <col min="15371" max="15371" width="11.44140625" style="1"/>
    <col min="15372" max="15374" width="13.109375" style="1" customWidth="1"/>
    <col min="15375" max="15376" width="13.5546875" style="1" customWidth="1"/>
    <col min="15377" max="15377" width="13.44140625" style="1" customWidth="1"/>
    <col min="15378" max="15378" width="13.5546875" style="1" customWidth="1"/>
    <col min="15379" max="15382" width="11.44140625" style="1"/>
    <col min="15383" max="15383" width="13" style="1" customWidth="1"/>
    <col min="15384" max="15384" width="13.88671875" style="1" customWidth="1"/>
    <col min="15385" max="15624" width="11.44140625" style="1"/>
    <col min="15625" max="15625" width="22.33203125" style="1" customWidth="1"/>
    <col min="15626" max="15626" width="15.88671875" style="1" customWidth="1"/>
    <col min="15627" max="15627" width="11.44140625" style="1"/>
    <col min="15628" max="15630" width="13.109375" style="1" customWidth="1"/>
    <col min="15631" max="15632" width="13.5546875" style="1" customWidth="1"/>
    <col min="15633" max="15633" width="13.44140625" style="1" customWidth="1"/>
    <col min="15634" max="15634" width="13.5546875" style="1" customWidth="1"/>
    <col min="15635" max="15638" width="11.44140625" style="1"/>
    <col min="15639" max="15639" width="13" style="1" customWidth="1"/>
    <col min="15640" max="15640" width="13.88671875" style="1" customWidth="1"/>
    <col min="15641" max="15880" width="11.44140625" style="1"/>
    <col min="15881" max="15881" width="22.33203125" style="1" customWidth="1"/>
    <col min="15882" max="15882" width="15.88671875" style="1" customWidth="1"/>
    <col min="15883" max="15883" width="11.44140625" style="1"/>
    <col min="15884" max="15886" width="13.109375" style="1" customWidth="1"/>
    <col min="15887" max="15888" width="13.5546875" style="1" customWidth="1"/>
    <col min="15889" max="15889" width="13.44140625" style="1" customWidth="1"/>
    <col min="15890" max="15890" width="13.5546875" style="1" customWidth="1"/>
    <col min="15891" max="15894" width="11.44140625" style="1"/>
    <col min="15895" max="15895" width="13" style="1" customWidth="1"/>
    <col min="15896" max="15896" width="13.88671875" style="1" customWidth="1"/>
    <col min="15897" max="16136" width="11.44140625" style="1"/>
    <col min="16137" max="16137" width="22.33203125" style="1" customWidth="1"/>
    <col min="16138" max="16138" width="15.88671875" style="1" customWidth="1"/>
    <col min="16139" max="16139" width="11.44140625" style="1"/>
    <col min="16140" max="16142" width="13.109375" style="1" customWidth="1"/>
    <col min="16143" max="16144" width="13.5546875" style="1" customWidth="1"/>
    <col min="16145" max="16145" width="13.44140625" style="1" customWidth="1"/>
    <col min="16146" max="16146" width="13.5546875" style="1" customWidth="1"/>
    <col min="16147" max="16150" width="11.44140625" style="1"/>
    <col min="16151" max="16151" width="13" style="1" customWidth="1"/>
    <col min="16152" max="16152" width="13.88671875" style="1" customWidth="1"/>
    <col min="16153" max="16384" width="11.44140625" style="1"/>
  </cols>
  <sheetData>
    <row r="1" spans="1:24" ht="16.8" customHeight="1">
      <c r="A1" s="59">
        <v>53</v>
      </c>
      <c r="B1" s="51"/>
      <c r="C1" s="35"/>
      <c r="D1" s="30"/>
      <c r="E1" s="30"/>
      <c r="F1" s="30"/>
      <c r="G1" s="30"/>
      <c r="H1" s="30"/>
      <c r="I1" s="30"/>
      <c r="J1" s="30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6"/>
    </row>
    <row r="2" spans="1:24" ht="18" customHeight="1">
      <c r="A2" s="60">
        <v>2015</v>
      </c>
      <c r="B2" s="52"/>
      <c r="C2" s="37"/>
      <c r="D2" s="31"/>
      <c r="E2" s="31" t="s">
        <v>104</v>
      </c>
      <c r="F2" s="176">
        <f>D5</f>
        <v>42366</v>
      </c>
      <c r="G2" s="176"/>
      <c r="H2" s="31" t="s">
        <v>105</v>
      </c>
      <c r="I2" s="176">
        <f>J5</f>
        <v>42372</v>
      </c>
      <c r="J2" s="176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8"/>
    </row>
    <row r="3" spans="1:24" ht="18" customHeight="1">
      <c r="A3" s="60"/>
      <c r="B3" s="52"/>
      <c r="C3" s="37"/>
      <c r="E3" s="31"/>
      <c r="F3" s="31"/>
      <c r="G3" s="31"/>
      <c r="H3" s="31"/>
      <c r="I3" s="31"/>
      <c r="J3" s="31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8"/>
    </row>
    <row r="4" spans="1:24" ht="13.8" customHeight="1" thickBot="1">
      <c r="A4" s="61"/>
      <c r="B4" s="53"/>
      <c r="C4" s="39"/>
      <c r="D4" s="32"/>
      <c r="E4" s="32"/>
      <c r="F4" s="32"/>
      <c r="G4" s="32"/>
      <c r="I4" s="32"/>
      <c r="J4" s="32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40"/>
    </row>
    <row r="5" spans="1:24" ht="34.200000000000003" customHeight="1" thickBot="1">
      <c r="A5" s="54" t="s">
        <v>0</v>
      </c>
      <c r="B5" s="54" t="s">
        <v>1</v>
      </c>
      <c r="C5" s="41"/>
      <c r="D5" s="63">
        <f>7*A1+DATE(A2,1,3)-WEEKDAY(DATE(A2,1,3))-5</f>
        <v>42366</v>
      </c>
      <c r="E5" s="64">
        <f>D5+1</f>
        <v>42367</v>
      </c>
      <c r="F5" s="65">
        <f>E5+1</f>
        <v>42368</v>
      </c>
      <c r="G5" s="65">
        <f t="shared" ref="G5:J5" si="0">F5+1</f>
        <v>42369</v>
      </c>
      <c r="H5" s="65">
        <f t="shared" si="0"/>
        <v>42370</v>
      </c>
      <c r="I5" s="65">
        <f t="shared" si="0"/>
        <v>42371</v>
      </c>
      <c r="J5" s="65">
        <f t="shared" si="0"/>
        <v>42372</v>
      </c>
      <c r="K5" s="177" t="s">
        <v>108</v>
      </c>
      <c r="L5" s="178"/>
      <c r="M5" s="46" t="s">
        <v>106</v>
      </c>
      <c r="N5" s="46" t="s">
        <v>106</v>
      </c>
      <c r="O5" s="46" t="s">
        <v>106</v>
      </c>
      <c r="P5" s="46" t="s">
        <v>107</v>
      </c>
      <c r="Q5" s="56" t="s">
        <v>110</v>
      </c>
      <c r="R5" s="42"/>
      <c r="S5" s="42"/>
      <c r="T5" s="42"/>
      <c r="U5" s="42"/>
      <c r="V5" s="56" t="s">
        <v>109</v>
      </c>
      <c r="W5" s="43" t="s">
        <v>2</v>
      </c>
      <c r="X5" s="44" t="s">
        <v>3</v>
      </c>
    </row>
    <row r="6" spans="1:24" s="5" customFormat="1" ht="30.6" customHeight="1" thickBot="1">
      <c r="A6" s="168" t="s">
        <v>112</v>
      </c>
      <c r="B6" s="101" t="s">
        <v>13</v>
      </c>
      <c r="C6" s="12" t="s">
        <v>7</v>
      </c>
      <c r="D6" s="66" t="s">
        <v>34</v>
      </c>
      <c r="E6" s="66" t="s">
        <v>42</v>
      </c>
      <c r="F6" s="66" t="s">
        <v>42</v>
      </c>
      <c r="G6" s="66" t="s">
        <v>30</v>
      </c>
      <c r="H6" s="66" t="s">
        <v>39</v>
      </c>
      <c r="I6" s="66" t="s">
        <v>39</v>
      </c>
      <c r="J6" s="66" t="s">
        <v>34</v>
      </c>
      <c r="K6" s="172">
        <v>0</v>
      </c>
      <c r="L6" s="173"/>
      <c r="M6" s="67">
        <f t="shared" ref="M6:M32" si="1">(HOUR(K6*24)/24+MINUTE(K6/60))</f>
        <v>0</v>
      </c>
      <c r="N6" s="67">
        <f t="shared" ref="N6:N32" si="2">M6*60</f>
        <v>0</v>
      </c>
      <c r="O6" s="106">
        <f>N6+N8-N7</f>
        <v>0</v>
      </c>
      <c r="P6" s="109">
        <f>M6+M8-M7</f>
        <v>0</v>
      </c>
      <c r="Q6" s="112">
        <v>0</v>
      </c>
      <c r="R6" s="115">
        <f>(HOUR(Q6*24)/24+MINUTE(Q6/60))</f>
        <v>0</v>
      </c>
      <c r="S6" s="115">
        <f>R6*60</f>
        <v>0</v>
      </c>
      <c r="T6" s="115">
        <f>O6-S6</f>
        <v>0</v>
      </c>
      <c r="U6" s="115">
        <f>T6/60</f>
        <v>0</v>
      </c>
      <c r="V6" s="124">
        <f>U6/24</f>
        <v>0</v>
      </c>
      <c r="W6" s="171"/>
      <c r="X6" s="94"/>
    </row>
    <row r="7" spans="1:24" ht="16.2" thickBot="1">
      <c r="A7" s="175"/>
      <c r="B7" s="102"/>
      <c r="C7" s="3" t="s">
        <v>5</v>
      </c>
      <c r="D7" s="68"/>
      <c r="E7" s="68"/>
      <c r="F7" s="68"/>
      <c r="G7" s="68"/>
      <c r="H7" s="68"/>
      <c r="I7" s="68"/>
      <c r="J7" s="68"/>
      <c r="K7" s="120">
        <v>1.625</v>
      </c>
      <c r="L7" s="121"/>
      <c r="M7" s="69">
        <f t="shared" si="1"/>
        <v>39</v>
      </c>
      <c r="N7" s="69">
        <f t="shared" si="2"/>
        <v>2340</v>
      </c>
      <c r="O7" s="107"/>
      <c r="P7" s="110"/>
      <c r="Q7" s="113"/>
      <c r="R7" s="116"/>
      <c r="S7" s="116"/>
      <c r="T7" s="116"/>
      <c r="U7" s="116"/>
      <c r="V7" s="125" t="e">
        <f>IF(Q7&lt;#REF!,"- "&amp;TEXT(ABS(#REF!-Q7),"[hh]:mm"),Q7-#REF!)</f>
        <v>#REF!</v>
      </c>
      <c r="W7" s="171"/>
      <c r="X7" s="94"/>
    </row>
    <row r="8" spans="1:24" ht="16.2" thickBot="1">
      <c r="A8" s="79"/>
      <c r="B8" s="139"/>
      <c r="C8" s="7" t="s">
        <v>6</v>
      </c>
      <c r="D8" s="70">
        <f>VALUE(MID(D6,20,5))-VALUE(MID(D6,14,5))+VALUE(MID(D6,7,5))-VALUE(MID(D6,1,5))</f>
        <v>0.33333333333333326</v>
      </c>
      <c r="E8" s="70">
        <f t="shared" ref="E8:J8" si="3">VALUE(MID(E6,20,5))-VALUE(MID(E6,14,5))+VALUE(MID(E6,7,5))-VALUE(MID(E6,1,5))</f>
        <v>0.33333333333333343</v>
      </c>
      <c r="F8" s="70">
        <f t="shared" si="3"/>
        <v>0.33333333333333343</v>
      </c>
      <c r="G8" s="70">
        <f t="shared" si="3"/>
        <v>0.29166666666666669</v>
      </c>
      <c r="H8" s="70">
        <f t="shared" si="3"/>
        <v>0</v>
      </c>
      <c r="I8" s="70">
        <f t="shared" si="3"/>
        <v>0</v>
      </c>
      <c r="J8" s="70">
        <f t="shared" si="3"/>
        <v>0.33333333333333326</v>
      </c>
      <c r="K8" s="71">
        <f>D8+E8+F8+G8+H8+I8+J8</f>
        <v>1.6250000000000002</v>
      </c>
      <c r="L8" s="72">
        <f>IF(K8&lt;K7,"- "&amp;TEXT(ABS(K7-K8),"[hh]:mm"),K8-K7)</f>
        <v>2.2204460492503131E-16</v>
      </c>
      <c r="M8" s="73">
        <f t="shared" si="1"/>
        <v>39</v>
      </c>
      <c r="N8" s="73">
        <f t="shared" si="2"/>
        <v>2340</v>
      </c>
      <c r="O8" s="131"/>
      <c r="P8" s="133"/>
      <c r="Q8" s="135"/>
      <c r="R8" s="128"/>
      <c r="S8" s="128"/>
      <c r="T8" s="128"/>
      <c r="U8" s="128"/>
      <c r="V8" s="143">
        <f>IF(Q6&lt;Q7,"- "&amp;TEXT(ABS(Q7-Q6),"[hh]:mm"),Q6-Q7)</f>
        <v>0</v>
      </c>
      <c r="W8" s="171"/>
      <c r="X8" s="94"/>
    </row>
    <row r="9" spans="1:24" ht="30.6" customHeight="1" thickBot="1">
      <c r="A9" s="168"/>
      <c r="B9" s="101" t="s">
        <v>8</v>
      </c>
      <c r="C9" s="12" t="s">
        <v>7</v>
      </c>
      <c r="D9" s="66" t="s">
        <v>42</v>
      </c>
      <c r="E9" s="66" t="s">
        <v>39</v>
      </c>
      <c r="F9" s="66" t="s">
        <v>39</v>
      </c>
      <c r="G9" s="66" t="s">
        <v>34</v>
      </c>
      <c r="H9" s="66" t="s">
        <v>34</v>
      </c>
      <c r="I9" s="66" t="s">
        <v>34</v>
      </c>
      <c r="J9" s="66" t="s">
        <v>43</v>
      </c>
      <c r="K9" s="172">
        <v>0</v>
      </c>
      <c r="L9" s="173"/>
      <c r="M9" s="67">
        <f t="shared" si="1"/>
        <v>0</v>
      </c>
      <c r="N9" s="67">
        <f t="shared" si="2"/>
        <v>0</v>
      </c>
      <c r="O9" s="106">
        <f>N9+N11-N10</f>
        <v>0</v>
      </c>
      <c r="P9" s="109">
        <f>M9+M11-M10</f>
        <v>0</v>
      </c>
      <c r="Q9" s="112">
        <v>0</v>
      </c>
      <c r="R9" s="115">
        <f>(HOUR(Q9*24)/24+MINUTE(Q9/60))</f>
        <v>0</v>
      </c>
      <c r="S9" s="115">
        <f>R9*60</f>
        <v>0</v>
      </c>
      <c r="T9" s="115">
        <f>O9-S9</f>
        <v>0</v>
      </c>
      <c r="U9" s="115">
        <f>T9/60</f>
        <v>0</v>
      </c>
      <c r="V9" s="124">
        <f>U9/24</f>
        <v>0</v>
      </c>
      <c r="W9" s="171"/>
      <c r="X9" s="94"/>
    </row>
    <row r="10" spans="1:24" ht="16.2" thickBot="1">
      <c r="A10" s="148"/>
      <c r="B10" s="102"/>
      <c r="C10" s="3" t="s">
        <v>5</v>
      </c>
      <c r="D10" s="68"/>
      <c r="E10" s="68"/>
      <c r="F10" s="68"/>
      <c r="G10" s="68"/>
      <c r="H10" s="68"/>
      <c r="I10" s="68"/>
      <c r="J10" s="68"/>
      <c r="K10" s="120">
        <v>1.625</v>
      </c>
      <c r="L10" s="121"/>
      <c r="M10" s="69">
        <f t="shared" si="1"/>
        <v>39</v>
      </c>
      <c r="N10" s="69">
        <f t="shared" si="2"/>
        <v>2340</v>
      </c>
      <c r="O10" s="107"/>
      <c r="P10" s="110"/>
      <c r="Q10" s="113"/>
      <c r="R10" s="116"/>
      <c r="S10" s="116"/>
      <c r="T10" s="116"/>
      <c r="U10" s="116"/>
      <c r="V10" s="125" t="e">
        <f>IF(Q10&lt;#REF!,"- "&amp;TEXT(ABS(#REF!-Q10),"[hh]:mm"),Q10-#REF!)</f>
        <v>#REF!</v>
      </c>
      <c r="W10" s="171"/>
      <c r="X10" s="94"/>
    </row>
    <row r="11" spans="1:24" ht="16.2" thickBot="1">
      <c r="A11" s="149"/>
      <c r="B11" s="139"/>
      <c r="C11" s="4" t="s">
        <v>6</v>
      </c>
      <c r="D11" s="74">
        <f t="shared" ref="D11:J11" si="4">VALUE(MID(D9,20,5))-VALUE(MID(D9,14,5))+VALUE(MID(D9,7,5))-VALUE(MID(D9,1,5))</f>
        <v>0.33333333333333343</v>
      </c>
      <c r="E11" s="74">
        <f t="shared" si="4"/>
        <v>0</v>
      </c>
      <c r="F11" s="74">
        <f t="shared" si="4"/>
        <v>0</v>
      </c>
      <c r="G11" s="74">
        <f t="shared" si="4"/>
        <v>0.33333333333333326</v>
      </c>
      <c r="H11" s="74">
        <f t="shared" si="4"/>
        <v>0.33333333333333326</v>
      </c>
      <c r="I11" s="74">
        <f t="shared" si="4"/>
        <v>0.33333333333333326</v>
      </c>
      <c r="J11" s="74">
        <f t="shared" si="4"/>
        <v>0.2916666666666668</v>
      </c>
      <c r="K11" s="71">
        <f>D11+E11+F11+G11+H11+I11+J11</f>
        <v>1.625</v>
      </c>
      <c r="L11" s="72">
        <f>IF(K11&lt;K10,"- "&amp;TEXT(ABS(K10-K11),"[hh]:mm"),K11-K10)</f>
        <v>0</v>
      </c>
      <c r="M11" s="73">
        <f t="shared" si="1"/>
        <v>39</v>
      </c>
      <c r="N11" s="73">
        <f t="shared" si="2"/>
        <v>2340</v>
      </c>
      <c r="O11" s="131"/>
      <c r="P11" s="133"/>
      <c r="Q11" s="135"/>
      <c r="R11" s="128"/>
      <c r="S11" s="128"/>
      <c r="T11" s="128"/>
      <c r="U11" s="128"/>
      <c r="V11" s="143">
        <f>IF(Q9&lt;Q10,"- "&amp;TEXT(ABS(Q10-Q9),"[hh]:mm"),Q9-Q10)</f>
        <v>0</v>
      </c>
      <c r="W11" s="171"/>
      <c r="X11" s="94"/>
    </row>
    <row r="12" spans="1:24" ht="30.6" customHeight="1" thickBot="1">
      <c r="A12" s="140"/>
      <c r="B12" s="101" t="s">
        <v>9</v>
      </c>
      <c r="C12" s="12" t="s">
        <v>7</v>
      </c>
      <c r="D12" s="66" t="s">
        <v>39</v>
      </c>
      <c r="E12" s="66" t="s">
        <v>44</v>
      </c>
      <c r="F12" s="66" t="s">
        <v>42</v>
      </c>
      <c r="G12" s="66" t="s">
        <v>42</v>
      </c>
      <c r="H12" s="66" t="s">
        <v>42</v>
      </c>
      <c r="I12" s="66" t="s">
        <v>45</v>
      </c>
      <c r="J12" s="66" t="s">
        <v>39</v>
      </c>
      <c r="K12" s="172">
        <v>0</v>
      </c>
      <c r="L12" s="173"/>
      <c r="M12" s="67">
        <f t="shared" si="1"/>
        <v>0</v>
      </c>
      <c r="N12" s="67">
        <f t="shared" si="2"/>
        <v>0</v>
      </c>
      <c r="O12" s="106">
        <f>N12+N14-N13</f>
        <v>0</v>
      </c>
      <c r="P12" s="109">
        <f>M12+M14-M13</f>
        <v>0</v>
      </c>
      <c r="Q12" s="112">
        <v>0</v>
      </c>
      <c r="R12" s="115">
        <f>(HOUR(Q12*24)/24+MINUTE(Q12/60))</f>
        <v>0</v>
      </c>
      <c r="S12" s="115">
        <f>R12*60</f>
        <v>0</v>
      </c>
      <c r="T12" s="115">
        <f>O12-S12</f>
        <v>0</v>
      </c>
      <c r="U12" s="115">
        <f>T12/60</f>
        <v>0</v>
      </c>
      <c r="V12" s="124">
        <f>U12/24</f>
        <v>0</v>
      </c>
      <c r="W12" s="171"/>
      <c r="X12" s="94"/>
    </row>
    <row r="13" spans="1:24" ht="16.2" thickBot="1">
      <c r="A13" s="141"/>
      <c r="B13" s="102"/>
      <c r="C13" s="3" t="s">
        <v>5</v>
      </c>
      <c r="D13" s="68"/>
      <c r="E13" s="68"/>
      <c r="F13" s="68"/>
      <c r="G13" s="68"/>
      <c r="H13" s="68"/>
      <c r="I13" s="68"/>
      <c r="J13" s="68"/>
      <c r="K13" s="120">
        <v>1.625</v>
      </c>
      <c r="L13" s="121"/>
      <c r="M13" s="69">
        <f t="shared" si="1"/>
        <v>39</v>
      </c>
      <c r="N13" s="69">
        <f t="shared" si="2"/>
        <v>2340</v>
      </c>
      <c r="O13" s="107"/>
      <c r="P13" s="110"/>
      <c r="Q13" s="113"/>
      <c r="R13" s="116"/>
      <c r="S13" s="116"/>
      <c r="T13" s="116"/>
      <c r="U13" s="116"/>
      <c r="V13" s="125" t="e">
        <f>IF(Q13&lt;#REF!,"- "&amp;TEXT(ABS(#REF!-Q13),"[hh]:mm"),Q13-#REF!)</f>
        <v>#REF!</v>
      </c>
      <c r="W13" s="171"/>
      <c r="X13" s="94"/>
    </row>
    <row r="14" spans="1:24" ht="16.2" thickBot="1">
      <c r="A14" s="174"/>
      <c r="B14" s="139"/>
      <c r="C14" s="4" t="s">
        <v>6</v>
      </c>
      <c r="D14" s="74">
        <f t="shared" ref="D14:J14" si="5">VALUE(MID(D12,20,5))-VALUE(MID(D12,14,5))+VALUE(MID(D12,7,5))-VALUE(MID(D12,1,5))</f>
        <v>0</v>
      </c>
      <c r="E14" s="74">
        <f t="shared" si="5"/>
        <v>0.29166666666666663</v>
      </c>
      <c r="F14" s="74">
        <f t="shared" si="5"/>
        <v>0.33333333333333343</v>
      </c>
      <c r="G14" s="74">
        <f t="shared" si="5"/>
        <v>0.33333333333333343</v>
      </c>
      <c r="H14" s="74">
        <f t="shared" si="5"/>
        <v>0.33333333333333343</v>
      </c>
      <c r="I14" s="74">
        <f t="shared" si="5"/>
        <v>0.33333333333333343</v>
      </c>
      <c r="J14" s="74">
        <f t="shared" si="5"/>
        <v>0</v>
      </c>
      <c r="K14" s="71">
        <f>D14+E14+F14+G14+H14+I14+J14</f>
        <v>1.6250000000000004</v>
      </c>
      <c r="L14" s="72">
        <f>IF(K14&lt;K13,"- "&amp;TEXT(ABS(K13-K14),"[hh]:mm"),K14-K13)</f>
        <v>4.4408920985006262E-16</v>
      </c>
      <c r="M14" s="73">
        <f t="shared" si="1"/>
        <v>39</v>
      </c>
      <c r="N14" s="73">
        <f t="shared" si="2"/>
        <v>2340</v>
      </c>
      <c r="O14" s="131"/>
      <c r="P14" s="133"/>
      <c r="Q14" s="135"/>
      <c r="R14" s="128"/>
      <c r="S14" s="128"/>
      <c r="T14" s="128"/>
      <c r="U14" s="128"/>
      <c r="V14" s="143">
        <f>IF(Q12&lt;Q13,"- "&amp;TEXT(ABS(Q13-Q12),"[hh]:mm"),Q12-Q13)</f>
        <v>0</v>
      </c>
      <c r="W14" s="171"/>
      <c r="X14" s="94"/>
    </row>
    <row r="15" spans="1:24" ht="30.6" customHeight="1" thickBot="1">
      <c r="A15" s="168"/>
      <c r="B15" s="101" t="s">
        <v>10</v>
      </c>
      <c r="C15" s="12" t="s">
        <v>7</v>
      </c>
      <c r="D15" s="66" t="s">
        <v>37</v>
      </c>
      <c r="E15" s="66" t="s">
        <v>39</v>
      </c>
      <c r="F15" s="66" t="s">
        <v>33</v>
      </c>
      <c r="G15" s="66" t="s">
        <v>39</v>
      </c>
      <c r="H15" s="66" t="s">
        <v>39</v>
      </c>
      <c r="I15" s="66" t="s">
        <v>37</v>
      </c>
      <c r="J15" s="66" t="s">
        <v>37</v>
      </c>
      <c r="K15" s="172">
        <v>0</v>
      </c>
      <c r="L15" s="173"/>
      <c r="M15" s="67">
        <f t="shared" si="1"/>
        <v>0</v>
      </c>
      <c r="N15" s="67">
        <f t="shared" si="2"/>
        <v>0</v>
      </c>
      <c r="O15" s="106">
        <f>N15+N17-N16</f>
        <v>0</v>
      </c>
      <c r="P15" s="109">
        <f>M15+M17-M16</f>
        <v>0</v>
      </c>
      <c r="Q15" s="112">
        <v>0</v>
      </c>
      <c r="R15" s="115">
        <f>(HOUR(Q15*24)/24+MINUTE(Q15/60))</f>
        <v>0</v>
      </c>
      <c r="S15" s="115">
        <f>R15*60</f>
        <v>0</v>
      </c>
      <c r="T15" s="115">
        <f>O15-S15</f>
        <v>0</v>
      </c>
      <c r="U15" s="115">
        <f>T15/60</f>
        <v>0</v>
      </c>
      <c r="V15" s="124">
        <f>U15/24</f>
        <v>0</v>
      </c>
      <c r="W15" s="170"/>
      <c r="X15" s="94"/>
    </row>
    <row r="16" spans="1:24" ht="16.2" thickBot="1">
      <c r="A16" s="148"/>
      <c r="B16" s="102"/>
      <c r="C16" s="3" t="s">
        <v>5</v>
      </c>
      <c r="D16" s="68"/>
      <c r="E16" s="68"/>
      <c r="F16" s="68"/>
      <c r="G16" s="68"/>
      <c r="H16" s="68"/>
      <c r="I16" s="68"/>
      <c r="J16" s="68"/>
      <c r="K16" s="120">
        <v>1.625</v>
      </c>
      <c r="L16" s="121"/>
      <c r="M16" s="69">
        <f t="shared" si="1"/>
        <v>39</v>
      </c>
      <c r="N16" s="69">
        <f t="shared" si="2"/>
        <v>2340</v>
      </c>
      <c r="O16" s="107"/>
      <c r="P16" s="110"/>
      <c r="Q16" s="113"/>
      <c r="R16" s="116"/>
      <c r="S16" s="116"/>
      <c r="T16" s="116"/>
      <c r="U16" s="116"/>
      <c r="V16" s="125" t="e">
        <f>IF(Q16&lt;#REF!,"- "&amp;TEXT(ABS(#REF!-Q16),"[hh]:mm"),Q16-#REF!)</f>
        <v>#REF!</v>
      </c>
      <c r="W16" s="171"/>
      <c r="X16" s="94"/>
    </row>
    <row r="17" spans="1:24" ht="16.2" thickBot="1">
      <c r="A17" s="149"/>
      <c r="B17" s="139"/>
      <c r="C17" s="4" t="s">
        <v>6</v>
      </c>
      <c r="D17" s="74">
        <f t="shared" ref="D17:J17" si="6">VALUE(MID(D15,20,5))-VALUE(MID(D15,14,5))+VALUE(MID(D15,7,5))-VALUE(MID(D15,1,5))</f>
        <v>0.41666666666666685</v>
      </c>
      <c r="E17" s="74">
        <f t="shared" si="6"/>
        <v>0</v>
      </c>
      <c r="F17" s="74">
        <f t="shared" si="6"/>
        <v>0.375</v>
      </c>
      <c r="G17" s="74">
        <f t="shared" si="6"/>
        <v>0</v>
      </c>
      <c r="H17" s="74">
        <f t="shared" si="6"/>
        <v>0</v>
      </c>
      <c r="I17" s="74">
        <f t="shared" si="6"/>
        <v>0.41666666666666685</v>
      </c>
      <c r="J17" s="74">
        <f t="shared" si="6"/>
        <v>0.41666666666666685</v>
      </c>
      <c r="K17" s="71">
        <f>D17+E17+F17+G17+H17+I17+J17</f>
        <v>1.6250000000000004</v>
      </c>
      <c r="L17" s="72">
        <f>IF(K17&lt;K16,"- "&amp;TEXT(ABS(K16-K17),"[hh]:mm"),K17-K16)</f>
        <v>4.4408920985006262E-16</v>
      </c>
      <c r="M17" s="73">
        <f t="shared" si="1"/>
        <v>39</v>
      </c>
      <c r="N17" s="73">
        <f t="shared" si="2"/>
        <v>2340</v>
      </c>
      <c r="O17" s="131"/>
      <c r="P17" s="133"/>
      <c r="Q17" s="135"/>
      <c r="R17" s="128"/>
      <c r="S17" s="128"/>
      <c r="T17" s="128"/>
      <c r="U17" s="128"/>
      <c r="V17" s="143">
        <f>IF(Q15&lt;Q16,"- "&amp;TEXT(ABS(Q16-Q15),"[hh]:mm"),Q15-Q16)</f>
        <v>0</v>
      </c>
      <c r="W17" s="171"/>
      <c r="X17" s="94"/>
    </row>
    <row r="18" spans="1:24" ht="30.6" customHeight="1" thickBot="1">
      <c r="A18" s="168"/>
      <c r="B18" s="101" t="s">
        <v>10</v>
      </c>
      <c r="C18" s="27" t="s">
        <v>7</v>
      </c>
      <c r="D18" s="66" t="s">
        <v>39</v>
      </c>
      <c r="E18" s="66" t="s">
        <v>37</v>
      </c>
      <c r="F18" s="66" t="s">
        <v>37</v>
      </c>
      <c r="G18" s="66" t="s">
        <v>37</v>
      </c>
      <c r="H18" s="66" t="s">
        <v>38</v>
      </c>
      <c r="I18" s="66" t="s">
        <v>39</v>
      </c>
      <c r="J18" s="66" t="s">
        <v>39</v>
      </c>
      <c r="K18" s="172">
        <v>0.20833333333333334</v>
      </c>
      <c r="L18" s="173"/>
      <c r="M18" s="67">
        <f t="shared" si="1"/>
        <v>5</v>
      </c>
      <c r="N18" s="67">
        <f t="shared" si="2"/>
        <v>300</v>
      </c>
      <c r="O18" s="106">
        <f>N18+N20-N19</f>
        <v>300</v>
      </c>
      <c r="P18" s="109">
        <f>M18+M20-M19</f>
        <v>5</v>
      </c>
      <c r="Q18" s="112">
        <v>0</v>
      </c>
      <c r="R18" s="115">
        <f>(HOUR(Q18*24)/24+MINUTE(Q18/60))</f>
        <v>0</v>
      </c>
      <c r="S18" s="115">
        <f>R18*60</f>
        <v>0</v>
      </c>
      <c r="T18" s="115">
        <f>O18-S18</f>
        <v>300</v>
      </c>
      <c r="U18" s="115">
        <f>T18/60</f>
        <v>5</v>
      </c>
      <c r="V18" s="124">
        <f>U18/24</f>
        <v>0.20833333333333334</v>
      </c>
      <c r="W18" s="126"/>
      <c r="X18" s="118"/>
    </row>
    <row r="19" spans="1:24" ht="15.6">
      <c r="A19" s="148"/>
      <c r="B19" s="102"/>
      <c r="C19" s="3" t="s">
        <v>5</v>
      </c>
      <c r="D19" s="68"/>
      <c r="E19" s="68"/>
      <c r="F19" s="68"/>
      <c r="G19" s="68"/>
      <c r="H19" s="68"/>
      <c r="I19" s="68"/>
      <c r="J19" s="68"/>
      <c r="K19" s="120">
        <v>1.625</v>
      </c>
      <c r="L19" s="121"/>
      <c r="M19" s="69">
        <f t="shared" si="1"/>
        <v>39</v>
      </c>
      <c r="N19" s="69">
        <f t="shared" si="2"/>
        <v>2340</v>
      </c>
      <c r="O19" s="107"/>
      <c r="P19" s="110"/>
      <c r="Q19" s="113"/>
      <c r="R19" s="116"/>
      <c r="S19" s="116"/>
      <c r="T19" s="116"/>
      <c r="U19" s="116"/>
      <c r="V19" s="125" t="e">
        <f>IF(Q19&lt;#REF!,"- "&amp;TEXT(ABS(#REF!-Q19),"[hh]:mm"),Q19-#REF!)</f>
        <v>#REF!</v>
      </c>
      <c r="W19" s="127"/>
      <c r="X19" s="119"/>
    </row>
    <row r="20" spans="1:24" ht="16.2" thickBot="1">
      <c r="A20" s="169"/>
      <c r="B20" s="103"/>
      <c r="C20" s="9" t="s">
        <v>6</v>
      </c>
      <c r="D20" s="75">
        <f t="shared" ref="D20:J20" si="7">VALUE(MID(D18,20,5))-VALUE(MID(D18,14,5))+VALUE(MID(D18,7,5))-VALUE(MID(D18,1,5))</f>
        <v>0</v>
      </c>
      <c r="E20" s="75">
        <f t="shared" si="7"/>
        <v>0.41666666666666685</v>
      </c>
      <c r="F20" s="75">
        <f t="shared" si="7"/>
        <v>0.41666666666666685</v>
      </c>
      <c r="G20" s="75">
        <f t="shared" si="7"/>
        <v>0.41666666666666685</v>
      </c>
      <c r="H20" s="75">
        <f t="shared" si="7"/>
        <v>0.37500000000000011</v>
      </c>
      <c r="I20" s="75">
        <f t="shared" si="7"/>
        <v>0</v>
      </c>
      <c r="J20" s="75">
        <f t="shared" si="7"/>
        <v>0</v>
      </c>
      <c r="K20" s="78">
        <f>D20+E20+F20+G20+H20+I20+J20</f>
        <v>1.6250000000000004</v>
      </c>
      <c r="L20" s="76">
        <f>IF(K20&lt;K19,"- "&amp;TEXT(ABS(K19-K20),"[hh]:mm"),K20-K19)</f>
        <v>4.4408920985006262E-16</v>
      </c>
      <c r="M20" s="80">
        <f t="shared" si="1"/>
        <v>39</v>
      </c>
      <c r="N20" s="80">
        <f t="shared" si="2"/>
        <v>2340</v>
      </c>
      <c r="O20" s="107"/>
      <c r="P20" s="110"/>
      <c r="Q20" s="113"/>
      <c r="R20" s="116"/>
      <c r="S20" s="116"/>
      <c r="T20" s="116"/>
      <c r="U20" s="116"/>
      <c r="V20" s="125">
        <f>IF(Q18&lt;Q19,"- "&amp;TEXT(ABS(Q19-Q18),"[hh]:mm"),Q18-Q19)</f>
        <v>0</v>
      </c>
      <c r="W20" s="127"/>
      <c r="X20" s="119"/>
    </row>
    <row r="21" spans="1:24" ht="30.6" customHeight="1" thickBot="1">
      <c r="A21" s="168"/>
      <c r="B21" s="101" t="s">
        <v>111</v>
      </c>
      <c r="C21" s="12" t="s">
        <v>7</v>
      </c>
      <c r="D21" s="66" t="s">
        <v>39</v>
      </c>
      <c r="E21" s="66" t="s">
        <v>37</v>
      </c>
      <c r="F21" s="66" t="s">
        <v>37</v>
      </c>
      <c r="G21" s="66" t="s">
        <v>37</v>
      </c>
      <c r="H21" s="66" t="s">
        <v>38</v>
      </c>
      <c r="I21" s="66" t="s">
        <v>39</v>
      </c>
      <c r="J21" s="66" t="s">
        <v>39</v>
      </c>
      <c r="K21" s="172">
        <v>0</v>
      </c>
      <c r="L21" s="173"/>
      <c r="M21" s="67">
        <f t="shared" si="1"/>
        <v>0</v>
      </c>
      <c r="N21" s="67">
        <f t="shared" si="2"/>
        <v>0</v>
      </c>
      <c r="O21" s="106">
        <f>N21+N23-N22</f>
        <v>0</v>
      </c>
      <c r="P21" s="109">
        <f>M21+M23-M22</f>
        <v>0</v>
      </c>
      <c r="Q21" s="112">
        <v>0</v>
      </c>
      <c r="R21" s="115">
        <f>(HOUR(Q21*24)/24+MINUTE(Q21/60))</f>
        <v>0</v>
      </c>
      <c r="S21" s="115">
        <f>R21*60</f>
        <v>0</v>
      </c>
      <c r="T21" s="115">
        <f>O21-S21</f>
        <v>0</v>
      </c>
      <c r="U21" s="115">
        <f>T21/60</f>
        <v>0</v>
      </c>
      <c r="V21" s="124">
        <f>U21/24</f>
        <v>0</v>
      </c>
      <c r="W21" s="126"/>
      <c r="X21" s="118"/>
    </row>
    <row r="22" spans="1:24" ht="15.6">
      <c r="A22" s="148"/>
      <c r="B22" s="102"/>
      <c r="C22" s="3" t="s">
        <v>5</v>
      </c>
      <c r="D22" s="68"/>
      <c r="E22" s="68"/>
      <c r="F22" s="68"/>
      <c r="G22" s="68"/>
      <c r="H22" s="68"/>
      <c r="I22" s="68"/>
      <c r="J22" s="68"/>
      <c r="K22" s="120">
        <v>1.625</v>
      </c>
      <c r="L22" s="121"/>
      <c r="M22" s="69">
        <f t="shared" si="1"/>
        <v>39</v>
      </c>
      <c r="N22" s="69">
        <f t="shared" si="2"/>
        <v>2340</v>
      </c>
      <c r="O22" s="107"/>
      <c r="P22" s="110"/>
      <c r="Q22" s="113"/>
      <c r="R22" s="116"/>
      <c r="S22" s="116"/>
      <c r="T22" s="116"/>
      <c r="U22" s="116"/>
      <c r="V22" s="125" t="e">
        <f>IF(Q22&lt;#REF!,"- "&amp;TEXT(ABS(#REF!-Q22),"[hh]:mm"),Q22-#REF!)</f>
        <v>#REF!</v>
      </c>
      <c r="W22" s="127"/>
      <c r="X22" s="119"/>
    </row>
    <row r="23" spans="1:24" ht="16.2" thickBot="1">
      <c r="A23" s="169"/>
      <c r="B23" s="103"/>
      <c r="C23" s="9" t="s">
        <v>6</v>
      </c>
      <c r="D23" s="75">
        <f t="shared" ref="D23:J23" si="8">VALUE(MID(D21,20,5))-VALUE(MID(D21,14,5))+VALUE(MID(D21,7,5))-VALUE(MID(D21,1,5))</f>
        <v>0</v>
      </c>
      <c r="E23" s="75">
        <f t="shared" si="8"/>
        <v>0.41666666666666685</v>
      </c>
      <c r="F23" s="75">
        <f t="shared" si="8"/>
        <v>0.41666666666666685</v>
      </c>
      <c r="G23" s="75">
        <f t="shared" si="8"/>
        <v>0.41666666666666685</v>
      </c>
      <c r="H23" s="75">
        <f t="shared" si="8"/>
        <v>0.37500000000000011</v>
      </c>
      <c r="I23" s="75">
        <f t="shared" si="8"/>
        <v>0</v>
      </c>
      <c r="J23" s="75">
        <f t="shared" si="8"/>
        <v>0</v>
      </c>
      <c r="K23" s="78">
        <f>D23+E23+F23+G23+H23+I23+J23</f>
        <v>1.6250000000000004</v>
      </c>
      <c r="L23" s="76">
        <f>IF(K23&lt;K22,"- "&amp;TEXT(ABS(K22-K23),"[hh]:mm"),K23-K22)</f>
        <v>4.4408920985006262E-16</v>
      </c>
      <c r="M23" s="80">
        <f t="shared" si="1"/>
        <v>39</v>
      </c>
      <c r="N23" s="80">
        <f t="shared" si="2"/>
        <v>2340</v>
      </c>
      <c r="O23" s="107"/>
      <c r="P23" s="110"/>
      <c r="Q23" s="113"/>
      <c r="R23" s="116"/>
      <c r="S23" s="116"/>
      <c r="T23" s="116"/>
      <c r="U23" s="116"/>
      <c r="V23" s="125">
        <f>IF(Q21&lt;Q22,"- "&amp;TEXT(ABS(Q22-Q21),"[hh]:mm"),Q21-Q22)</f>
        <v>0</v>
      </c>
      <c r="W23" s="127"/>
      <c r="X23" s="119"/>
    </row>
    <row r="24" spans="1:24" ht="30.6" customHeight="1" thickBot="1">
      <c r="A24" s="163"/>
      <c r="B24" s="150" t="s">
        <v>15</v>
      </c>
      <c r="C24" s="2" t="s">
        <v>7</v>
      </c>
      <c r="D24" s="77" t="s">
        <v>40</v>
      </c>
      <c r="E24" s="77" t="s">
        <v>19</v>
      </c>
      <c r="F24" s="77" t="s">
        <v>19</v>
      </c>
      <c r="G24" s="77" t="s">
        <v>41</v>
      </c>
      <c r="H24" s="77" t="s">
        <v>40</v>
      </c>
      <c r="I24" s="77" t="s">
        <v>39</v>
      </c>
      <c r="J24" s="77" t="s">
        <v>39</v>
      </c>
      <c r="K24" s="153">
        <v>0</v>
      </c>
      <c r="L24" s="154"/>
      <c r="M24" s="82">
        <f t="shared" si="1"/>
        <v>0</v>
      </c>
      <c r="N24" s="82">
        <f t="shared" si="2"/>
        <v>0</v>
      </c>
      <c r="O24" s="130">
        <f>N24+N26</f>
        <v>1680</v>
      </c>
      <c r="P24" s="132">
        <f>M24+M26</f>
        <v>28</v>
      </c>
      <c r="Q24" s="134">
        <v>0</v>
      </c>
      <c r="R24" s="129">
        <f>(HOUR(Q24*24)/24+MINUTE(Q24/60))</f>
        <v>0</v>
      </c>
      <c r="S24" s="129">
        <f>R24*60</f>
        <v>0</v>
      </c>
      <c r="T24" s="129">
        <f>O24-S24</f>
        <v>1680</v>
      </c>
      <c r="U24" s="129">
        <f>T24/60</f>
        <v>28</v>
      </c>
      <c r="V24" s="136">
        <f>U24/24</f>
        <v>1.1666666666666667</v>
      </c>
      <c r="W24" s="164"/>
      <c r="X24" s="166"/>
    </row>
    <row r="25" spans="1:24" ht="16.2" thickBot="1">
      <c r="A25" s="99"/>
      <c r="B25" s="102"/>
      <c r="C25" s="3" t="s">
        <v>5</v>
      </c>
      <c r="D25" s="68"/>
      <c r="E25" s="68"/>
      <c r="F25" s="68"/>
      <c r="G25" s="68"/>
      <c r="H25" s="68"/>
      <c r="I25" s="68"/>
      <c r="J25" s="68"/>
      <c r="K25" s="96">
        <f>K107</f>
        <v>1.166666666666667</v>
      </c>
      <c r="L25" s="97"/>
      <c r="M25" s="69">
        <f t="shared" si="1"/>
        <v>28</v>
      </c>
      <c r="N25" s="69">
        <f t="shared" si="2"/>
        <v>1680</v>
      </c>
      <c r="O25" s="107"/>
      <c r="P25" s="110"/>
      <c r="Q25" s="113"/>
      <c r="R25" s="116"/>
      <c r="S25" s="116"/>
      <c r="T25" s="116"/>
      <c r="U25" s="116"/>
      <c r="V25" s="89" t="e">
        <f>IF(Q25&lt;#REF!,"- "&amp;TEXT(ABS(#REF!-Q25),"[hh]:mm"),Q25-#REF!)</f>
        <v>#REF!</v>
      </c>
      <c r="W25" s="92"/>
      <c r="X25" s="94"/>
    </row>
    <row r="26" spans="1:24" ht="16.2" thickBot="1">
      <c r="A26" s="99"/>
      <c r="B26" s="102"/>
      <c r="C26" s="7" t="s">
        <v>6</v>
      </c>
      <c r="D26" s="74">
        <f t="shared" ref="D26:J26" si="9">VALUE(MID(D24,20,5))-VALUE(MID(D24,14,5))+VALUE(MID(D24,7,5))-VALUE(MID(D24,1,5))</f>
        <v>0.20833333333333331</v>
      </c>
      <c r="E26" s="74">
        <f t="shared" si="9"/>
        <v>0.25000000000000006</v>
      </c>
      <c r="F26" s="74">
        <f t="shared" si="9"/>
        <v>0.25000000000000006</v>
      </c>
      <c r="G26" s="74">
        <f t="shared" si="9"/>
        <v>0.24999999999999994</v>
      </c>
      <c r="H26" s="74">
        <f t="shared" si="9"/>
        <v>0.20833333333333331</v>
      </c>
      <c r="I26" s="74">
        <f t="shared" si="9"/>
        <v>0</v>
      </c>
      <c r="J26" s="74">
        <f t="shared" si="9"/>
        <v>0</v>
      </c>
      <c r="K26" s="71">
        <f>D26+E26+F26+G26+H26+I26+J26</f>
        <v>1.1666666666666667</v>
      </c>
      <c r="L26" s="72" t="str">
        <f>IF(K26&lt;=K25,"- "&amp;TEXT(ABS(K25-K26),"[hh]:mm"),K26-K25)</f>
        <v>- 00:00</v>
      </c>
      <c r="M26" s="73">
        <f t="shared" si="1"/>
        <v>28</v>
      </c>
      <c r="N26" s="73">
        <f t="shared" si="2"/>
        <v>1680</v>
      </c>
      <c r="O26" s="131"/>
      <c r="P26" s="133"/>
      <c r="Q26" s="135"/>
      <c r="R26" s="128"/>
      <c r="S26" s="128"/>
      <c r="T26" s="128"/>
      <c r="U26" s="128"/>
      <c r="V26" s="137">
        <f>IF(Q24&lt;Q25,"- "&amp;TEXT(ABS(Q25-Q24),"[hh]:mm"),Q24-Q25)</f>
        <v>0</v>
      </c>
      <c r="W26" s="165"/>
      <c r="X26" s="167"/>
    </row>
    <row r="27" spans="1:24" ht="30.6" customHeight="1" thickBot="1">
      <c r="A27" s="159"/>
      <c r="B27" s="161" t="s">
        <v>15</v>
      </c>
      <c r="C27" s="11" t="s">
        <v>7</v>
      </c>
      <c r="D27" s="66" t="s">
        <v>39</v>
      </c>
      <c r="E27" s="66" t="s">
        <v>39</v>
      </c>
      <c r="F27" s="66" t="s">
        <v>39</v>
      </c>
      <c r="G27" s="66" t="s">
        <v>39</v>
      </c>
      <c r="H27" s="66" t="s">
        <v>39</v>
      </c>
      <c r="I27" s="66" t="s">
        <v>41</v>
      </c>
      <c r="J27" s="66" t="s">
        <v>39</v>
      </c>
      <c r="K27" s="104">
        <v>0.5</v>
      </c>
      <c r="L27" s="105"/>
      <c r="M27" s="82">
        <f t="shared" si="1"/>
        <v>12</v>
      </c>
      <c r="N27" s="82">
        <f t="shared" si="2"/>
        <v>720</v>
      </c>
      <c r="O27" s="130">
        <f>N27+N29</f>
        <v>1080</v>
      </c>
      <c r="P27" s="132">
        <f>M27+M29</f>
        <v>18</v>
      </c>
      <c r="Q27" s="134">
        <v>0</v>
      </c>
      <c r="R27" s="129">
        <f>(HOUR(Q27*24)/24+MINUTE(Q27/60))</f>
        <v>0</v>
      </c>
      <c r="S27" s="129">
        <f>R27*60</f>
        <v>0</v>
      </c>
      <c r="T27" s="129">
        <f>O27-S27</f>
        <v>1080</v>
      </c>
      <c r="U27" s="129">
        <f>T27/60</f>
        <v>18</v>
      </c>
      <c r="V27" s="136">
        <f>U27/24</f>
        <v>0.75</v>
      </c>
      <c r="W27" s="91"/>
      <c r="X27" s="162"/>
    </row>
    <row r="28" spans="1:24" ht="16.5" customHeight="1" thickBot="1">
      <c r="A28" s="99"/>
      <c r="B28" s="102"/>
      <c r="C28" s="3" t="s">
        <v>5</v>
      </c>
      <c r="D28" s="68"/>
      <c r="E28" s="68"/>
      <c r="F28" s="68"/>
      <c r="G28" s="68"/>
      <c r="H28" s="68"/>
      <c r="I28" s="68"/>
      <c r="J28" s="68"/>
      <c r="K28" s="96">
        <f>K107</f>
        <v>1.166666666666667</v>
      </c>
      <c r="L28" s="97"/>
      <c r="M28" s="69">
        <f t="shared" si="1"/>
        <v>28</v>
      </c>
      <c r="N28" s="69">
        <f t="shared" si="2"/>
        <v>1680</v>
      </c>
      <c r="O28" s="107"/>
      <c r="P28" s="110"/>
      <c r="Q28" s="113"/>
      <c r="R28" s="116"/>
      <c r="S28" s="116"/>
      <c r="T28" s="116"/>
      <c r="U28" s="116"/>
      <c r="V28" s="89" t="e">
        <f>IF(Q28&lt;#REF!,"- "&amp;TEXT(ABS(#REF!-Q28),"[hh]:mm"),Q28-#REF!)</f>
        <v>#REF!</v>
      </c>
      <c r="W28" s="92"/>
      <c r="X28" s="94"/>
    </row>
    <row r="29" spans="1:24" ht="16.5" customHeight="1" thickBot="1">
      <c r="A29" s="160"/>
      <c r="B29" s="103"/>
      <c r="C29" s="9" t="s">
        <v>6</v>
      </c>
      <c r="D29" s="74">
        <f t="shared" ref="D29:J29" si="10">VALUE(MID(D27,20,5))-VALUE(MID(D27,14,5))+VALUE(MID(D27,7,5))-VALUE(MID(D27,1,5))</f>
        <v>0</v>
      </c>
      <c r="E29" s="74">
        <f t="shared" si="10"/>
        <v>0</v>
      </c>
      <c r="F29" s="74">
        <f t="shared" si="10"/>
        <v>0</v>
      </c>
      <c r="G29" s="74">
        <f t="shared" si="10"/>
        <v>0</v>
      </c>
      <c r="H29" s="74">
        <f t="shared" si="10"/>
        <v>0</v>
      </c>
      <c r="I29" s="74">
        <f t="shared" si="10"/>
        <v>0.24999999999999994</v>
      </c>
      <c r="J29" s="74">
        <f t="shared" si="10"/>
        <v>0</v>
      </c>
      <c r="K29" s="78">
        <f>D29+E29+F29+G29+H29+I29+J29</f>
        <v>0.24999999999999994</v>
      </c>
      <c r="L29" s="72" t="str">
        <f>IF(K29&lt;=K28,"- "&amp;TEXT(ABS(K28-K29),"[hh]:mm"),K29-K28)</f>
        <v>- 22:00</v>
      </c>
      <c r="M29" s="73">
        <f t="shared" si="1"/>
        <v>6</v>
      </c>
      <c r="N29" s="73">
        <f t="shared" si="2"/>
        <v>360</v>
      </c>
      <c r="O29" s="131"/>
      <c r="P29" s="133"/>
      <c r="Q29" s="135"/>
      <c r="R29" s="128"/>
      <c r="S29" s="128"/>
      <c r="T29" s="128"/>
      <c r="U29" s="128"/>
      <c r="V29" s="137">
        <f>IF(Q27&lt;Q28,"- "&amp;TEXT(ABS(Q28-Q27),"[hh]:mm"),Q27-Q28)</f>
        <v>0</v>
      </c>
      <c r="W29" s="93"/>
      <c r="X29" s="95"/>
    </row>
    <row r="30" spans="1:24" ht="30.6" customHeight="1" thickBot="1">
      <c r="A30" s="159"/>
      <c r="B30" s="161" t="s">
        <v>15</v>
      </c>
      <c r="C30" s="11" t="s">
        <v>7</v>
      </c>
      <c r="D30" s="66" t="s">
        <v>39</v>
      </c>
      <c r="E30" s="66" t="s">
        <v>39</v>
      </c>
      <c r="F30" s="66" t="s">
        <v>39</v>
      </c>
      <c r="G30" s="66" t="s">
        <v>39</v>
      </c>
      <c r="H30" s="66" t="s">
        <v>39</v>
      </c>
      <c r="I30" s="66" t="s">
        <v>39</v>
      </c>
      <c r="J30" s="66" t="s">
        <v>41</v>
      </c>
      <c r="K30" s="104">
        <v>0</v>
      </c>
      <c r="L30" s="105"/>
      <c r="M30" s="82">
        <f t="shared" si="1"/>
        <v>0</v>
      </c>
      <c r="N30" s="82">
        <f t="shared" si="2"/>
        <v>0</v>
      </c>
      <c r="O30" s="130">
        <f>N30+N32</f>
        <v>360</v>
      </c>
      <c r="P30" s="132">
        <f>M30+M32</f>
        <v>6</v>
      </c>
      <c r="Q30" s="134">
        <v>0</v>
      </c>
      <c r="R30" s="129">
        <f>(HOUR(Q30*24)/24+MINUTE(Q30/60))</f>
        <v>0</v>
      </c>
      <c r="S30" s="129">
        <f>R30*60</f>
        <v>0</v>
      </c>
      <c r="T30" s="129">
        <f>O30-S30</f>
        <v>360</v>
      </c>
      <c r="U30" s="129">
        <f>T30/60</f>
        <v>6</v>
      </c>
      <c r="V30" s="136">
        <f>U30/24</f>
        <v>0.25</v>
      </c>
      <c r="W30" s="91"/>
      <c r="X30" s="162"/>
    </row>
    <row r="31" spans="1:24" ht="16.5" customHeight="1" thickBot="1">
      <c r="A31" s="99"/>
      <c r="B31" s="102"/>
      <c r="C31" s="3" t="s">
        <v>5</v>
      </c>
      <c r="D31" s="68"/>
      <c r="E31" s="68"/>
      <c r="F31" s="68"/>
      <c r="G31" s="68"/>
      <c r="H31" s="68"/>
      <c r="I31" s="68"/>
      <c r="J31" s="68"/>
      <c r="K31" s="96">
        <f>K107</f>
        <v>1.166666666666667</v>
      </c>
      <c r="L31" s="97"/>
      <c r="M31" s="69">
        <f t="shared" si="1"/>
        <v>28</v>
      </c>
      <c r="N31" s="69">
        <f t="shared" si="2"/>
        <v>1680</v>
      </c>
      <c r="O31" s="107"/>
      <c r="P31" s="110"/>
      <c r="Q31" s="113"/>
      <c r="R31" s="116"/>
      <c r="S31" s="116"/>
      <c r="T31" s="116"/>
      <c r="U31" s="116"/>
      <c r="V31" s="89" t="e">
        <f>IF(Q31&lt;#REF!,"- "&amp;TEXT(ABS(#REF!-Q31),"[hh]:mm"),Q31-#REF!)</f>
        <v>#REF!</v>
      </c>
      <c r="W31" s="92"/>
      <c r="X31" s="94"/>
    </row>
    <row r="32" spans="1:24" ht="16.5" customHeight="1" thickBot="1">
      <c r="A32" s="160"/>
      <c r="B32" s="103"/>
      <c r="C32" s="9" t="s">
        <v>6</v>
      </c>
      <c r="D32" s="75">
        <f t="shared" ref="D32:J32" si="11">VALUE(MID(D30,20,5))-VALUE(MID(D30,14,5))+VALUE(MID(D30,7,5))-VALUE(MID(D30,1,5))</f>
        <v>0</v>
      </c>
      <c r="E32" s="75">
        <f t="shared" si="11"/>
        <v>0</v>
      </c>
      <c r="F32" s="75">
        <f t="shared" si="11"/>
        <v>0</v>
      </c>
      <c r="G32" s="75">
        <f t="shared" si="11"/>
        <v>0</v>
      </c>
      <c r="H32" s="75">
        <f t="shared" si="11"/>
        <v>0</v>
      </c>
      <c r="I32" s="75">
        <f t="shared" si="11"/>
        <v>0</v>
      </c>
      <c r="J32" s="75">
        <f t="shared" si="11"/>
        <v>0.24999999999999994</v>
      </c>
      <c r="K32" s="78">
        <f>D32+E32+F32+G32+H32+I32+J32</f>
        <v>0.24999999999999994</v>
      </c>
      <c r="L32" s="76" t="str">
        <f>IF(K32&lt;=K31,"- "&amp;TEXT(ABS(K31-K32),"[hh]:mm"),K32-K31)</f>
        <v>- 22:00</v>
      </c>
      <c r="M32" s="83">
        <f t="shared" si="1"/>
        <v>6</v>
      </c>
      <c r="N32" s="83">
        <f t="shared" si="2"/>
        <v>360</v>
      </c>
      <c r="O32" s="108"/>
      <c r="P32" s="111"/>
      <c r="Q32" s="114"/>
      <c r="R32" s="117"/>
      <c r="S32" s="117"/>
      <c r="T32" s="117"/>
      <c r="U32" s="117"/>
      <c r="V32" s="90">
        <f>IF(Q30&lt;Q31,"- "&amp;TEXT(ABS(Q31-Q30),"[hh]:mm"),Q30-Q31)</f>
        <v>0</v>
      </c>
      <c r="W32" s="93"/>
      <c r="X32" s="95"/>
    </row>
    <row r="33" spans="1:24" ht="34.200000000000003" customHeight="1" thickBot="1">
      <c r="A33" s="84" t="str">
        <f>A5</f>
        <v>Nom</v>
      </c>
      <c r="B33" s="84" t="str">
        <f t="shared" ref="B33:X33" si="12">B5</f>
        <v>Position</v>
      </c>
      <c r="C33" s="84"/>
      <c r="D33" s="85">
        <f>D5</f>
        <v>42366</v>
      </c>
      <c r="E33" s="85">
        <f>E5</f>
        <v>42367</v>
      </c>
      <c r="F33" s="85">
        <f>F5</f>
        <v>42368</v>
      </c>
      <c r="G33" s="85">
        <f t="shared" ref="G33:J33" si="13">G5</f>
        <v>42369</v>
      </c>
      <c r="H33" s="85">
        <f t="shared" si="13"/>
        <v>42370</v>
      </c>
      <c r="I33" s="85">
        <f t="shared" si="13"/>
        <v>42371</v>
      </c>
      <c r="J33" s="85">
        <f t="shared" si="13"/>
        <v>42372</v>
      </c>
      <c r="K33" s="122" t="str">
        <f t="shared" si="12"/>
        <v>REPORT Semaine -1</v>
      </c>
      <c r="L33" s="123"/>
      <c r="M33" s="86" t="str">
        <f t="shared" si="12"/>
        <v>Calcul</v>
      </c>
      <c r="N33" s="86" t="str">
        <f t="shared" si="12"/>
        <v>Calcul</v>
      </c>
      <c r="O33" s="86" t="str">
        <f t="shared" si="12"/>
        <v>Calcul</v>
      </c>
      <c r="P33" s="86" t="str">
        <f t="shared" si="12"/>
        <v>Cumul Fin Semaine</v>
      </c>
      <c r="Q33" s="86" t="str">
        <f t="shared" si="12"/>
        <v>RECUP Journée</v>
      </c>
      <c r="R33" s="86">
        <f t="shared" si="12"/>
        <v>0</v>
      </c>
      <c r="S33" s="86">
        <f t="shared" si="12"/>
        <v>0</v>
      </c>
      <c r="T33" s="86">
        <f t="shared" si="12"/>
        <v>0</v>
      </c>
      <c r="U33" s="86">
        <f t="shared" si="12"/>
        <v>0</v>
      </c>
      <c r="V33" s="86" t="str">
        <f t="shared" si="12"/>
        <v>A REPORTER</v>
      </c>
      <c r="W33" s="86" t="str">
        <f t="shared" si="12"/>
        <v>Signature salarié</v>
      </c>
      <c r="X33" s="87" t="str">
        <f t="shared" si="12"/>
        <v>Signature chef de service</v>
      </c>
    </row>
    <row r="34" spans="1:24" ht="30.6" customHeight="1" thickBot="1">
      <c r="A34" s="148"/>
      <c r="B34" s="102" t="s">
        <v>11</v>
      </c>
      <c r="C34" s="28" t="s">
        <v>7</v>
      </c>
      <c r="D34" s="77" t="s">
        <v>29</v>
      </c>
      <c r="E34" s="77" t="s">
        <v>29</v>
      </c>
      <c r="F34" s="77" t="s">
        <v>29</v>
      </c>
      <c r="G34" s="77" t="s">
        <v>28</v>
      </c>
      <c r="H34" s="77" t="s">
        <v>39</v>
      </c>
      <c r="I34" s="77" t="s">
        <v>39</v>
      </c>
      <c r="J34" s="77" t="s">
        <v>29</v>
      </c>
      <c r="K34" s="153">
        <v>0</v>
      </c>
      <c r="L34" s="154"/>
      <c r="M34" s="81">
        <f t="shared" ref="M34:M66" si="14">(HOUR(K34*24)/24+MINUTE(K34/60))</f>
        <v>0</v>
      </c>
      <c r="N34" s="81">
        <f t="shared" ref="N34:N66" si="15">M34*60</f>
        <v>0</v>
      </c>
      <c r="O34" s="107">
        <f>N34+N36-N35</f>
        <v>0</v>
      </c>
      <c r="P34" s="110">
        <f>M34+M36-M35</f>
        <v>0</v>
      </c>
      <c r="Q34" s="113">
        <v>0</v>
      </c>
      <c r="R34" s="116">
        <f>(HOUR(Q34*24)/24+MINUTE(Q34/60))</f>
        <v>0</v>
      </c>
      <c r="S34" s="116">
        <f>R34*60</f>
        <v>0</v>
      </c>
      <c r="T34" s="116">
        <f>O34-S34</f>
        <v>0</v>
      </c>
      <c r="U34" s="116">
        <f>T34/60</f>
        <v>0</v>
      </c>
      <c r="V34" s="89">
        <f>U34/24</f>
        <v>0</v>
      </c>
      <c r="W34" s="151"/>
      <c r="X34" s="152"/>
    </row>
    <row r="35" spans="1:24" ht="16.2" thickBot="1">
      <c r="A35" s="148"/>
      <c r="B35" s="102"/>
      <c r="C35" s="3" t="s">
        <v>5</v>
      </c>
      <c r="D35" s="68"/>
      <c r="E35" s="68"/>
      <c r="F35" s="68"/>
      <c r="G35" s="68"/>
      <c r="H35" s="68"/>
      <c r="I35" s="68"/>
      <c r="J35" s="68"/>
      <c r="K35" s="155">
        <v>1.625</v>
      </c>
      <c r="L35" s="156"/>
      <c r="M35" s="69">
        <f t="shared" si="14"/>
        <v>39</v>
      </c>
      <c r="N35" s="69">
        <f t="shared" si="15"/>
        <v>2340</v>
      </c>
      <c r="O35" s="107"/>
      <c r="P35" s="110"/>
      <c r="Q35" s="113"/>
      <c r="R35" s="116"/>
      <c r="S35" s="116"/>
      <c r="T35" s="116"/>
      <c r="U35" s="116"/>
      <c r="V35" s="89" t="e">
        <f>IF(Q35&lt;#REF!,"- "&amp;TEXT(ABS(#REF!-Q35),"[hh]:mm"),Q35-#REF!)</f>
        <v>#REF!</v>
      </c>
      <c r="W35" s="92"/>
      <c r="X35" s="94"/>
    </row>
    <row r="36" spans="1:24" ht="16.2" thickBot="1">
      <c r="A36" s="148"/>
      <c r="B36" s="102"/>
      <c r="C36" s="7" t="s">
        <v>6</v>
      </c>
      <c r="D36" s="75">
        <f t="shared" ref="D36:J36" si="16">VALUE(MID(D34,20,5))-VALUE(MID(D34,14,5))+VALUE(MID(D34,7,5))-VALUE(MID(D34,1,5))</f>
        <v>0.33333333333333337</v>
      </c>
      <c r="E36" s="75">
        <f t="shared" si="16"/>
        <v>0.33333333333333337</v>
      </c>
      <c r="F36" s="75">
        <f t="shared" si="16"/>
        <v>0.33333333333333337</v>
      </c>
      <c r="G36" s="75">
        <f t="shared" si="16"/>
        <v>0.29166666666666674</v>
      </c>
      <c r="H36" s="75">
        <f t="shared" si="16"/>
        <v>0</v>
      </c>
      <c r="I36" s="75">
        <f t="shared" si="16"/>
        <v>0</v>
      </c>
      <c r="J36" s="75">
        <f t="shared" si="16"/>
        <v>0.33333333333333337</v>
      </c>
      <c r="K36" s="78">
        <f>D36+E36+F36+G36+H36+I36+J36</f>
        <v>1.625</v>
      </c>
      <c r="L36" s="76">
        <f>IF(K36&lt;K35,"- "&amp;TEXT(ABS(K35-K36),"[hh]:mm"),K36-K35)</f>
        <v>0</v>
      </c>
      <c r="M36" s="83">
        <f t="shared" si="14"/>
        <v>39</v>
      </c>
      <c r="N36" s="83">
        <f t="shared" si="15"/>
        <v>2340</v>
      </c>
      <c r="O36" s="108"/>
      <c r="P36" s="111"/>
      <c r="Q36" s="114"/>
      <c r="R36" s="117"/>
      <c r="S36" s="117"/>
      <c r="T36" s="117"/>
      <c r="U36" s="117"/>
      <c r="V36" s="90">
        <f>IF(Q34&lt;Q35,"- "&amp;TEXT(ABS(Q35-Q34),"[hh]:mm"),Q34-Q35)</f>
        <v>0</v>
      </c>
      <c r="W36" s="93"/>
      <c r="X36" s="95"/>
    </row>
    <row r="37" spans="1:24" ht="30.6" customHeight="1" thickBot="1">
      <c r="A37" s="147"/>
      <c r="B37" s="150" t="s">
        <v>14</v>
      </c>
      <c r="C37" s="10" t="s">
        <v>4</v>
      </c>
      <c r="D37" s="77" t="s">
        <v>24</v>
      </c>
      <c r="E37" s="77" t="s">
        <v>39</v>
      </c>
      <c r="F37" s="77" t="s">
        <v>39</v>
      </c>
      <c r="G37" s="77" t="s">
        <v>24</v>
      </c>
      <c r="H37" s="77" t="s">
        <v>24</v>
      </c>
      <c r="I37" s="77" t="s">
        <v>49</v>
      </c>
      <c r="J37" s="77" t="s">
        <v>29</v>
      </c>
      <c r="K37" s="153">
        <v>0</v>
      </c>
      <c r="L37" s="154"/>
      <c r="M37" s="81">
        <f t="shared" si="14"/>
        <v>0</v>
      </c>
      <c r="N37" s="81">
        <f t="shared" si="15"/>
        <v>0</v>
      </c>
      <c r="O37" s="107">
        <f>N37+N39-N38</f>
        <v>0</v>
      </c>
      <c r="P37" s="110">
        <f>M37+M39-M38</f>
        <v>0</v>
      </c>
      <c r="Q37" s="113">
        <v>0</v>
      </c>
      <c r="R37" s="116">
        <f>(HOUR(Q37*24)/24+MINUTE(Q37/60))</f>
        <v>0</v>
      </c>
      <c r="S37" s="116">
        <f>R37*60</f>
        <v>0</v>
      </c>
      <c r="T37" s="116">
        <f>O37-S37</f>
        <v>0</v>
      </c>
      <c r="U37" s="116">
        <f>T37/60</f>
        <v>0</v>
      </c>
      <c r="V37" s="125">
        <f>U37/24</f>
        <v>0</v>
      </c>
      <c r="W37" s="145"/>
      <c r="X37" s="119"/>
    </row>
    <row r="38" spans="1:24" ht="15.6">
      <c r="A38" s="148"/>
      <c r="B38" s="102"/>
      <c r="C38" s="3" t="s">
        <v>5</v>
      </c>
      <c r="D38" s="68"/>
      <c r="E38" s="68"/>
      <c r="F38" s="68"/>
      <c r="G38" s="68"/>
      <c r="H38" s="68"/>
      <c r="I38" s="68"/>
      <c r="J38" s="68"/>
      <c r="K38" s="155">
        <v>1.625</v>
      </c>
      <c r="L38" s="156"/>
      <c r="M38" s="69">
        <f t="shared" si="14"/>
        <v>39</v>
      </c>
      <c r="N38" s="69">
        <f t="shared" si="15"/>
        <v>2340</v>
      </c>
      <c r="O38" s="107"/>
      <c r="P38" s="110"/>
      <c r="Q38" s="113"/>
      <c r="R38" s="116"/>
      <c r="S38" s="116"/>
      <c r="T38" s="116"/>
      <c r="U38" s="116"/>
      <c r="V38" s="125" t="e">
        <f>IF(Q38&lt;#REF!,"- "&amp;TEXT(ABS(#REF!-Q38),"[hh]:mm"),Q38-#REF!)</f>
        <v>#REF!</v>
      </c>
      <c r="W38" s="145"/>
      <c r="X38" s="119"/>
    </row>
    <row r="39" spans="1:24" ht="16.2" thickBot="1">
      <c r="A39" s="149"/>
      <c r="B39" s="139"/>
      <c r="C39" s="14" t="s">
        <v>6</v>
      </c>
      <c r="D39" s="74">
        <f t="shared" ref="D39:J39" si="17">VALUE(MID(D37,20,5))-VALUE(MID(D37,14,5))+VALUE(MID(D37,7,5))-VALUE(MID(D37,1,5))</f>
        <v>0.33333333333333343</v>
      </c>
      <c r="E39" s="74">
        <f t="shared" si="17"/>
        <v>0</v>
      </c>
      <c r="F39" s="74">
        <f t="shared" si="17"/>
        <v>0</v>
      </c>
      <c r="G39" s="74">
        <f t="shared" si="17"/>
        <v>0.33333333333333343</v>
      </c>
      <c r="H39" s="74">
        <f t="shared" si="17"/>
        <v>0.33333333333333343</v>
      </c>
      <c r="I39" s="74">
        <f t="shared" si="17"/>
        <v>0.29166666666666669</v>
      </c>
      <c r="J39" s="74">
        <f t="shared" si="17"/>
        <v>0.33333333333333337</v>
      </c>
      <c r="K39" s="71">
        <f>D39+E39+F39+G39+H39+I39+J39</f>
        <v>1.6250000000000004</v>
      </c>
      <c r="L39" s="72">
        <f>IF(K39&lt;K38,"- "&amp;TEXT(ABS(K38-K39),"[hh]:mm"),K39-K38)</f>
        <v>4.4408920985006262E-16</v>
      </c>
      <c r="M39" s="73">
        <f t="shared" si="14"/>
        <v>39</v>
      </c>
      <c r="N39" s="73">
        <f t="shared" si="15"/>
        <v>2340</v>
      </c>
      <c r="O39" s="131"/>
      <c r="P39" s="133"/>
      <c r="Q39" s="135"/>
      <c r="R39" s="128"/>
      <c r="S39" s="128"/>
      <c r="T39" s="128"/>
      <c r="U39" s="128"/>
      <c r="V39" s="143">
        <f>IF(Q37&lt;Q38,"- "&amp;TEXT(ABS(Q38-Q37),"[hh]:mm"),Q37-Q38)</f>
        <v>0</v>
      </c>
      <c r="W39" s="151"/>
      <c r="X39" s="152"/>
    </row>
    <row r="40" spans="1:24" ht="30.6" customHeight="1" thickBot="1">
      <c r="A40" s="140"/>
      <c r="B40" s="101" t="s">
        <v>16</v>
      </c>
      <c r="C40" s="13" t="s">
        <v>7</v>
      </c>
      <c r="D40" s="66" t="s">
        <v>39</v>
      </c>
      <c r="E40" s="66" t="s">
        <v>24</v>
      </c>
      <c r="F40" s="66" t="s">
        <v>24</v>
      </c>
      <c r="G40" s="66" t="s">
        <v>29</v>
      </c>
      <c r="H40" s="66" t="s">
        <v>29</v>
      </c>
      <c r="I40" s="66" t="s">
        <v>28</v>
      </c>
      <c r="J40" s="66" t="s">
        <v>39</v>
      </c>
      <c r="K40" s="157">
        <v>0</v>
      </c>
      <c r="L40" s="158"/>
      <c r="M40" s="67">
        <f t="shared" si="14"/>
        <v>0</v>
      </c>
      <c r="N40" s="67">
        <f t="shared" si="15"/>
        <v>0</v>
      </c>
      <c r="O40" s="106">
        <f>N40+N42-N41</f>
        <v>0</v>
      </c>
      <c r="P40" s="109">
        <f>M40+M42-M41</f>
        <v>0</v>
      </c>
      <c r="Q40" s="112">
        <v>0</v>
      </c>
      <c r="R40" s="115">
        <f>(HOUR(Q40*24)/24+MINUTE(Q40/60))</f>
        <v>0</v>
      </c>
      <c r="S40" s="115">
        <f>R40*60</f>
        <v>0</v>
      </c>
      <c r="T40" s="115">
        <f>O40-S40</f>
        <v>0</v>
      </c>
      <c r="U40" s="115">
        <f>T40/60</f>
        <v>0</v>
      </c>
      <c r="V40" s="124">
        <f>U40/24</f>
        <v>0</v>
      </c>
      <c r="W40" s="144"/>
      <c r="X40" s="146"/>
    </row>
    <row r="41" spans="1:24" ht="15.6">
      <c r="A41" s="141"/>
      <c r="B41" s="102"/>
      <c r="C41" s="3" t="s">
        <v>5</v>
      </c>
      <c r="D41" s="68"/>
      <c r="E41" s="68"/>
      <c r="F41" s="68"/>
      <c r="G41" s="68"/>
      <c r="H41" s="68"/>
      <c r="I41" s="68"/>
      <c r="J41" s="68"/>
      <c r="K41" s="155">
        <v>1.625</v>
      </c>
      <c r="L41" s="156"/>
      <c r="M41" s="69">
        <f t="shared" si="14"/>
        <v>39</v>
      </c>
      <c r="N41" s="69">
        <f t="shared" si="15"/>
        <v>2340</v>
      </c>
      <c r="O41" s="107"/>
      <c r="P41" s="110"/>
      <c r="Q41" s="113"/>
      <c r="R41" s="116"/>
      <c r="S41" s="116"/>
      <c r="T41" s="116"/>
      <c r="U41" s="116"/>
      <c r="V41" s="125" t="e">
        <f>IF(Q41&lt;#REF!,"- "&amp;TEXT(ABS(#REF!-Q41),"[hh]:mm"),Q41-#REF!)</f>
        <v>#REF!</v>
      </c>
      <c r="W41" s="145"/>
      <c r="X41" s="119"/>
    </row>
    <row r="42" spans="1:24" ht="16.2" thickBot="1">
      <c r="A42" s="142"/>
      <c r="B42" s="103"/>
      <c r="C42" s="9" t="s">
        <v>6</v>
      </c>
      <c r="D42" s="74">
        <f t="shared" ref="D42:J42" si="18">VALUE(MID(D40,20,5))-VALUE(MID(D40,14,5))+VALUE(MID(D40,7,5))-VALUE(MID(D40,1,5))</f>
        <v>0</v>
      </c>
      <c r="E42" s="74">
        <f t="shared" si="18"/>
        <v>0.33333333333333343</v>
      </c>
      <c r="F42" s="74">
        <f t="shared" si="18"/>
        <v>0.33333333333333343</v>
      </c>
      <c r="G42" s="74">
        <f t="shared" si="18"/>
        <v>0.33333333333333337</v>
      </c>
      <c r="H42" s="74">
        <f t="shared" si="18"/>
        <v>0.33333333333333337</v>
      </c>
      <c r="I42" s="74">
        <f t="shared" si="18"/>
        <v>0.29166666666666674</v>
      </c>
      <c r="J42" s="74">
        <f t="shared" si="18"/>
        <v>0</v>
      </c>
      <c r="K42" s="71">
        <f>D42+E42+F42+G42+H42+I42+J42</f>
        <v>1.6250000000000002</v>
      </c>
      <c r="L42" s="72">
        <f>IF(K42&lt;K41,"- "&amp;TEXT(ABS(K41-K42),"[hh]:mm"),K42-K41)</f>
        <v>2.2204460492503131E-16</v>
      </c>
      <c r="M42" s="73">
        <f t="shared" si="14"/>
        <v>39</v>
      </c>
      <c r="N42" s="73">
        <f t="shared" si="15"/>
        <v>2340</v>
      </c>
      <c r="O42" s="131"/>
      <c r="P42" s="133"/>
      <c r="Q42" s="135"/>
      <c r="R42" s="128"/>
      <c r="S42" s="128"/>
      <c r="T42" s="128"/>
      <c r="U42" s="128"/>
      <c r="V42" s="143">
        <f>IF(Q40&lt;Q41,"- "&amp;TEXT(ABS(Q41-Q40),"[hh]:mm"),Q40-Q41)</f>
        <v>0</v>
      </c>
      <c r="W42" s="145"/>
      <c r="X42" s="119"/>
    </row>
    <row r="43" spans="1:24" ht="30.6" customHeight="1" thickBot="1">
      <c r="A43" s="98"/>
      <c r="B43" s="101" t="s">
        <v>12</v>
      </c>
      <c r="C43" s="13" t="s">
        <v>7</v>
      </c>
      <c r="D43" s="66" t="s">
        <v>28</v>
      </c>
      <c r="E43" s="66" t="s">
        <v>39</v>
      </c>
      <c r="F43" s="66" t="s">
        <v>39</v>
      </c>
      <c r="G43" s="66" t="s">
        <v>39</v>
      </c>
      <c r="H43" s="66" t="s">
        <v>28</v>
      </c>
      <c r="I43" s="66" t="s">
        <v>28</v>
      </c>
      <c r="J43" s="66" t="s">
        <v>30</v>
      </c>
      <c r="K43" s="104">
        <v>0</v>
      </c>
      <c r="L43" s="105"/>
      <c r="M43" s="67">
        <f t="shared" si="14"/>
        <v>0</v>
      </c>
      <c r="N43" s="67">
        <f t="shared" si="15"/>
        <v>0</v>
      </c>
      <c r="O43" s="106">
        <f>N43+N45</f>
        <v>1680</v>
      </c>
      <c r="P43" s="109">
        <f>M43+M45</f>
        <v>28</v>
      </c>
      <c r="Q43" s="112">
        <v>0</v>
      </c>
      <c r="R43" s="115">
        <f>(HOUR(Q43*24)/24+MINUTE(Q43/60))</f>
        <v>0</v>
      </c>
      <c r="S43" s="115">
        <f>R43*60</f>
        <v>0</v>
      </c>
      <c r="T43" s="115">
        <f>O43-S43</f>
        <v>1680</v>
      </c>
      <c r="U43" s="115">
        <f>T43/60</f>
        <v>28</v>
      </c>
      <c r="V43" s="88">
        <f>U43/24</f>
        <v>1.1666666666666667</v>
      </c>
      <c r="W43" s="92"/>
      <c r="X43" s="94"/>
    </row>
    <row r="44" spans="1:24" ht="16.2" thickBot="1">
      <c r="A44" s="99"/>
      <c r="B44" s="102"/>
      <c r="C44" s="3" t="s">
        <v>5</v>
      </c>
      <c r="D44" s="68"/>
      <c r="E44" s="68"/>
      <c r="F44" s="68"/>
      <c r="G44" s="68"/>
      <c r="H44" s="68"/>
      <c r="I44" s="68"/>
      <c r="J44" s="68"/>
      <c r="K44" s="96">
        <f>K107</f>
        <v>1.166666666666667</v>
      </c>
      <c r="L44" s="97"/>
      <c r="M44" s="69">
        <f t="shared" si="14"/>
        <v>28</v>
      </c>
      <c r="N44" s="69">
        <f t="shared" si="15"/>
        <v>1680</v>
      </c>
      <c r="O44" s="107"/>
      <c r="P44" s="110"/>
      <c r="Q44" s="113"/>
      <c r="R44" s="116"/>
      <c r="S44" s="116"/>
      <c r="T44" s="116"/>
      <c r="U44" s="116"/>
      <c r="V44" s="89" t="e">
        <f>IF(Q44&lt;#REF!,"- "&amp;TEXT(ABS(#REF!-Q44),"[hh]:mm"),Q44-#REF!)</f>
        <v>#REF!</v>
      </c>
      <c r="W44" s="92"/>
      <c r="X44" s="94"/>
    </row>
    <row r="45" spans="1:24" ht="16.2" thickBot="1">
      <c r="A45" s="138"/>
      <c r="B45" s="139"/>
      <c r="C45" s="9" t="s">
        <v>6</v>
      </c>
      <c r="D45" s="74">
        <f t="shared" ref="D45:J45" si="19">VALUE(MID(D43,20,5))-VALUE(MID(D43,14,5))+VALUE(MID(D43,7,5))-VALUE(MID(D43,1,5))</f>
        <v>0.29166666666666674</v>
      </c>
      <c r="E45" s="74">
        <f t="shared" si="19"/>
        <v>0</v>
      </c>
      <c r="F45" s="74">
        <f t="shared" si="19"/>
        <v>0</v>
      </c>
      <c r="G45" s="74">
        <f t="shared" si="19"/>
        <v>0</v>
      </c>
      <c r="H45" s="74">
        <f t="shared" si="19"/>
        <v>0.29166666666666674</v>
      </c>
      <c r="I45" s="74">
        <f t="shared" si="19"/>
        <v>0.29166666666666674</v>
      </c>
      <c r="J45" s="74">
        <f t="shared" si="19"/>
        <v>0.29166666666666669</v>
      </c>
      <c r="K45" s="78">
        <f>D45+E45+F45+G45+H45+I45+J45</f>
        <v>1.166666666666667</v>
      </c>
      <c r="L45" s="72" t="str">
        <f>IF(K45&lt;=K44,"- "&amp;TEXT(ABS(K44-K45),"[hh]:mm"),K45-K44)</f>
        <v>- 00:00</v>
      </c>
      <c r="M45" s="73">
        <f t="shared" si="14"/>
        <v>28</v>
      </c>
      <c r="N45" s="73">
        <f t="shared" si="15"/>
        <v>1680</v>
      </c>
      <c r="O45" s="131"/>
      <c r="P45" s="133"/>
      <c r="Q45" s="135"/>
      <c r="R45" s="128"/>
      <c r="S45" s="128"/>
      <c r="T45" s="128"/>
      <c r="U45" s="128"/>
      <c r="V45" s="137">
        <f>IF(Q43&lt;Q44,"- "&amp;TEXT(ABS(Q44-Q43),"[hh]:mm"),Q43-Q44)</f>
        <v>0</v>
      </c>
      <c r="W45" s="93"/>
      <c r="X45" s="95"/>
    </row>
    <row r="46" spans="1:24" ht="30.6" customHeight="1" thickBot="1">
      <c r="A46" s="98"/>
      <c r="B46" s="101" t="s">
        <v>12</v>
      </c>
      <c r="C46" s="13" t="s">
        <v>7</v>
      </c>
      <c r="D46" s="66" t="s">
        <v>39</v>
      </c>
      <c r="E46" s="66" t="s">
        <v>28</v>
      </c>
      <c r="F46" s="66" t="s">
        <v>28</v>
      </c>
      <c r="G46" s="66" t="s">
        <v>28</v>
      </c>
      <c r="H46" s="66" t="s">
        <v>28</v>
      </c>
      <c r="I46" s="66" t="s">
        <v>39</v>
      </c>
      <c r="J46" s="66" t="s">
        <v>39</v>
      </c>
      <c r="K46" s="104">
        <v>0</v>
      </c>
      <c r="L46" s="105"/>
      <c r="M46" s="82">
        <f t="shared" si="14"/>
        <v>0</v>
      </c>
      <c r="N46" s="81">
        <f t="shared" si="15"/>
        <v>0</v>
      </c>
      <c r="O46" s="130">
        <f>N46+N48</f>
        <v>1680</v>
      </c>
      <c r="P46" s="132">
        <f>M46+M48</f>
        <v>28</v>
      </c>
      <c r="Q46" s="134">
        <v>0</v>
      </c>
      <c r="R46" s="129">
        <f>(HOUR(Q46*24)/24+MINUTE(Q46/60))</f>
        <v>0</v>
      </c>
      <c r="S46" s="129">
        <f>R46*60</f>
        <v>0</v>
      </c>
      <c r="T46" s="129">
        <f>O46-S46</f>
        <v>1680</v>
      </c>
      <c r="U46" s="129">
        <f>T46/60</f>
        <v>28</v>
      </c>
      <c r="V46" s="136">
        <f>U46/24</f>
        <v>1.1666666666666667</v>
      </c>
      <c r="W46" s="91"/>
      <c r="X46" s="94"/>
    </row>
    <row r="47" spans="1:24" ht="16.2" thickBot="1">
      <c r="A47" s="99"/>
      <c r="B47" s="102"/>
      <c r="C47" s="3" t="s">
        <v>5</v>
      </c>
      <c r="D47" s="68"/>
      <c r="E47" s="68"/>
      <c r="F47" s="68"/>
      <c r="G47" s="68"/>
      <c r="H47" s="68"/>
      <c r="I47" s="68"/>
      <c r="J47" s="68"/>
      <c r="K47" s="96">
        <f>K107</f>
        <v>1.166666666666667</v>
      </c>
      <c r="L47" s="97"/>
      <c r="M47" s="69">
        <f t="shared" si="14"/>
        <v>28</v>
      </c>
      <c r="N47" s="69">
        <f t="shared" si="15"/>
        <v>1680</v>
      </c>
      <c r="O47" s="107"/>
      <c r="P47" s="110"/>
      <c r="Q47" s="113"/>
      <c r="R47" s="116"/>
      <c r="S47" s="116"/>
      <c r="T47" s="116"/>
      <c r="U47" s="116"/>
      <c r="V47" s="89" t="e">
        <f>IF(Q47&lt;#REF!,"- "&amp;TEXT(ABS(#REF!-Q47),"[hh]:mm"),Q47-#REF!)</f>
        <v>#REF!</v>
      </c>
      <c r="W47" s="92"/>
      <c r="X47" s="94"/>
    </row>
    <row r="48" spans="1:24" ht="16.2" thickBot="1">
      <c r="A48" s="100"/>
      <c r="B48" s="103"/>
      <c r="C48" s="9" t="s">
        <v>6</v>
      </c>
      <c r="D48" s="74">
        <f t="shared" ref="D48:J48" si="20">VALUE(MID(D46,20,5))-VALUE(MID(D46,14,5))+VALUE(MID(D46,7,5))-VALUE(MID(D46,1,5))</f>
        <v>0</v>
      </c>
      <c r="E48" s="74">
        <f t="shared" si="20"/>
        <v>0.29166666666666674</v>
      </c>
      <c r="F48" s="74">
        <f t="shared" si="20"/>
        <v>0.29166666666666674</v>
      </c>
      <c r="G48" s="74">
        <f t="shared" si="20"/>
        <v>0.29166666666666674</v>
      </c>
      <c r="H48" s="74">
        <f t="shared" si="20"/>
        <v>0.29166666666666674</v>
      </c>
      <c r="I48" s="74">
        <f t="shared" si="20"/>
        <v>0</v>
      </c>
      <c r="J48" s="74">
        <f t="shared" si="20"/>
        <v>0</v>
      </c>
      <c r="K48" s="78">
        <f>D48+E48+F48+G48+H48+I48+J48</f>
        <v>1.166666666666667</v>
      </c>
      <c r="L48" s="72" t="str">
        <f>IF(K48&lt;=K47,"- "&amp;TEXT(ABS(K47-K48),"[hh]:mm"),K48-K47)</f>
        <v>- 00:00</v>
      </c>
      <c r="M48" s="73">
        <f t="shared" si="14"/>
        <v>28</v>
      </c>
      <c r="N48" s="73">
        <f t="shared" si="15"/>
        <v>1680</v>
      </c>
      <c r="O48" s="131"/>
      <c r="P48" s="133"/>
      <c r="Q48" s="135"/>
      <c r="R48" s="128"/>
      <c r="S48" s="128"/>
      <c r="T48" s="128"/>
      <c r="U48" s="128"/>
      <c r="V48" s="137">
        <f>IF(Q46&lt;Q47,"- "&amp;TEXT(ABS(Q47-Q46),"[hh]:mm"),Q46-Q47)</f>
        <v>0</v>
      </c>
      <c r="W48" s="93"/>
      <c r="X48" s="95"/>
    </row>
    <row r="49" spans="1:24" ht="30.6" customHeight="1" thickBot="1">
      <c r="A49" s="98"/>
      <c r="B49" s="101" t="s">
        <v>12</v>
      </c>
      <c r="C49" s="13" t="s">
        <v>7</v>
      </c>
      <c r="D49" s="66" t="s">
        <v>28</v>
      </c>
      <c r="E49" s="66" t="s">
        <v>28</v>
      </c>
      <c r="F49" s="66" t="s">
        <v>39</v>
      </c>
      <c r="G49" s="66" t="s">
        <v>39</v>
      </c>
      <c r="H49" s="66" t="s">
        <v>39</v>
      </c>
      <c r="I49" s="66" t="s">
        <v>28</v>
      </c>
      <c r="J49" s="66" t="s">
        <v>30</v>
      </c>
      <c r="K49" s="104">
        <v>0</v>
      </c>
      <c r="L49" s="105"/>
      <c r="M49" s="82">
        <f t="shared" si="14"/>
        <v>0</v>
      </c>
      <c r="N49" s="82">
        <f t="shared" si="15"/>
        <v>0</v>
      </c>
      <c r="O49" s="130">
        <f>N49+N51</f>
        <v>1680</v>
      </c>
      <c r="P49" s="132">
        <f>M49+M51</f>
        <v>28</v>
      </c>
      <c r="Q49" s="134">
        <v>0</v>
      </c>
      <c r="R49" s="129">
        <f>(HOUR(Q49*24)/24+MINUTE(Q49/60))</f>
        <v>0</v>
      </c>
      <c r="S49" s="129">
        <f>R49*60</f>
        <v>0</v>
      </c>
      <c r="T49" s="129">
        <f>O49-S49</f>
        <v>1680</v>
      </c>
      <c r="U49" s="129">
        <f>T49/60</f>
        <v>28</v>
      </c>
      <c r="V49" s="136">
        <f>U49/24</f>
        <v>1.1666666666666667</v>
      </c>
      <c r="W49" s="91"/>
      <c r="X49" s="94"/>
    </row>
    <row r="50" spans="1:24" ht="16.2" thickBot="1">
      <c r="A50" s="99"/>
      <c r="B50" s="102"/>
      <c r="C50" s="3" t="s">
        <v>5</v>
      </c>
      <c r="D50" s="68"/>
      <c r="E50" s="68"/>
      <c r="F50" s="68"/>
      <c r="G50" s="68"/>
      <c r="H50" s="68"/>
      <c r="I50" s="68"/>
      <c r="J50" s="68"/>
      <c r="K50" s="96">
        <f>K107</f>
        <v>1.166666666666667</v>
      </c>
      <c r="L50" s="97"/>
      <c r="M50" s="69">
        <f t="shared" si="14"/>
        <v>28</v>
      </c>
      <c r="N50" s="69">
        <f t="shared" si="15"/>
        <v>1680</v>
      </c>
      <c r="O50" s="107"/>
      <c r="P50" s="110"/>
      <c r="Q50" s="113"/>
      <c r="R50" s="116"/>
      <c r="S50" s="116"/>
      <c r="T50" s="116"/>
      <c r="U50" s="116"/>
      <c r="V50" s="89" t="e">
        <f>IF(Q50&lt;#REF!,"- "&amp;TEXT(ABS(#REF!-Q50),"[hh]:mm"),Q50-#REF!)</f>
        <v>#REF!</v>
      </c>
      <c r="W50" s="92"/>
      <c r="X50" s="94"/>
    </row>
    <row r="51" spans="1:24" ht="16.2" thickBot="1">
      <c r="A51" s="100"/>
      <c r="B51" s="103"/>
      <c r="C51" s="9" t="s">
        <v>6</v>
      </c>
      <c r="D51" s="74">
        <f t="shared" ref="D51:J51" si="21">VALUE(MID(D49,20,5))-VALUE(MID(D49,14,5))+VALUE(MID(D49,7,5))-VALUE(MID(D49,1,5))</f>
        <v>0.29166666666666674</v>
      </c>
      <c r="E51" s="74">
        <f t="shared" si="21"/>
        <v>0.29166666666666674</v>
      </c>
      <c r="F51" s="74">
        <f t="shared" si="21"/>
        <v>0</v>
      </c>
      <c r="G51" s="74">
        <f t="shared" si="21"/>
        <v>0</v>
      </c>
      <c r="H51" s="74">
        <f t="shared" si="21"/>
        <v>0</v>
      </c>
      <c r="I51" s="74">
        <f t="shared" si="21"/>
        <v>0.29166666666666674</v>
      </c>
      <c r="J51" s="74">
        <f t="shared" si="21"/>
        <v>0.29166666666666669</v>
      </c>
      <c r="K51" s="78">
        <f>D51+E51+F51+G51+H51+I51+J51</f>
        <v>1.166666666666667</v>
      </c>
      <c r="L51" s="72" t="str">
        <f>IF(K51&lt;=K50,"- "&amp;TEXT(ABS(K50-K51),"[hh]:mm"),K51-K50)</f>
        <v>- 00:00</v>
      </c>
      <c r="M51" s="73">
        <f t="shared" si="14"/>
        <v>28</v>
      </c>
      <c r="N51" s="73">
        <f t="shared" si="15"/>
        <v>1680</v>
      </c>
      <c r="O51" s="131"/>
      <c r="P51" s="133"/>
      <c r="Q51" s="135"/>
      <c r="R51" s="128"/>
      <c r="S51" s="128"/>
      <c r="T51" s="128"/>
      <c r="U51" s="128"/>
      <c r="V51" s="137">
        <f>IF(Q49&lt;Q50,"- "&amp;TEXT(ABS(Q50-Q49),"[hh]:mm"),Q49-Q50)</f>
        <v>0</v>
      </c>
      <c r="W51" s="93"/>
      <c r="X51" s="95"/>
    </row>
    <row r="52" spans="1:24" ht="30.6" customHeight="1" thickBot="1">
      <c r="A52" s="98"/>
      <c r="B52" s="101" t="s">
        <v>12</v>
      </c>
      <c r="C52" s="13" t="s">
        <v>7</v>
      </c>
      <c r="D52" s="66" t="s">
        <v>39</v>
      </c>
      <c r="E52" s="66" t="s">
        <v>28</v>
      </c>
      <c r="F52" s="66" t="s">
        <v>28</v>
      </c>
      <c r="G52" s="66" t="s">
        <v>28</v>
      </c>
      <c r="H52" s="66" t="s">
        <v>28</v>
      </c>
      <c r="I52" s="66" t="s">
        <v>39</v>
      </c>
      <c r="J52" s="66" t="s">
        <v>39</v>
      </c>
      <c r="K52" s="104">
        <v>0</v>
      </c>
      <c r="L52" s="105"/>
      <c r="M52" s="82">
        <f t="shared" si="14"/>
        <v>0</v>
      </c>
      <c r="N52" s="82">
        <f t="shared" si="15"/>
        <v>0</v>
      </c>
      <c r="O52" s="130">
        <f>N52+N54</f>
        <v>1680</v>
      </c>
      <c r="P52" s="132">
        <f>M52+M54</f>
        <v>28</v>
      </c>
      <c r="Q52" s="134">
        <v>0</v>
      </c>
      <c r="R52" s="129">
        <f>(HOUR(Q52*24)/24+MINUTE(Q52/60))</f>
        <v>0</v>
      </c>
      <c r="S52" s="129">
        <f>R52*60</f>
        <v>0</v>
      </c>
      <c r="T52" s="129">
        <f>O52-S52</f>
        <v>1680</v>
      </c>
      <c r="U52" s="129">
        <f>T52/60</f>
        <v>28</v>
      </c>
      <c r="V52" s="136">
        <f>U52/24</f>
        <v>1.1666666666666667</v>
      </c>
      <c r="W52" s="91"/>
      <c r="X52" s="94"/>
    </row>
    <row r="53" spans="1:24" ht="16.2" thickBot="1">
      <c r="A53" s="99"/>
      <c r="B53" s="102"/>
      <c r="C53" s="3" t="s">
        <v>5</v>
      </c>
      <c r="D53" s="68"/>
      <c r="E53" s="68"/>
      <c r="F53" s="68"/>
      <c r="G53" s="68"/>
      <c r="H53" s="68"/>
      <c r="I53" s="68"/>
      <c r="J53" s="68"/>
      <c r="K53" s="96">
        <f>K107</f>
        <v>1.166666666666667</v>
      </c>
      <c r="L53" s="97"/>
      <c r="M53" s="69">
        <f t="shared" si="14"/>
        <v>28</v>
      </c>
      <c r="N53" s="69">
        <f t="shared" si="15"/>
        <v>1680</v>
      </c>
      <c r="O53" s="107"/>
      <c r="P53" s="110"/>
      <c r="Q53" s="113"/>
      <c r="R53" s="116"/>
      <c r="S53" s="116"/>
      <c r="T53" s="116"/>
      <c r="U53" s="116"/>
      <c r="V53" s="89" t="e">
        <f>IF(Q53&lt;#REF!,"- "&amp;TEXT(ABS(#REF!-Q53),"[hh]:mm"),Q53-#REF!)</f>
        <v>#REF!</v>
      </c>
      <c r="W53" s="92"/>
      <c r="X53" s="94"/>
    </row>
    <row r="54" spans="1:24" ht="16.2" thickBot="1">
      <c r="A54" s="100"/>
      <c r="B54" s="103"/>
      <c r="C54" s="9" t="s">
        <v>6</v>
      </c>
      <c r="D54" s="74">
        <f t="shared" ref="D54:J54" si="22">VALUE(MID(D52,20,5))-VALUE(MID(D52,14,5))+VALUE(MID(D52,7,5))-VALUE(MID(D52,1,5))</f>
        <v>0</v>
      </c>
      <c r="E54" s="74">
        <f t="shared" si="22"/>
        <v>0.29166666666666674</v>
      </c>
      <c r="F54" s="74">
        <f t="shared" si="22"/>
        <v>0.29166666666666674</v>
      </c>
      <c r="G54" s="74">
        <f t="shared" si="22"/>
        <v>0.29166666666666674</v>
      </c>
      <c r="H54" s="74">
        <f t="shared" si="22"/>
        <v>0.29166666666666674</v>
      </c>
      <c r="I54" s="74">
        <f t="shared" si="22"/>
        <v>0</v>
      </c>
      <c r="J54" s="74">
        <f t="shared" si="22"/>
        <v>0</v>
      </c>
      <c r="K54" s="78">
        <f>D54+E54+F54+G54+H54+I54+J54</f>
        <v>1.166666666666667</v>
      </c>
      <c r="L54" s="72" t="str">
        <f>IF(K54&lt;=K53,"- "&amp;TEXT(ABS(K53-K54),"[hh]:mm"),K54-K53)</f>
        <v>- 00:00</v>
      </c>
      <c r="M54" s="73">
        <f t="shared" si="14"/>
        <v>28</v>
      </c>
      <c r="N54" s="73">
        <f t="shared" si="15"/>
        <v>1680</v>
      </c>
      <c r="O54" s="131"/>
      <c r="P54" s="133"/>
      <c r="Q54" s="135"/>
      <c r="R54" s="128"/>
      <c r="S54" s="128"/>
      <c r="T54" s="128"/>
      <c r="U54" s="128"/>
      <c r="V54" s="137">
        <f>IF(Q52&lt;Q53,"- "&amp;TEXT(ABS(Q53-Q52),"[hh]:mm"),Q52-Q53)</f>
        <v>0</v>
      </c>
      <c r="W54" s="93"/>
      <c r="X54" s="95"/>
    </row>
    <row r="55" spans="1:24" ht="30.6" customHeight="1" thickBot="1">
      <c r="A55" s="98"/>
      <c r="B55" s="101" t="s">
        <v>12</v>
      </c>
      <c r="C55" s="13" t="s">
        <v>7</v>
      </c>
      <c r="D55" s="66" t="s">
        <v>39</v>
      </c>
      <c r="E55" s="66" t="s">
        <v>28</v>
      </c>
      <c r="F55" s="66" t="s">
        <v>28</v>
      </c>
      <c r="G55" s="66" t="s">
        <v>28</v>
      </c>
      <c r="H55" s="66" t="s">
        <v>28</v>
      </c>
      <c r="I55" s="66" t="s">
        <v>39</v>
      </c>
      <c r="J55" s="66" t="s">
        <v>39</v>
      </c>
      <c r="K55" s="104">
        <v>0</v>
      </c>
      <c r="L55" s="105"/>
      <c r="M55" s="82">
        <f t="shared" si="14"/>
        <v>0</v>
      </c>
      <c r="N55" s="82">
        <f t="shared" si="15"/>
        <v>0</v>
      </c>
      <c r="O55" s="130">
        <f>N55+N57</f>
        <v>1680</v>
      </c>
      <c r="P55" s="132">
        <f>M55+M57</f>
        <v>28</v>
      </c>
      <c r="Q55" s="134">
        <v>0</v>
      </c>
      <c r="R55" s="129">
        <f>(HOUR(Q55*24)/24+MINUTE(Q55/60))</f>
        <v>0</v>
      </c>
      <c r="S55" s="129">
        <f>R55*60</f>
        <v>0</v>
      </c>
      <c r="T55" s="129">
        <f>O55-S55</f>
        <v>1680</v>
      </c>
      <c r="U55" s="129">
        <f>T55/60</f>
        <v>28</v>
      </c>
      <c r="V55" s="136">
        <f>U55/24</f>
        <v>1.1666666666666667</v>
      </c>
      <c r="W55" s="91"/>
      <c r="X55" s="94"/>
    </row>
    <row r="56" spans="1:24" ht="16.2" thickBot="1">
      <c r="A56" s="99"/>
      <c r="B56" s="102"/>
      <c r="C56" s="3" t="s">
        <v>5</v>
      </c>
      <c r="D56" s="68"/>
      <c r="E56" s="68"/>
      <c r="F56" s="68"/>
      <c r="G56" s="68"/>
      <c r="H56" s="68"/>
      <c r="I56" s="68"/>
      <c r="J56" s="68"/>
      <c r="K56" s="96">
        <f>K107</f>
        <v>1.166666666666667</v>
      </c>
      <c r="L56" s="97"/>
      <c r="M56" s="69">
        <f t="shared" si="14"/>
        <v>28</v>
      </c>
      <c r="N56" s="69">
        <f t="shared" si="15"/>
        <v>1680</v>
      </c>
      <c r="O56" s="107"/>
      <c r="P56" s="110"/>
      <c r="Q56" s="113"/>
      <c r="R56" s="116"/>
      <c r="S56" s="116"/>
      <c r="T56" s="116"/>
      <c r="U56" s="116"/>
      <c r="V56" s="89" t="e">
        <f>IF(Q56&lt;#REF!,"- "&amp;TEXT(ABS(#REF!-Q56),"[hh]:mm"),Q56-#REF!)</f>
        <v>#REF!</v>
      </c>
      <c r="W56" s="92"/>
      <c r="X56" s="94"/>
    </row>
    <row r="57" spans="1:24" ht="16.2" thickBot="1">
      <c r="A57" s="100"/>
      <c r="B57" s="103"/>
      <c r="C57" s="9" t="s">
        <v>6</v>
      </c>
      <c r="D57" s="74">
        <f t="shared" ref="D57:J57" si="23">VALUE(MID(D55,20,5))-VALUE(MID(D55,14,5))+VALUE(MID(D55,7,5))-VALUE(MID(D55,1,5))</f>
        <v>0</v>
      </c>
      <c r="E57" s="74">
        <f t="shared" si="23"/>
        <v>0.29166666666666674</v>
      </c>
      <c r="F57" s="74">
        <f t="shared" si="23"/>
        <v>0.29166666666666674</v>
      </c>
      <c r="G57" s="74">
        <f t="shared" si="23"/>
        <v>0.29166666666666674</v>
      </c>
      <c r="H57" s="74">
        <f t="shared" si="23"/>
        <v>0.29166666666666674</v>
      </c>
      <c r="I57" s="74">
        <f t="shared" si="23"/>
        <v>0</v>
      </c>
      <c r="J57" s="74">
        <f t="shared" si="23"/>
        <v>0</v>
      </c>
      <c r="K57" s="78">
        <f>D57+E57+F57+G57+H57+I57+J57</f>
        <v>1.166666666666667</v>
      </c>
      <c r="L57" s="72" t="str">
        <f>IF(K57&lt;=K56,"- "&amp;TEXT(ABS(K56-K57),"[hh]:mm"),K57-K56)</f>
        <v>- 00:00</v>
      </c>
      <c r="M57" s="73">
        <f t="shared" si="14"/>
        <v>28</v>
      </c>
      <c r="N57" s="73">
        <f t="shared" si="15"/>
        <v>1680</v>
      </c>
      <c r="O57" s="131"/>
      <c r="P57" s="133"/>
      <c r="Q57" s="135"/>
      <c r="R57" s="128"/>
      <c r="S57" s="128"/>
      <c r="T57" s="128"/>
      <c r="U57" s="128"/>
      <c r="V57" s="137">
        <f>IF(Q55&lt;Q56,"- "&amp;TEXT(ABS(Q56-Q55),"[hh]:mm"),Q55-Q56)</f>
        <v>0</v>
      </c>
      <c r="W57" s="93"/>
      <c r="X57" s="95"/>
    </row>
    <row r="58" spans="1:24" ht="30.6" customHeight="1" thickBot="1">
      <c r="A58" s="98"/>
      <c r="B58" s="101" t="s">
        <v>12</v>
      </c>
      <c r="C58" s="27" t="s">
        <v>7</v>
      </c>
      <c r="D58" s="66" t="s">
        <v>28</v>
      </c>
      <c r="E58" s="66" t="s">
        <v>39</v>
      </c>
      <c r="F58" s="66" t="s">
        <v>28</v>
      </c>
      <c r="G58" s="66" t="s">
        <v>39</v>
      </c>
      <c r="H58" s="66" t="s">
        <v>39</v>
      </c>
      <c r="I58" s="66" t="s">
        <v>28</v>
      </c>
      <c r="J58" s="66" t="s">
        <v>30</v>
      </c>
      <c r="K58" s="104">
        <v>0</v>
      </c>
      <c r="L58" s="105"/>
      <c r="M58" s="67">
        <f t="shared" si="14"/>
        <v>0</v>
      </c>
      <c r="N58" s="67">
        <f t="shared" si="15"/>
        <v>0</v>
      </c>
      <c r="O58" s="106">
        <f>N58+N60</f>
        <v>1680</v>
      </c>
      <c r="P58" s="109">
        <f>M58+M60</f>
        <v>28</v>
      </c>
      <c r="Q58" s="112">
        <v>0</v>
      </c>
      <c r="R58" s="115">
        <f>(HOUR(Q58*24)/24+MINUTE(Q58/60))</f>
        <v>0</v>
      </c>
      <c r="S58" s="115">
        <f>R58*60</f>
        <v>0</v>
      </c>
      <c r="T58" s="115">
        <f>O58-S58</f>
        <v>1680</v>
      </c>
      <c r="U58" s="115">
        <f>T58/60</f>
        <v>28</v>
      </c>
      <c r="V58" s="88">
        <f>U58/24</f>
        <v>1.1666666666666667</v>
      </c>
      <c r="W58" s="91"/>
      <c r="X58" s="94"/>
    </row>
    <row r="59" spans="1:24" ht="16.2" thickBot="1">
      <c r="A59" s="99"/>
      <c r="B59" s="102"/>
      <c r="C59" s="3" t="s">
        <v>5</v>
      </c>
      <c r="D59" s="68"/>
      <c r="E59" s="68"/>
      <c r="F59" s="68"/>
      <c r="G59" s="68"/>
      <c r="H59" s="68"/>
      <c r="I59" s="68"/>
      <c r="J59" s="68"/>
      <c r="K59" s="96">
        <f>K104</f>
        <v>1.6250000000000004</v>
      </c>
      <c r="L59" s="97"/>
      <c r="M59" s="69">
        <f t="shared" si="14"/>
        <v>39</v>
      </c>
      <c r="N59" s="69">
        <f t="shared" si="15"/>
        <v>2340</v>
      </c>
      <c r="O59" s="107"/>
      <c r="P59" s="110"/>
      <c r="Q59" s="113"/>
      <c r="R59" s="116"/>
      <c r="S59" s="116"/>
      <c r="T59" s="116"/>
      <c r="U59" s="116"/>
      <c r="V59" s="89" t="e">
        <f>IF(Q59&lt;#REF!,"- "&amp;TEXT(ABS(#REF!-Q59),"[hh]:mm"),Q59-#REF!)</f>
        <v>#REF!</v>
      </c>
      <c r="W59" s="92"/>
      <c r="X59" s="94"/>
    </row>
    <row r="60" spans="1:24" ht="16.2" thickBot="1">
      <c r="A60" s="100"/>
      <c r="B60" s="103"/>
      <c r="C60" s="9" t="s">
        <v>6</v>
      </c>
      <c r="D60" s="75">
        <f t="shared" ref="D60:J60" si="24">VALUE(MID(D58,20,5))-VALUE(MID(D58,14,5))+VALUE(MID(D58,7,5))-VALUE(MID(D58,1,5))</f>
        <v>0.29166666666666674</v>
      </c>
      <c r="E60" s="75">
        <f t="shared" si="24"/>
        <v>0</v>
      </c>
      <c r="F60" s="75">
        <f t="shared" si="24"/>
        <v>0.29166666666666674</v>
      </c>
      <c r="G60" s="75">
        <f t="shared" si="24"/>
        <v>0</v>
      </c>
      <c r="H60" s="75">
        <f t="shared" si="24"/>
        <v>0</v>
      </c>
      <c r="I60" s="75">
        <f t="shared" si="24"/>
        <v>0.29166666666666674</v>
      </c>
      <c r="J60" s="75">
        <f t="shared" si="24"/>
        <v>0.29166666666666669</v>
      </c>
      <c r="K60" s="78">
        <f>D60+E60+F60+G60+H60+I60+J60</f>
        <v>1.166666666666667</v>
      </c>
      <c r="L60" s="76" t="str">
        <f>IF(K60&lt;=K59,"- "&amp;TEXT(ABS(K59-K60),"[hh]:mm"),K60-K59)</f>
        <v>- 11:00</v>
      </c>
      <c r="M60" s="83">
        <f t="shared" si="14"/>
        <v>28</v>
      </c>
      <c r="N60" s="83">
        <f t="shared" si="15"/>
        <v>1680</v>
      </c>
      <c r="O60" s="108"/>
      <c r="P60" s="111"/>
      <c r="Q60" s="114"/>
      <c r="R60" s="117"/>
      <c r="S60" s="117"/>
      <c r="T60" s="117"/>
      <c r="U60" s="117"/>
      <c r="V60" s="90">
        <f>IF(Q58&lt;Q59,"- "&amp;TEXT(ABS(Q59-Q58),"[hh]:mm"),Q58-Q59)</f>
        <v>0</v>
      </c>
      <c r="W60" s="93"/>
      <c r="X60" s="95"/>
    </row>
    <row r="61" spans="1:24" ht="30.6" customHeight="1" thickBot="1">
      <c r="A61" s="98"/>
      <c r="B61" s="101" t="s">
        <v>12</v>
      </c>
      <c r="C61" s="27" t="s">
        <v>7</v>
      </c>
      <c r="D61" s="66" t="s">
        <v>39</v>
      </c>
      <c r="E61" s="66" t="s">
        <v>39</v>
      </c>
      <c r="F61" s="66" t="s">
        <v>39</v>
      </c>
      <c r="G61" s="66" t="s">
        <v>39</v>
      </c>
      <c r="H61" s="66" t="s">
        <v>39</v>
      </c>
      <c r="I61" s="66" t="s">
        <v>39</v>
      </c>
      <c r="J61" s="66" t="s">
        <v>39</v>
      </c>
      <c r="K61" s="104">
        <v>0</v>
      </c>
      <c r="L61" s="105"/>
      <c r="M61" s="67">
        <f t="shared" si="14"/>
        <v>0</v>
      </c>
      <c r="N61" s="67">
        <f t="shared" si="15"/>
        <v>0</v>
      </c>
      <c r="O61" s="106">
        <f>N61+N63</f>
        <v>0</v>
      </c>
      <c r="P61" s="109">
        <f>M61+M63</f>
        <v>0</v>
      </c>
      <c r="Q61" s="112">
        <v>0</v>
      </c>
      <c r="R61" s="115">
        <f>(HOUR(Q61*24)/24+MINUTE(Q61/60))</f>
        <v>0</v>
      </c>
      <c r="S61" s="115">
        <f>R61*60</f>
        <v>0</v>
      </c>
      <c r="T61" s="115">
        <f>O61-S61</f>
        <v>0</v>
      </c>
      <c r="U61" s="115">
        <f>T61/60</f>
        <v>0</v>
      </c>
      <c r="V61" s="88">
        <f>U61/24</f>
        <v>0</v>
      </c>
      <c r="W61" s="91"/>
      <c r="X61" s="94"/>
    </row>
    <row r="62" spans="1:24" ht="16.2" thickBot="1">
      <c r="A62" s="99"/>
      <c r="B62" s="102"/>
      <c r="C62" s="3" t="s">
        <v>5</v>
      </c>
      <c r="D62" s="68"/>
      <c r="E62" s="68"/>
      <c r="F62" s="68"/>
      <c r="G62" s="68"/>
      <c r="H62" s="68"/>
      <c r="I62" s="68"/>
      <c r="J62" s="68"/>
      <c r="K62" s="96">
        <f>K107</f>
        <v>1.166666666666667</v>
      </c>
      <c r="L62" s="97"/>
      <c r="M62" s="69">
        <f t="shared" si="14"/>
        <v>28</v>
      </c>
      <c r="N62" s="69">
        <f t="shared" si="15"/>
        <v>1680</v>
      </c>
      <c r="O62" s="107"/>
      <c r="P62" s="110"/>
      <c r="Q62" s="113"/>
      <c r="R62" s="116"/>
      <c r="S62" s="116"/>
      <c r="T62" s="116"/>
      <c r="U62" s="116"/>
      <c r="V62" s="89" t="e">
        <f>IF(Q62&lt;#REF!,"- "&amp;TEXT(ABS(#REF!-Q62),"[hh]:mm"),Q62-#REF!)</f>
        <v>#REF!</v>
      </c>
      <c r="W62" s="92"/>
      <c r="X62" s="94"/>
    </row>
    <row r="63" spans="1:24" ht="16.2" thickBot="1">
      <c r="A63" s="100"/>
      <c r="B63" s="103"/>
      <c r="C63" s="9" t="s">
        <v>6</v>
      </c>
      <c r="D63" s="75">
        <f t="shared" ref="D63:J63" si="25">VALUE(MID(D61,20,5))-VALUE(MID(D61,14,5))+VALUE(MID(D61,7,5))-VALUE(MID(D61,1,5))</f>
        <v>0</v>
      </c>
      <c r="E63" s="75">
        <f t="shared" si="25"/>
        <v>0</v>
      </c>
      <c r="F63" s="75">
        <f t="shared" si="25"/>
        <v>0</v>
      </c>
      <c r="G63" s="75">
        <f t="shared" si="25"/>
        <v>0</v>
      </c>
      <c r="H63" s="75">
        <f t="shared" si="25"/>
        <v>0</v>
      </c>
      <c r="I63" s="75">
        <f t="shared" si="25"/>
        <v>0</v>
      </c>
      <c r="J63" s="75">
        <f t="shared" si="25"/>
        <v>0</v>
      </c>
      <c r="K63" s="78">
        <f>D63+E63+F63+G63+H63+I63+J63</f>
        <v>0</v>
      </c>
      <c r="L63" s="76" t="str">
        <f>IF(K63&lt;=K62,"- "&amp;TEXT(ABS(K62-K63),"[hh]:mm"),K63-K62)</f>
        <v>- 28:00</v>
      </c>
      <c r="M63" s="83">
        <f t="shared" si="14"/>
        <v>0</v>
      </c>
      <c r="N63" s="83">
        <f t="shared" si="15"/>
        <v>0</v>
      </c>
      <c r="O63" s="108"/>
      <c r="P63" s="111"/>
      <c r="Q63" s="114"/>
      <c r="R63" s="117"/>
      <c r="S63" s="117"/>
      <c r="T63" s="117"/>
      <c r="U63" s="117"/>
      <c r="V63" s="90">
        <f>IF(Q61&lt;Q62,"- "&amp;TEXT(ABS(Q62-Q61),"[hh]:mm"),Q61-Q62)</f>
        <v>0</v>
      </c>
      <c r="W63" s="93"/>
      <c r="X63" s="95"/>
    </row>
    <row r="64" spans="1:24" ht="30.6" customHeight="1" thickBot="1">
      <c r="A64" s="98"/>
      <c r="B64" s="101" t="s">
        <v>12</v>
      </c>
      <c r="C64" s="13" t="s">
        <v>7</v>
      </c>
      <c r="D64" s="66" t="s">
        <v>39</v>
      </c>
      <c r="E64" s="66" t="s">
        <v>39</v>
      </c>
      <c r="F64" s="66" t="s">
        <v>39</v>
      </c>
      <c r="G64" s="66" t="s">
        <v>39</v>
      </c>
      <c r="H64" s="66" t="s">
        <v>39</v>
      </c>
      <c r="I64" s="66" t="s">
        <v>39</v>
      </c>
      <c r="J64" s="66" t="s">
        <v>39</v>
      </c>
      <c r="K64" s="104">
        <v>0</v>
      </c>
      <c r="L64" s="105"/>
      <c r="M64" s="67">
        <f t="shared" si="14"/>
        <v>0</v>
      </c>
      <c r="N64" s="67">
        <f t="shared" si="15"/>
        <v>0</v>
      </c>
      <c r="O64" s="106">
        <f>N64+N66</f>
        <v>0</v>
      </c>
      <c r="P64" s="109">
        <f>M64+M66</f>
        <v>0</v>
      </c>
      <c r="Q64" s="112">
        <v>0</v>
      </c>
      <c r="R64" s="115">
        <f>(HOUR(Q64*24)/24+MINUTE(Q64/60))</f>
        <v>0</v>
      </c>
      <c r="S64" s="115">
        <f>R64*60</f>
        <v>0</v>
      </c>
      <c r="T64" s="115">
        <f>O64-S64</f>
        <v>0</v>
      </c>
      <c r="U64" s="115">
        <f>T64/60</f>
        <v>0</v>
      </c>
      <c r="V64" s="88">
        <f>U64/24</f>
        <v>0</v>
      </c>
      <c r="W64" s="91"/>
      <c r="X64" s="94"/>
    </row>
    <row r="65" spans="1:24" ht="16.2" thickBot="1">
      <c r="A65" s="99"/>
      <c r="B65" s="102"/>
      <c r="C65" s="3" t="s">
        <v>5</v>
      </c>
      <c r="D65" s="68"/>
      <c r="E65" s="68"/>
      <c r="F65" s="68"/>
      <c r="G65" s="68"/>
      <c r="H65" s="68"/>
      <c r="I65" s="68"/>
      <c r="J65" s="68"/>
      <c r="K65" s="96">
        <f>K107</f>
        <v>1.166666666666667</v>
      </c>
      <c r="L65" s="97"/>
      <c r="M65" s="69">
        <f t="shared" si="14"/>
        <v>28</v>
      </c>
      <c r="N65" s="69">
        <f t="shared" si="15"/>
        <v>1680</v>
      </c>
      <c r="O65" s="107"/>
      <c r="P65" s="110"/>
      <c r="Q65" s="113"/>
      <c r="R65" s="116"/>
      <c r="S65" s="116"/>
      <c r="T65" s="116"/>
      <c r="U65" s="116"/>
      <c r="V65" s="89" t="e">
        <f>IF(Q65&lt;#REF!,"- "&amp;TEXT(ABS(#REF!-Q65),"[hh]:mm"),Q65-#REF!)</f>
        <v>#REF!</v>
      </c>
      <c r="W65" s="92"/>
      <c r="X65" s="94"/>
    </row>
    <row r="66" spans="1:24" ht="16.2" thickBot="1">
      <c r="A66" s="100"/>
      <c r="B66" s="103"/>
      <c r="C66" s="9" t="s">
        <v>6</v>
      </c>
      <c r="D66" s="75">
        <f t="shared" ref="D66:J66" si="26">VALUE(MID(D64,20,5))-VALUE(MID(D64,14,5))+VALUE(MID(D64,7,5))-VALUE(MID(D64,1,5))</f>
        <v>0</v>
      </c>
      <c r="E66" s="75">
        <f t="shared" si="26"/>
        <v>0</v>
      </c>
      <c r="F66" s="75">
        <f t="shared" si="26"/>
        <v>0</v>
      </c>
      <c r="G66" s="75">
        <f t="shared" si="26"/>
        <v>0</v>
      </c>
      <c r="H66" s="75">
        <f t="shared" si="26"/>
        <v>0</v>
      </c>
      <c r="I66" s="75">
        <f t="shared" si="26"/>
        <v>0</v>
      </c>
      <c r="J66" s="75">
        <f t="shared" si="26"/>
        <v>0</v>
      </c>
      <c r="K66" s="78">
        <f>D66+E66+F66+G66+H66+I66+J66</f>
        <v>0</v>
      </c>
      <c r="L66" s="76" t="str">
        <f>IF(K66&lt;=K65,"- "&amp;TEXT(ABS(K65-K66),"[hh]:mm"),K66-K65)</f>
        <v>- 28:00</v>
      </c>
      <c r="M66" s="83">
        <f t="shared" si="14"/>
        <v>0</v>
      </c>
      <c r="N66" s="83">
        <f t="shared" si="15"/>
        <v>0</v>
      </c>
      <c r="O66" s="108"/>
      <c r="P66" s="111"/>
      <c r="Q66" s="114"/>
      <c r="R66" s="117"/>
      <c r="S66" s="117"/>
      <c r="T66" s="117"/>
      <c r="U66" s="117"/>
      <c r="V66" s="90">
        <f>IF(Q64&lt;Q65,"- "&amp;TEXT(ABS(Q65-Q64),"[hh]:mm"),Q64-Q65)</f>
        <v>0</v>
      </c>
      <c r="W66" s="93"/>
      <c r="X66" s="95"/>
    </row>
    <row r="68" spans="1:24">
      <c r="C68" s="19" t="s">
        <v>17</v>
      </c>
      <c r="D68" s="58" t="s">
        <v>18</v>
      </c>
      <c r="W68" s="34" t="s">
        <v>50</v>
      </c>
    </row>
    <row r="69" spans="1:24" ht="33" customHeight="1">
      <c r="C69" s="33" t="s">
        <v>39</v>
      </c>
      <c r="D69" s="25">
        <f>VALUE(MID(C69,7,5))-VALUE(MID(C69,1,5))</f>
        <v>0</v>
      </c>
      <c r="W69" s="34" t="s">
        <v>51</v>
      </c>
    </row>
    <row r="70" spans="1:24" ht="26.4" customHeight="1">
      <c r="C70" s="26" t="s">
        <v>40</v>
      </c>
      <c r="D70" s="16">
        <f>VALUE(MID(C70,7,5))-VALUE(MID(C70,1,5))</f>
        <v>0.20833333333333331</v>
      </c>
      <c r="W70" s="34" t="s">
        <v>52</v>
      </c>
    </row>
    <row r="71" spans="1:24" ht="26.4" customHeight="1">
      <c r="C71" s="26" t="s">
        <v>41</v>
      </c>
      <c r="D71" s="16">
        <f>VALUE(MID(C71,7,5))-VALUE(MID(C71,1,5))</f>
        <v>0.24999999999999994</v>
      </c>
      <c r="W71" s="34" t="s">
        <v>53</v>
      </c>
    </row>
    <row r="72" spans="1:24" ht="26.4" customHeight="1">
      <c r="C72" s="26" t="s">
        <v>19</v>
      </c>
      <c r="D72" s="16">
        <f>VALUE(MID(C72,20,5))-VALUE(MID(C72,14,5))+VALUE(MID(C72,7,5))-VALUE(MID(C72,1,5))</f>
        <v>0.25000000000000006</v>
      </c>
      <c r="W72" s="34" t="s">
        <v>54</v>
      </c>
    </row>
    <row r="73" spans="1:24" ht="26.4" customHeight="1">
      <c r="C73" s="26" t="s">
        <v>20</v>
      </c>
      <c r="D73" s="16">
        <f t="shared" ref="D73:D94" si="27">VALUE(MID(C73,20,5))-VALUE(MID(C73,14,5))+VALUE(MID(C73,7,5))-VALUE(MID(C73,1,5))</f>
        <v>0.29166666666666669</v>
      </c>
      <c r="W73" s="34" t="s">
        <v>55</v>
      </c>
    </row>
    <row r="74" spans="1:24" ht="26.4" customHeight="1">
      <c r="C74" s="26" t="s">
        <v>21</v>
      </c>
      <c r="D74" s="16">
        <f t="shared" si="27"/>
        <v>0.33333333333333331</v>
      </c>
      <c r="W74" s="34" t="s">
        <v>56</v>
      </c>
    </row>
    <row r="75" spans="1:24" ht="26.4" customHeight="1">
      <c r="C75" s="26" t="s">
        <v>22</v>
      </c>
      <c r="D75" s="16">
        <f t="shared" si="27"/>
        <v>0.33333333333333331</v>
      </c>
      <c r="W75" s="34" t="s">
        <v>57</v>
      </c>
    </row>
    <row r="76" spans="1:24" ht="26.4" customHeight="1">
      <c r="C76" s="26" t="s">
        <v>45</v>
      </c>
      <c r="D76" s="16">
        <f t="shared" si="27"/>
        <v>0.33333333333333343</v>
      </c>
      <c r="W76" s="34" t="s">
        <v>58</v>
      </c>
    </row>
    <row r="77" spans="1:24" ht="26.4" customHeight="1">
      <c r="C77" s="17" t="s">
        <v>23</v>
      </c>
      <c r="D77" s="16">
        <f t="shared" si="27"/>
        <v>0.27083333333333343</v>
      </c>
      <c r="W77" s="34" t="s">
        <v>59</v>
      </c>
    </row>
    <row r="78" spans="1:24" ht="26.4" customHeight="1">
      <c r="C78" s="17" t="s">
        <v>43</v>
      </c>
      <c r="D78" s="16">
        <f t="shared" si="27"/>
        <v>0.2916666666666668</v>
      </c>
      <c r="W78" s="34" t="s">
        <v>60</v>
      </c>
    </row>
    <row r="79" spans="1:24" ht="26.4" customHeight="1">
      <c r="C79" s="17" t="s">
        <v>42</v>
      </c>
      <c r="D79" s="16">
        <f t="shared" si="27"/>
        <v>0.33333333333333343</v>
      </c>
      <c r="W79" s="34" t="s">
        <v>61</v>
      </c>
    </row>
    <row r="80" spans="1:24" ht="26.4" customHeight="1">
      <c r="C80" s="17" t="s">
        <v>49</v>
      </c>
      <c r="D80" s="16">
        <f t="shared" ref="D80" si="28">VALUE(MID(C80,20,5))-VALUE(MID(C80,14,5))+VALUE(MID(C80,7,5))-VALUE(MID(C80,1,5))</f>
        <v>0.29166666666666669</v>
      </c>
      <c r="W80" s="34" t="s">
        <v>62</v>
      </c>
    </row>
    <row r="81" spans="3:23" ht="26.4" customHeight="1">
      <c r="C81" s="17" t="s">
        <v>24</v>
      </c>
      <c r="D81" s="16">
        <f t="shared" si="27"/>
        <v>0.33333333333333343</v>
      </c>
      <c r="W81" s="34" t="s">
        <v>63</v>
      </c>
    </row>
    <row r="82" spans="3:23" ht="26.4" customHeight="1">
      <c r="C82" s="17" t="s">
        <v>25</v>
      </c>
      <c r="D82" s="16">
        <f t="shared" si="27"/>
        <v>0.29166666666666663</v>
      </c>
      <c r="W82" s="34" t="s">
        <v>64</v>
      </c>
    </row>
    <row r="83" spans="3:23" ht="26.4" customHeight="1">
      <c r="C83" s="17" t="s">
        <v>26</v>
      </c>
      <c r="D83" s="16">
        <f t="shared" si="27"/>
        <v>0.3125</v>
      </c>
      <c r="W83" s="34" t="s">
        <v>65</v>
      </c>
    </row>
    <row r="84" spans="3:23" ht="26.4" customHeight="1">
      <c r="C84" s="17" t="s">
        <v>27</v>
      </c>
      <c r="D84" s="16">
        <f t="shared" si="27"/>
        <v>0.33333333333333326</v>
      </c>
      <c r="W84" s="34" t="s">
        <v>66</v>
      </c>
    </row>
    <row r="85" spans="3:23" ht="26.4" customHeight="1">
      <c r="C85" s="17" t="s">
        <v>28</v>
      </c>
      <c r="D85" s="16">
        <f t="shared" si="27"/>
        <v>0.29166666666666674</v>
      </c>
      <c r="W85" s="34" t="s">
        <v>67</v>
      </c>
    </row>
    <row r="86" spans="3:23" ht="26.4" customHeight="1">
      <c r="C86" s="17" t="s">
        <v>29</v>
      </c>
      <c r="D86" s="16">
        <f t="shared" si="27"/>
        <v>0.33333333333333337</v>
      </c>
      <c r="W86" s="34" t="s">
        <v>68</v>
      </c>
    </row>
    <row r="87" spans="3:23" ht="26.4" customHeight="1">
      <c r="C87" s="17" t="s">
        <v>30</v>
      </c>
      <c r="D87" s="16">
        <f t="shared" si="27"/>
        <v>0.29166666666666669</v>
      </c>
      <c r="W87" s="34" t="s">
        <v>69</v>
      </c>
    </row>
    <row r="88" spans="3:23" ht="26.4" customHeight="1">
      <c r="C88" s="17" t="s">
        <v>31</v>
      </c>
      <c r="D88" s="16">
        <f t="shared" si="27"/>
        <v>0.29166666666666663</v>
      </c>
      <c r="W88" s="34" t="s">
        <v>70</v>
      </c>
    </row>
    <row r="89" spans="3:23" ht="26.4" customHeight="1">
      <c r="C89" s="17" t="s">
        <v>32</v>
      </c>
      <c r="D89" s="16">
        <f t="shared" si="27"/>
        <v>0.33333333333333326</v>
      </c>
      <c r="W89" s="34" t="s">
        <v>71</v>
      </c>
    </row>
    <row r="90" spans="3:23" ht="26.4" customHeight="1">
      <c r="C90" s="18" t="s">
        <v>33</v>
      </c>
      <c r="D90" s="16">
        <f t="shared" si="27"/>
        <v>0.375</v>
      </c>
      <c r="W90" s="34" t="s">
        <v>72</v>
      </c>
    </row>
    <row r="91" spans="3:23" ht="26.4" customHeight="1">
      <c r="C91" s="17" t="s">
        <v>34</v>
      </c>
      <c r="D91" s="16">
        <f t="shared" si="27"/>
        <v>0.33333333333333326</v>
      </c>
      <c r="W91" s="34" t="s">
        <v>73</v>
      </c>
    </row>
    <row r="92" spans="3:23" ht="26.4" customHeight="1">
      <c r="C92" s="17" t="s">
        <v>35</v>
      </c>
      <c r="D92" s="16">
        <f t="shared" si="27"/>
        <v>0.29166666666666663</v>
      </c>
      <c r="W92" s="34" t="s">
        <v>74</v>
      </c>
    </row>
    <row r="93" spans="3:23" ht="26.4" customHeight="1">
      <c r="C93" s="17" t="s">
        <v>44</v>
      </c>
      <c r="D93" s="16">
        <f t="shared" si="27"/>
        <v>0.29166666666666663</v>
      </c>
      <c r="W93" s="34" t="s">
        <v>75</v>
      </c>
    </row>
    <row r="94" spans="3:23" ht="26.4" customHeight="1">
      <c r="C94" s="17" t="s">
        <v>36</v>
      </c>
      <c r="D94" s="16">
        <f t="shared" si="27"/>
        <v>0.41666666666666674</v>
      </c>
      <c r="W94" s="34" t="s">
        <v>76</v>
      </c>
    </row>
    <row r="95" spans="3:23" ht="26.4" customHeight="1">
      <c r="C95" s="17" t="s">
        <v>38</v>
      </c>
      <c r="D95" s="16">
        <f t="shared" ref="D95:D96" si="29">VALUE(MID(C95,20,5))-VALUE(MID(C95,14,5))+VALUE(MID(C95,7,5))-VALUE(MID(C95,1,5))</f>
        <v>0.37500000000000011</v>
      </c>
      <c r="W95" s="34" t="s">
        <v>77</v>
      </c>
    </row>
    <row r="96" spans="3:23" ht="26.4" customHeight="1">
      <c r="C96" s="18" t="s">
        <v>37</v>
      </c>
      <c r="D96" s="16">
        <f t="shared" si="29"/>
        <v>0.41666666666666685</v>
      </c>
      <c r="W96" s="34" t="s">
        <v>78</v>
      </c>
    </row>
    <row r="97" spans="1:23" ht="26.4" customHeight="1">
      <c r="W97" s="34" t="s">
        <v>79</v>
      </c>
    </row>
    <row r="98" spans="1:23" ht="13.8" thickBot="1">
      <c r="W98" s="34" t="s">
        <v>80</v>
      </c>
    </row>
    <row r="99" spans="1:23" ht="26.4">
      <c r="A99" s="179" t="s">
        <v>46</v>
      </c>
      <c r="B99" s="181" t="s">
        <v>13</v>
      </c>
      <c r="C99" s="15" t="s">
        <v>7</v>
      </c>
      <c r="D99" s="57" t="s">
        <v>34</v>
      </c>
      <c r="E99" s="57" t="s">
        <v>42</v>
      </c>
      <c r="F99" s="57" t="s">
        <v>32</v>
      </c>
      <c r="G99" s="57" t="s">
        <v>27</v>
      </c>
      <c r="H99" s="57" t="s">
        <v>39</v>
      </c>
      <c r="I99" s="57" t="s">
        <v>39</v>
      </c>
      <c r="J99" s="57" t="s">
        <v>35</v>
      </c>
      <c r="K99" s="189">
        <v>0</v>
      </c>
      <c r="L99" s="190"/>
      <c r="M99" s="190"/>
      <c r="N99" s="190"/>
      <c r="O99" s="190"/>
      <c r="P99" s="190"/>
      <c r="Q99" s="191"/>
      <c r="R99" s="47"/>
      <c r="S99" s="47"/>
      <c r="T99" s="47"/>
      <c r="U99" s="47"/>
      <c r="W99" s="34" t="s">
        <v>81</v>
      </c>
    </row>
    <row r="100" spans="1:23">
      <c r="A100" s="180"/>
      <c r="B100" s="182"/>
      <c r="C100" s="3" t="s">
        <v>5</v>
      </c>
      <c r="D100" s="6"/>
      <c r="E100" s="6"/>
      <c r="F100" s="6"/>
      <c r="G100" s="6"/>
      <c r="H100" s="6"/>
      <c r="I100" s="6"/>
      <c r="J100" s="6"/>
      <c r="K100" s="192">
        <v>39</v>
      </c>
      <c r="L100" s="193"/>
      <c r="M100" s="193"/>
      <c r="N100" s="193"/>
      <c r="O100" s="193"/>
      <c r="P100" s="193"/>
      <c r="Q100" s="194"/>
      <c r="R100" s="48"/>
      <c r="S100" s="48"/>
      <c r="T100" s="48"/>
      <c r="U100" s="48"/>
      <c r="W100" s="34" t="s">
        <v>82</v>
      </c>
    </row>
    <row r="101" spans="1:23" ht="13.8" thickBot="1">
      <c r="A101" s="62"/>
      <c r="B101" s="183"/>
      <c r="C101" s="7" t="s">
        <v>6</v>
      </c>
      <c r="D101" s="50">
        <f>VALUE(MID(D99,20,5))-VALUE(MID(D99,14,5))+VALUE(MID(D99,7,5))-VALUE(MID(D99,1,5))</f>
        <v>0.33333333333333326</v>
      </c>
      <c r="E101" s="50">
        <f t="shared" ref="E101:J101" si="30">VALUE(MID(E99,20,5))-VALUE(MID(E99,14,5))+VALUE(MID(E99,7,5))-VALUE(MID(E99,1,5))</f>
        <v>0.33333333333333343</v>
      </c>
      <c r="F101" s="50">
        <f t="shared" si="30"/>
        <v>0.33333333333333326</v>
      </c>
      <c r="G101" s="50">
        <f t="shared" si="30"/>
        <v>0.33333333333333326</v>
      </c>
      <c r="H101" s="50">
        <f t="shared" si="30"/>
        <v>0</v>
      </c>
      <c r="I101" s="50">
        <f t="shared" si="30"/>
        <v>0</v>
      </c>
      <c r="J101" s="50">
        <f t="shared" si="30"/>
        <v>0.29166666666666663</v>
      </c>
      <c r="K101" s="20">
        <f>D101+E101+F101+G101+H101+I101+J101</f>
        <v>1.625</v>
      </c>
      <c r="L101" s="21"/>
      <c r="M101" s="45"/>
      <c r="N101" s="45"/>
      <c r="O101" s="45"/>
      <c r="P101" s="45"/>
      <c r="Q101" s="8">
        <v>0</v>
      </c>
      <c r="R101" s="49"/>
      <c r="S101" s="49"/>
      <c r="T101" s="49"/>
      <c r="U101" s="49"/>
      <c r="W101" s="34" t="s">
        <v>83</v>
      </c>
    </row>
    <row r="102" spans="1:23" ht="26.4">
      <c r="A102" s="179" t="s">
        <v>47</v>
      </c>
      <c r="B102" s="181" t="s">
        <v>10</v>
      </c>
      <c r="C102" s="15" t="s">
        <v>7</v>
      </c>
      <c r="D102" s="57" t="s">
        <v>39</v>
      </c>
      <c r="E102" s="57" t="s">
        <v>37</v>
      </c>
      <c r="F102" s="57" t="s">
        <v>37</v>
      </c>
      <c r="G102" s="57" t="s">
        <v>37</v>
      </c>
      <c r="H102" s="57" t="s">
        <v>38</v>
      </c>
      <c r="I102" s="57" t="s">
        <v>39</v>
      </c>
      <c r="J102" s="57" t="s">
        <v>39</v>
      </c>
      <c r="K102" s="189">
        <v>0</v>
      </c>
      <c r="L102" s="190"/>
      <c r="M102" s="190"/>
      <c r="N102" s="190"/>
      <c r="O102" s="190"/>
      <c r="P102" s="190"/>
      <c r="Q102" s="191"/>
      <c r="R102" s="47"/>
      <c r="S102" s="47"/>
      <c r="T102" s="47"/>
      <c r="U102" s="47"/>
      <c r="W102" s="34" t="s">
        <v>84</v>
      </c>
    </row>
    <row r="103" spans="1:23">
      <c r="A103" s="180"/>
      <c r="B103" s="182"/>
      <c r="C103" s="3" t="s">
        <v>5</v>
      </c>
      <c r="D103" s="6"/>
      <c r="E103" s="6"/>
      <c r="F103" s="6"/>
      <c r="G103" s="6"/>
      <c r="H103" s="6"/>
      <c r="I103" s="6"/>
      <c r="J103" s="6"/>
      <c r="K103" s="192">
        <v>39</v>
      </c>
      <c r="L103" s="193"/>
      <c r="M103" s="193"/>
      <c r="N103" s="193"/>
      <c r="O103" s="193"/>
      <c r="P103" s="193"/>
      <c r="Q103" s="194"/>
      <c r="R103" s="48"/>
      <c r="S103" s="48"/>
      <c r="T103" s="48"/>
      <c r="U103" s="48"/>
      <c r="W103" s="34" t="s">
        <v>85</v>
      </c>
    </row>
    <row r="104" spans="1:23" ht="13.8" thickBot="1">
      <c r="A104" s="184"/>
      <c r="B104" s="183"/>
      <c r="C104" s="4" t="s">
        <v>6</v>
      </c>
      <c r="D104" s="16">
        <f>VALUE(MID(D102,20,5))-VALUE(MID(D102,14,5))+VALUE(MID(D102,7,5))-VALUE(MID(D102,1,5))</f>
        <v>0</v>
      </c>
      <c r="E104" s="16">
        <f t="shared" ref="E104:J104" si="31">VALUE(MID(E102,20,5))-VALUE(MID(E102,14,5))+VALUE(MID(E102,7,5))-VALUE(MID(E102,1,5))</f>
        <v>0.41666666666666685</v>
      </c>
      <c r="F104" s="16">
        <f t="shared" si="31"/>
        <v>0.41666666666666685</v>
      </c>
      <c r="G104" s="16">
        <f t="shared" si="31"/>
        <v>0.41666666666666685</v>
      </c>
      <c r="H104" s="16">
        <f t="shared" si="31"/>
        <v>0.37500000000000011</v>
      </c>
      <c r="I104" s="16">
        <f t="shared" si="31"/>
        <v>0</v>
      </c>
      <c r="J104" s="16">
        <f t="shared" si="31"/>
        <v>0</v>
      </c>
      <c r="K104" s="20">
        <f>D104+E104+F104+G104+H104+I104+J104</f>
        <v>1.6250000000000004</v>
      </c>
      <c r="L104" s="21"/>
      <c r="M104" s="45"/>
      <c r="N104" s="45"/>
      <c r="O104" s="45"/>
      <c r="P104" s="45"/>
      <c r="Q104" s="8">
        <v>0</v>
      </c>
      <c r="R104" s="49"/>
      <c r="S104" s="49"/>
      <c r="T104" s="49"/>
      <c r="U104" s="49"/>
      <c r="W104" s="34" t="s">
        <v>86</v>
      </c>
    </row>
    <row r="105" spans="1:23" ht="26.4">
      <c r="A105" s="185" t="s">
        <v>48</v>
      </c>
      <c r="B105" s="181" t="s">
        <v>12</v>
      </c>
      <c r="C105" s="15" t="s">
        <v>7</v>
      </c>
      <c r="D105" s="57" t="s">
        <v>28</v>
      </c>
      <c r="E105" s="57" t="s">
        <v>39</v>
      </c>
      <c r="F105" s="57" t="s">
        <v>39</v>
      </c>
      <c r="G105" s="57" t="s">
        <v>39</v>
      </c>
      <c r="H105" s="57" t="s">
        <v>28</v>
      </c>
      <c r="I105" s="57" t="s">
        <v>28</v>
      </c>
      <c r="J105" s="57" t="s">
        <v>30</v>
      </c>
      <c r="K105" s="189">
        <v>0</v>
      </c>
      <c r="L105" s="190"/>
      <c r="M105" s="190"/>
      <c r="N105" s="190"/>
      <c r="O105" s="190"/>
      <c r="P105" s="190"/>
      <c r="Q105" s="191"/>
      <c r="R105" s="47"/>
      <c r="S105" s="47"/>
      <c r="T105" s="47"/>
      <c r="U105" s="47"/>
      <c r="W105" s="34" t="s">
        <v>87</v>
      </c>
    </row>
    <row r="106" spans="1:23">
      <c r="A106" s="186"/>
      <c r="B106" s="182"/>
      <c r="C106" s="3" t="s">
        <v>5</v>
      </c>
      <c r="D106" s="6"/>
      <c r="E106" s="6"/>
      <c r="F106" s="6"/>
      <c r="G106" s="6"/>
      <c r="H106" s="6"/>
      <c r="I106" s="6"/>
      <c r="J106" s="6"/>
      <c r="K106" s="192">
        <v>28</v>
      </c>
      <c r="L106" s="193"/>
      <c r="M106" s="193"/>
      <c r="N106" s="193"/>
      <c r="O106" s="193"/>
      <c r="P106" s="193"/>
      <c r="Q106" s="194"/>
      <c r="R106" s="48"/>
      <c r="S106" s="48"/>
      <c r="T106" s="48"/>
      <c r="U106" s="48"/>
      <c r="W106" s="34" t="s">
        <v>88</v>
      </c>
    </row>
    <row r="107" spans="1:23" ht="13.8" thickBot="1">
      <c r="A107" s="187"/>
      <c r="B107" s="188"/>
      <c r="C107" s="22" t="s">
        <v>6</v>
      </c>
      <c r="D107" s="23">
        <f>VALUE(MID(D105,20,5))-VALUE(MID(D105,14,5))+VALUE(MID(D105,7,5))-VALUE(MID(D105,1,5))</f>
        <v>0.29166666666666674</v>
      </c>
      <c r="E107" s="24">
        <f t="shared" ref="E107:J107" si="32">VALUE(MID(E105,20,5))-VALUE(MID(E105,14,5))+VALUE(MID(E105,7,5))-VALUE(MID(E105,1,5))</f>
        <v>0</v>
      </c>
      <c r="F107" s="24">
        <f t="shared" si="32"/>
        <v>0</v>
      </c>
      <c r="G107" s="24">
        <f t="shared" si="32"/>
        <v>0</v>
      </c>
      <c r="H107" s="24">
        <f t="shared" si="32"/>
        <v>0.29166666666666674</v>
      </c>
      <c r="I107" s="24">
        <f t="shared" si="32"/>
        <v>0.29166666666666674</v>
      </c>
      <c r="J107" s="24">
        <f t="shared" si="32"/>
        <v>0.29166666666666669</v>
      </c>
      <c r="K107" s="20">
        <f>D107+E107+F107+G107+H107+I107+J107</f>
        <v>1.166666666666667</v>
      </c>
      <c r="L107" s="21"/>
      <c r="M107" s="45"/>
      <c r="N107" s="45"/>
      <c r="O107" s="45"/>
      <c r="P107" s="45"/>
      <c r="Q107" s="8">
        <v>0</v>
      </c>
      <c r="R107" s="49"/>
      <c r="S107" s="49"/>
      <c r="T107" s="49"/>
      <c r="U107" s="49"/>
      <c r="W107" s="34" t="s">
        <v>89</v>
      </c>
    </row>
    <row r="108" spans="1:23">
      <c r="W108" s="34" t="s">
        <v>90</v>
      </c>
    </row>
    <row r="109" spans="1:23">
      <c r="W109" s="34" t="s">
        <v>91</v>
      </c>
    </row>
    <row r="110" spans="1:23">
      <c r="W110" s="34" t="s">
        <v>92</v>
      </c>
    </row>
    <row r="111" spans="1:23">
      <c r="W111" s="34" t="s">
        <v>93</v>
      </c>
    </row>
    <row r="112" spans="1:23">
      <c r="W112" s="34" t="s">
        <v>94</v>
      </c>
    </row>
    <row r="113" spans="23:23">
      <c r="W113" s="34" t="s">
        <v>95</v>
      </c>
    </row>
    <row r="114" spans="23:23">
      <c r="W114" s="34" t="s">
        <v>96</v>
      </c>
    </row>
    <row r="115" spans="23:23">
      <c r="W115" s="34" t="s">
        <v>97</v>
      </c>
    </row>
    <row r="116" spans="23:23">
      <c r="W116" s="34" t="s">
        <v>98</v>
      </c>
    </row>
    <row r="117" spans="23:23">
      <c r="W117" s="34" t="s">
        <v>99</v>
      </c>
    </row>
    <row r="118" spans="23:23">
      <c r="W118" s="34" t="s">
        <v>100</v>
      </c>
    </row>
    <row r="119" spans="23:23">
      <c r="W119" s="34" t="s">
        <v>101</v>
      </c>
    </row>
    <row r="120" spans="23:23">
      <c r="W120" s="34" t="s">
        <v>102</v>
      </c>
    </row>
    <row r="121" spans="23:23">
      <c r="W121" s="34" t="s">
        <v>103</v>
      </c>
    </row>
  </sheetData>
  <mergeCells count="296">
    <mergeCell ref="O64:O66"/>
    <mergeCell ref="P64:P66"/>
    <mergeCell ref="Q64:Q66"/>
    <mergeCell ref="A99:A100"/>
    <mergeCell ref="B99:B101"/>
    <mergeCell ref="A102:A104"/>
    <mergeCell ref="B102:B104"/>
    <mergeCell ref="A105:A107"/>
    <mergeCell ref="B105:B107"/>
    <mergeCell ref="K99:Q99"/>
    <mergeCell ref="K100:Q100"/>
    <mergeCell ref="K102:Q102"/>
    <mergeCell ref="K103:Q103"/>
    <mergeCell ref="K105:Q105"/>
    <mergeCell ref="K106:Q106"/>
    <mergeCell ref="F2:G2"/>
    <mergeCell ref="I2:J2"/>
    <mergeCell ref="K5:L5"/>
    <mergeCell ref="A55:A57"/>
    <mergeCell ref="B55:B57"/>
    <mergeCell ref="V55:V57"/>
    <mergeCell ref="W55:W57"/>
    <mergeCell ref="X55:X57"/>
    <mergeCell ref="A64:A66"/>
    <mergeCell ref="B64:B66"/>
    <mergeCell ref="V64:V66"/>
    <mergeCell ref="W64:W66"/>
    <mergeCell ref="X64:X66"/>
    <mergeCell ref="K55:L55"/>
    <mergeCell ref="K56:L56"/>
    <mergeCell ref="K64:L64"/>
    <mergeCell ref="K65:L65"/>
    <mergeCell ref="O55:O57"/>
    <mergeCell ref="P55:P57"/>
    <mergeCell ref="Q55:Q57"/>
    <mergeCell ref="R55:R57"/>
    <mergeCell ref="S55:S57"/>
    <mergeCell ref="T55:T57"/>
    <mergeCell ref="U55:U57"/>
    <mergeCell ref="A6:A7"/>
    <mergeCell ref="B6:B8"/>
    <mergeCell ref="V6:V8"/>
    <mergeCell ref="W6:W8"/>
    <mergeCell ref="X6:X8"/>
    <mergeCell ref="K6:L6"/>
    <mergeCell ref="K7:L7"/>
    <mergeCell ref="P6:P8"/>
    <mergeCell ref="S6:S8"/>
    <mergeCell ref="R6:R8"/>
    <mergeCell ref="T6:T8"/>
    <mergeCell ref="U6:U8"/>
    <mergeCell ref="O6:O8"/>
    <mergeCell ref="Q6:Q8"/>
    <mergeCell ref="A12:A14"/>
    <mergeCell ref="B12:B14"/>
    <mergeCell ref="V12:V14"/>
    <mergeCell ref="W12:W14"/>
    <mergeCell ref="X12:X14"/>
    <mergeCell ref="A9:A11"/>
    <mergeCell ref="B9:B11"/>
    <mergeCell ref="V9:V11"/>
    <mergeCell ref="W9:W11"/>
    <mergeCell ref="X9:X11"/>
    <mergeCell ref="K9:L9"/>
    <mergeCell ref="K10:L10"/>
    <mergeCell ref="K12:L12"/>
    <mergeCell ref="K13:L13"/>
    <mergeCell ref="O9:O11"/>
    <mergeCell ref="P9:P11"/>
    <mergeCell ref="Q9:Q11"/>
    <mergeCell ref="R9:R11"/>
    <mergeCell ref="S9:S11"/>
    <mergeCell ref="T9:T11"/>
    <mergeCell ref="U9:U11"/>
    <mergeCell ref="O12:O14"/>
    <mergeCell ref="P12:P14"/>
    <mergeCell ref="Q12:Q14"/>
    <mergeCell ref="A21:A23"/>
    <mergeCell ref="B21:B23"/>
    <mergeCell ref="V21:V23"/>
    <mergeCell ref="W21:W23"/>
    <mergeCell ref="X21:X23"/>
    <mergeCell ref="A15:A17"/>
    <mergeCell ref="B15:B17"/>
    <mergeCell ref="V15:V17"/>
    <mergeCell ref="W15:W17"/>
    <mergeCell ref="X15:X17"/>
    <mergeCell ref="K15:L15"/>
    <mergeCell ref="K16:L16"/>
    <mergeCell ref="K21:L21"/>
    <mergeCell ref="K22:L22"/>
    <mergeCell ref="O21:O23"/>
    <mergeCell ref="P21:P23"/>
    <mergeCell ref="Q21:Q23"/>
    <mergeCell ref="R21:R23"/>
    <mergeCell ref="S21:S23"/>
    <mergeCell ref="T21:T23"/>
    <mergeCell ref="U21:U23"/>
    <mergeCell ref="A18:A20"/>
    <mergeCell ref="B18:B20"/>
    <mergeCell ref="K18:L18"/>
    <mergeCell ref="A27:A29"/>
    <mergeCell ref="B27:B29"/>
    <mergeCell ref="V27:V29"/>
    <mergeCell ref="W27:W29"/>
    <mergeCell ref="X27:X29"/>
    <mergeCell ref="A24:A26"/>
    <mergeCell ref="B24:B26"/>
    <mergeCell ref="V24:V26"/>
    <mergeCell ref="W24:W26"/>
    <mergeCell ref="X24:X26"/>
    <mergeCell ref="K24:L24"/>
    <mergeCell ref="K25:L25"/>
    <mergeCell ref="K27:L27"/>
    <mergeCell ref="K28:L28"/>
    <mergeCell ref="O24:O26"/>
    <mergeCell ref="P24:P26"/>
    <mergeCell ref="Q24:Q26"/>
    <mergeCell ref="R24:R26"/>
    <mergeCell ref="S24:S26"/>
    <mergeCell ref="T24:T26"/>
    <mergeCell ref="U24:U26"/>
    <mergeCell ref="O27:O29"/>
    <mergeCell ref="P27:P29"/>
    <mergeCell ref="Q27:Q29"/>
    <mergeCell ref="A34:A36"/>
    <mergeCell ref="B34:B36"/>
    <mergeCell ref="V34:V36"/>
    <mergeCell ref="W34:W36"/>
    <mergeCell ref="X34:X36"/>
    <mergeCell ref="A30:A32"/>
    <mergeCell ref="B30:B32"/>
    <mergeCell ref="V30:V32"/>
    <mergeCell ref="W30:W32"/>
    <mergeCell ref="X30:X32"/>
    <mergeCell ref="K34:L34"/>
    <mergeCell ref="K35:L35"/>
    <mergeCell ref="K30:L30"/>
    <mergeCell ref="K31:L31"/>
    <mergeCell ref="O34:O36"/>
    <mergeCell ref="P34:P36"/>
    <mergeCell ref="Q34:Q36"/>
    <mergeCell ref="A40:A42"/>
    <mergeCell ref="B40:B42"/>
    <mergeCell ref="V40:V42"/>
    <mergeCell ref="W40:W42"/>
    <mergeCell ref="X40:X42"/>
    <mergeCell ref="A37:A39"/>
    <mergeCell ref="B37:B39"/>
    <mergeCell ref="V37:V39"/>
    <mergeCell ref="W37:W39"/>
    <mergeCell ref="X37:X39"/>
    <mergeCell ref="K37:L37"/>
    <mergeCell ref="K38:L38"/>
    <mergeCell ref="K40:L40"/>
    <mergeCell ref="K41:L41"/>
    <mergeCell ref="O37:O39"/>
    <mergeCell ref="P37:P39"/>
    <mergeCell ref="Q37:Q39"/>
    <mergeCell ref="O40:O42"/>
    <mergeCell ref="P40:P42"/>
    <mergeCell ref="Q40:Q42"/>
    <mergeCell ref="A46:A48"/>
    <mergeCell ref="B46:B48"/>
    <mergeCell ref="V46:V48"/>
    <mergeCell ref="W46:W48"/>
    <mergeCell ref="X46:X48"/>
    <mergeCell ref="A43:A45"/>
    <mergeCell ref="B43:B45"/>
    <mergeCell ref="V43:V45"/>
    <mergeCell ref="W43:W45"/>
    <mergeCell ref="X43:X45"/>
    <mergeCell ref="K43:L43"/>
    <mergeCell ref="K44:L44"/>
    <mergeCell ref="K46:L46"/>
    <mergeCell ref="K47:L47"/>
    <mergeCell ref="O43:O45"/>
    <mergeCell ref="P43:P45"/>
    <mergeCell ref="Q43:Q45"/>
    <mergeCell ref="R43:R45"/>
    <mergeCell ref="S43:S45"/>
    <mergeCell ref="T43:T45"/>
    <mergeCell ref="U43:U45"/>
    <mergeCell ref="O46:O48"/>
    <mergeCell ref="P46:P48"/>
    <mergeCell ref="Q46:Q48"/>
    <mergeCell ref="A52:A54"/>
    <mergeCell ref="B52:B54"/>
    <mergeCell ref="V52:V54"/>
    <mergeCell ref="W52:W54"/>
    <mergeCell ref="X52:X54"/>
    <mergeCell ref="A49:A51"/>
    <mergeCell ref="B49:B51"/>
    <mergeCell ref="V49:V51"/>
    <mergeCell ref="W49:W51"/>
    <mergeCell ref="X49:X51"/>
    <mergeCell ref="K49:L49"/>
    <mergeCell ref="K50:L50"/>
    <mergeCell ref="K52:L52"/>
    <mergeCell ref="K53:L53"/>
    <mergeCell ref="O52:O54"/>
    <mergeCell ref="P52:P54"/>
    <mergeCell ref="Q52:Q54"/>
    <mergeCell ref="R52:R54"/>
    <mergeCell ref="S52:S54"/>
    <mergeCell ref="T52:T54"/>
    <mergeCell ref="U52:U54"/>
    <mergeCell ref="R12:R14"/>
    <mergeCell ref="S12:S14"/>
    <mergeCell ref="T12:T14"/>
    <mergeCell ref="U12:U14"/>
    <mergeCell ref="O15:O17"/>
    <mergeCell ref="P15:P17"/>
    <mergeCell ref="Q15:Q17"/>
    <mergeCell ref="R15:R17"/>
    <mergeCell ref="S15:S17"/>
    <mergeCell ref="T15:T17"/>
    <mergeCell ref="U15:U17"/>
    <mergeCell ref="O49:O51"/>
    <mergeCell ref="P49:P51"/>
    <mergeCell ref="Q49:Q51"/>
    <mergeCell ref="R49:R51"/>
    <mergeCell ref="S49:S51"/>
    <mergeCell ref="T49:T51"/>
    <mergeCell ref="U49:U51"/>
    <mergeCell ref="R27:R29"/>
    <mergeCell ref="S27:S29"/>
    <mergeCell ref="T27:T29"/>
    <mergeCell ref="U27:U29"/>
    <mergeCell ref="O30:O32"/>
    <mergeCell ref="P30:P32"/>
    <mergeCell ref="Q30:Q32"/>
    <mergeCell ref="R30:R32"/>
    <mergeCell ref="S30:S32"/>
    <mergeCell ref="T30:T32"/>
    <mergeCell ref="U30:U32"/>
    <mergeCell ref="V18:V20"/>
    <mergeCell ref="W18:W20"/>
    <mergeCell ref="R64:R66"/>
    <mergeCell ref="S64:S66"/>
    <mergeCell ref="T64:T66"/>
    <mergeCell ref="U64:U66"/>
    <mergeCell ref="R34:R36"/>
    <mergeCell ref="S34:S36"/>
    <mergeCell ref="T34:T36"/>
    <mergeCell ref="U34:U36"/>
    <mergeCell ref="R37:R39"/>
    <mergeCell ref="S37:S39"/>
    <mergeCell ref="T37:T39"/>
    <mergeCell ref="U37:U39"/>
    <mergeCell ref="R40:R42"/>
    <mergeCell ref="S40:S42"/>
    <mergeCell ref="T40:T42"/>
    <mergeCell ref="U40:U42"/>
    <mergeCell ref="U61:U63"/>
    <mergeCell ref="R46:R48"/>
    <mergeCell ref="S46:S48"/>
    <mergeCell ref="T46:T48"/>
    <mergeCell ref="U46:U48"/>
    <mergeCell ref="X18:X20"/>
    <mergeCell ref="K19:L19"/>
    <mergeCell ref="A58:A60"/>
    <mergeCell ref="B58:B60"/>
    <mergeCell ref="K58:L58"/>
    <mergeCell ref="O58:O60"/>
    <mergeCell ref="P58:P60"/>
    <mergeCell ref="Q58:Q60"/>
    <mergeCell ref="R58:R60"/>
    <mergeCell ref="S58:S60"/>
    <mergeCell ref="T58:T60"/>
    <mergeCell ref="U58:U60"/>
    <mergeCell ref="V58:V60"/>
    <mergeCell ref="W58:W60"/>
    <mergeCell ref="X58:X60"/>
    <mergeCell ref="K59:L59"/>
    <mergeCell ref="K33:L33"/>
    <mergeCell ref="O18:O20"/>
    <mergeCell ref="P18:P20"/>
    <mergeCell ref="Q18:Q20"/>
    <mergeCell ref="R18:R20"/>
    <mergeCell ref="S18:S20"/>
    <mergeCell ref="T18:T20"/>
    <mergeCell ref="U18:U20"/>
    <mergeCell ref="V61:V63"/>
    <mergeCell ref="W61:W63"/>
    <mergeCell ref="X61:X63"/>
    <mergeCell ref="K62:L62"/>
    <mergeCell ref="A61:A63"/>
    <mergeCell ref="B61:B63"/>
    <mergeCell ref="K61:L61"/>
    <mergeCell ref="O61:O63"/>
    <mergeCell ref="P61:P63"/>
    <mergeCell ref="Q61:Q63"/>
    <mergeCell ref="R61:R63"/>
    <mergeCell ref="S61:S63"/>
    <mergeCell ref="T61:T63"/>
  </mergeCells>
  <dataValidations count="1">
    <dataValidation type="list" allowBlank="1" showInputMessage="1" showErrorMessage="1" sqref="D105:J105 D55:J55 D12:J12 D15:J15 D18:J18 D24:J24 D27:J27 D30:J30 D34:J34 D40:J40 D9:J9 D43:J43 D46:J46 D49:J49 D52:J52 D58:J58 D6:J6 D37:J37 D102:J102 D99:J99 D21:J21 D64:J64 D61:J61">
      <formula1>Horaires</formula1>
    </dataValidation>
  </dataValidations>
  <pageMargins left="0.31496062992125984" right="0.31496062992125984" top="0.35433070866141736" bottom="0.35433070866141736" header="0.31496062992125984" footer="0.31496062992125984"/>
  <pageSetup paperSize="9" scale="54" fitToHeight="2" orientation="landscape" r:id="rId1"/>
  <headerFooter alignWithMargins="0"/>
  <rowBreaks count="1" manualBreakCount="1">
    <brk id="32" max="23" man="1"/>
  </rowBreaks>
  <ignoredErrors>
    <ignoredError sqref="G5:J5" evalError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X121"/>
  <sheetViews>
    <sheetView zoomScale="75" zoomScaleNormal="75" workbookViewId="0">
      <pane xSplit="2" ySplit="5" topLeftCell="C6" activePane="bottomRight" state="frozen"/>
      <selection activeCell="P53" sqref="P53:P55"/>
      <selection pane="topRight" activeCell="P53" sqref="P53:P55"/>
      <selection pane="bottomLeft" activeCell="P53" sqref="P53:P55"/>
      <selection pane="bottomRight" activeCell="I7" sqref="I7"/>
    </sheetView>
  </sheetViews>
  <sheetFormatPr baseColWidth="10" defaultRowHeight="13.2" outlineLevelCol="1"/>
  <cols>
    <col min="1" max="1" width="19.6640625" style="55" customWidth="1"/>
    <col min="2" max="2" width="16.6640625" style="55" customWidth="1"/>
    <col min="3" max="3" width="13.33203125" style="1" customWidth="1"/>
    <col min="4" max="10" width="17.77734375" style="5" customWidth="1"/>
    <col min="11" max="11" width="8.77734375" style="1" customWidth="1"/>
    <col min="12" max="12" width="8" style="1" customWidth="1"/>
    <col min="13" max="15" width="8.77734375" style="1" hidden="1" customWidth="1" outlineLevel="1"/>
    <col min="16" max="16" width="8.77734375" style="1" customWidth="1" collapsed="1"/>
    <col min="17" max="17" width="7.5546875" style="1" customWidth="1"/>
    <col min="18" max="21" width="9.33203125" style="1" hidden="1" customWidth="1" outlineLevel="1"/>
    <col min="22" max="22" width="10.77734375" style="1" customWidth="1" collapsed="1"/>
    <col min="23" max="23" width="19.88671875" style="1" customWidth="1"/>
    <col min="24" max="24" width="22.5546875" style="1" customWidth="1"/>
    <col min="25" max="264" width="11.5546875" style="1"/>
    <col min="265" max="265" width="22.33203125" style="1" customWidth="1"/>
    <col min="266" max="266" width="15.88671875" style="1" customWidth="1"/>
    <col min="267" max="267" width="11.5546875" style="1"/>
    <col min="268" max="270" width="13.109375" style="1" customWidth="1"/>
    <col min="271" max="272" width="13.5546875" style="1" customWidth="1"/>
    <col min="273" max="273" width="13.44140625" style="1" customWidth="1"/>
    <col min="274" max="274" width="13.5546875" style="1" customWidth="1"/>
    <col min="275" max="278" width="11.5546875" style="1"/>
    <col min="279" max="279" width="13" style="1" customWidth="1"/>
    <col min="280" max="280" width="13.88671875" style="1" customWidth="1"/>
    <col min="281" max="520" width="11.5546875" style="1"/>
    <col min="521" max="521" width="22.33203125" style="1" customWidth="1"/>
    <col min="522" max="522" width="15.88671875" style="1" customWidth="1"/>
    <col min="523" max="523" width="11.5546875" style="1"/>
    <col min="524" max="526" width="13.109375" style="1" customWidth="1"/>
    <col min="527" max="528" width="13.5546875" style="1" customWidth="1"/>
    <col min="529" max="529" width="13.44140625" style="1" customWidth="1"/>
    <col min="530" max="530" width="13.5546875" style="1" customWidth="1"/>
    <col min="531" max="534" width="11.5546875" style="1"/>
    <col min="535" max="535" width="13" style="1" customWidth="1"/>
    <col min="536" max="536" width="13.88671875" style="1" customWidth="1"/>
    <col min="537" max="776" width="11.5546875" style="1"/>
    <col min="777" max="777" width="22.33203125" style="1" customWidth="1"/>
    <col min="778" max="778" width="15.88671875" style="1" customWidth="1"/>
    <col min="779" max="779" width="11.5546875" style="1"/>
    <col min="780" max="782" width="13.109375" style="1" customWidth="1"/>
    <col min="783" max="784" width="13.5546875" style="1" customWidth="1"/>
    <col min="785" max="785" width="13.44140625" style="1" customWidth="1"/>
    <col min="786" max="786" width="13.5546875" style="1" customWidth="1"/>
    <col min="787" max="790" width="11.5546875" style="1"/>
    <col min="791" max="791" width="13" style="1" customWidth="1"/>
    <col min="792" max="792" width="13.88671875" style="1" customWidth="1"/>
    <col min="793" max="1032" width="11.5546875" style="1"/>
    <col min="1033" max="1033" width="22.33203125" style="1" customWidth="1"/>
    <col min="1034" max="1034" width="15.88671875" style="1" customWidth="1"/>
    <col min="1035" max="1035" width="11.5546875" style="1"/>
    <col min="1036" max="1038" width="13.109375" style="1" customWidth="1"/>
    <col min="1039" max="1040" width="13.5546875" style="1" customWidth="1"/>
    <col min="1041" max="1041" width="13.44140625" style="1" customWidth="1"/>
    <col min="1042" max="1042" width="13.5546875" style="1" customWidth="1"/>
    <col min="1043" max="1046" width="11.5546875" style="1"/>
    <col min="1047" max="1047" width="13" style="1" customWidth="1"/>
    <col min="1048" max="1048" width="13.88671875" style="1" customWidth="1"/>
    <col min="1049" max="1288" width="11.5546875" style="1"/>
    <col min="1289" max="1289" width="22.33203125" style="1" customWidth="1"/>
    <col min="1290" max="1290" width="15.88671875" style="1" customWidth="1"/>
    <col min="1291" max="1291" width="11.5546875" style="1"/>
    <col min="1292" max="1294" width="13.109375" style="1" customWidth="1"/>
    <col min="1295" max="1296" width="13.5546875" style="1" customWidth="1"/>
    <col min="1297" max="1297" width="13.44140625" style="1" customWidth="1"/>
    <col min="1298" max="1298" width="13.5546875" style="1" customWidth="1"/>
    <col min="1299" max="1302" width="11.5546875" style="1"/>
    <col min="1303" max="1303" width="13" style="1" customWidth="1"/>
    <col min="1304" max="1304" width="13.88671875" style="1" customWidth="1"/>
    <col min="1305" max="1544" width="11.5546875" style="1"/>
    <col min="1545" max="1545" width="22.33203125" style="1" customWidth="1"/>
    <col min="1546" max="1546" width="15.88671875" style="1" customWidth="1"/>
    <col min="1547" max="1547" width="11.5546875" style="1"/>
    <col min="1548" max="1550" width="13.109375" style="1" customWidth="1"/>
    <col min="1551" max="1552" width="13.5546875" style="1" customWidth="1"/>
    <col min="1553" max="1553" width="13.44140625" style="1" customWidth="1"/>
    <col min="1554" max="1554" width="13.5546875" style="1" customWidth="1"/>
    <col min="1555" max="1558" width="11.5546875" style="1"/>
    <col min="1559" max="1559" width="13" style="1" customWidth="1"/>
    <col min="1560" max="1560" width="13.88671875" style="1" customWidth="1"/>
    <col min="1561" max="1800" width="11.5546875" style="1"/>
    <col min="1801" max="1801" width="22.33203125" style="1" customWidth="1"/>
    <col min="1802" max="1802" width="15.88671875" style="1" customWidth="1"/>
    <col min="1803" max="1803" width="11.5546875" style="1"/>
    <col min="1804" max="1806" width="13.109375" style="1" customWidth="1"/>
    <col min="1807" max="1808" width="13.5546875" style="1" customWidth="1"/>
    <col min="1809" max="1809" width="13.44140625" style="1" customWidth="1"/>
    <col min="1810" max="1810" width="13.5546875" style="1" customWidth="1"/>
    <col min="1811" max="1814" width="11.5546875" style="1"/>
    <col min="1815" max="1815" width="13" style="1" customWidth="1"/>
    <col min="1816" max="1816" width="13.88671875" style="1" customWidth="1"/>
    <col min="1817" max="2056" width="11.5546875" style="1"/>
    <col min="2057" max="2057" width="22.33203125" style="1" customWidth="1"/>
    <col min="2058" max="2058" width="15.88671875" style="1" customWidth="1"/>
    <col min="2059" max="2059" width="11.5546875" style="1"/>
    <col min="2060" max="2062" width="13.109375" style="1" customWidth="1"/>
    <col min="2063" max="2064" width="13.5546875" style="1" customWidth="1"/>
    <col min="2065" max="2065" width="13.44140625" style="1" customWidth="1"/>
    <col min="2066" max="2066" width="13.5546875" style="1" customWidth="1"/>
    <col min="2067" max="2070" width="11.5546875" style="1"/>
    <col min="2071" max="2071" width="13" style="1" customWidth="1"/>
    <col min="2072" max="2072" width="13.88671875" style="1" customWidth="1"/>
    <col min="2073" max="2312" width="11.5546875" style="1"/>
    <col min="2313" max="2313" width="22.33203125" style="1" customWidth="1"/>
    <col min="2314" max="2314" width="15.88671875" style="1" customWidth="1"/>
    <col min="2315" max="2315" width="11.5546875" style="1"/>
    <col min="2316" max="2318" width="13.109375" style="1" customWidth="1"/>
    <col min="2319" max="2320" width="13.5546875" style="1" customWidth="1"/>
    <col min="2321" max="2321" width="13.44140625" style="1" customWidth="1"/>
    <col min="2322" max="2322" width="13.5546875" style="1" customWidth="1"/>
    <col min="2323" max="2326" width="11.5546875" style="1"/>
    <col min="2327" max="2327" width="13" style="1" customWidth="1"/>
    <col min="2328" max="2328" width="13.88671875" style="1" customWidth="1"/>
    <col min="2329" max="2568" width="11.5546875" style="1"/>
    <col min="2569" max="2569" width="22.33203125" style="1" customWidth="1"/>
    <col min="2570" max="2570" width="15.88671875" style="1" customWidth="1"/>
    <col min="2571" max="2571" width="11.5546875" style="1"/>
    <col min="2572" max="2574" width="13.109375" style="1" customWidth="1"/>
    <col min="2575" max="2576" width="13.5546875" style="1" customWidth="1"/>
    <col min="2577" max="2577" width="13.44140625" style="1" customWidth="1"/>
    <col min="2578" max="2578" width="13.5546875" style="1" customWidth="1"/>
    <col min="2579" max="2582" width="11.5546875" style="1"/>
    <col min="2583" max="2583" width="13" style="1" customWidth="1"/>
    <col min="2584" max="2584" width="13.88671875" style="1" customWidth="1"/>
    <col min="2585" max="2824" width="11.5546875" style="1"/>
    <col min="2825" max="2825" width="22.33203125" style="1" customWidth="1"/>
    <col min="2826" max="2826" width="15.88671875" style="1" customWidth="1"/>
    <col min="2827" max="2827" width="11.5546875" style="1"/>
    <col min="2828" max="2830" width="13.109375" style="1" customWidth="1"/>
    <col min="2831" max="2832" width="13.5546875" style="1" customWidth="1"/>
    <col min="2833" max="2833" width="13.44140625" style="1" customWidth="1"/>
    <col min="2834" max="2834" width="13.5546875" style="1" customWidth="1"/>
    <col min="2835" max="2838" width="11.5546875" style="1"/>
    <col min="2839" max="2839" width="13" style="1" customWidth="1"/>
    <col min="2840" max="2840" width="13.88671875" style="1" customWidth="1"/>
    <col min="2841" max="3080" width="11.5546875" style="1"/>
    <col min="3081" max="3081" width="22.33203125" style="1" customWidth="1"/>
    <col min="3082" max="3082" width="15.88671875" style="1" customWidth="1"/>
    <col min="3083" max="3083" width="11.5546875" style="1"/>
    <col min="3084" max="3086" width="13.109375" style="1" customWidth="1"/>
    <col min="3087" max="3088" width="13.5546875" style="1" customWidth="1"/>
    <col min="3089" max="3089" width="13.44140625" style="1" customWidth="1"/>
    <col min="3090" max="3090" width="13.5546875" style="1" customWidth="1"/>
    <col min="3091" max="3094" width="11.5546875" style="1"/>
    <col min="3095" max="3095" width="13" style="1" customWidth="1"/>
    <col min="3096" max="3096" width="13.88671875" style="1" customWidth="1"/>
    <col min="3097" max="3336" width="11.5546875" style="1"/>
    <col min="3337" max="3337" width="22.33203125" style="1" customWidth="1"/>
    <col min="3338" max="3338" width="15.88671875" style="1" customWidth="1"/>
    <col min="3339" max="3339" width="11.5546875" style="1"/>
    <col min="3340" max="3342" width="13.109375" style="1" customWidth="1"/>
    <col min="3343" max="3344" width="13.5546875" style="1" customWidth="1"/>
    <col min="3345" max="3345" width="13.44140625" style="1" customWidth="1"/>
    <col min="3346" max="3346" width="13.5546875" style="1" customWidth="1"/>
    <col min="3347" max="3350" width="11.5546875" style="1"/>
    <col min="3351" max="3351" width="13" style="1" customWidth="1"/>
    <col min="3352" max="3352" width="13.88671875" style="1" customWidth="1"/>
    <col min="3353" max="3592" width="11.5546875" style="1"/>
    <col min="3593" max="3593" width="22.33203125" style="1" customWidth="1"/>
    <col min="3594" max="3594" width="15.88671875" style="1" customWidth="1"/>
    <col min="3595" max="3595" width="11.5546875" style="1"/>
    <col min="3596" max="3598" width="13.109375" style="1" customWidth="1"/>
    <col min="3599" max="3600" width="13.5546875" style="1" customWidth="1"/>
    <col min="3601" max="3601" width="13.44140625" style="1" customWidth="1"/>
    <col min="3602" max="3602" width="13.5546875" style="1" customWidth="1"/>
    <col min="3603" max="3606" width="11.5546875" style="1"/>
    <col min="3607" max="3607" width="13" style="1" customWidth="1"/>
    <col min="3608" max="3608" width="13.88671875" style="1" customWidth="1"/>
    <col min="3609" max="3848" width="11.5546875" style="1"/>
    <col min="3849" max="3849" width="22.33203125" style="1" customWidth="1"/>
    <col min="3850" max="3850" width="15.88671875" style="1" customWidth="1"/>
    <col min="3851" max="3851" width="11.5546875" style="1"/>
    <col min="3852" max="3854" width="13.109375" style="1" customWidth="1"/>
    <col min="3855" max="3856" width="13.5546875" style="1" customWidth="1"/>
    <col min="3857" max="3857" width="13.44140625" style="1" customWidth="1"/>
    <col min="3858" max="3858" width="13.5546875" style="1" customWidth="1"/>
    <col min="3859" max="3862" width="11.5546875" style="1"/>
    <col min="3863" max="3863" width="13" style="1" customWidth="1"/>
    <col min="3864" max="3864" width="13.88671875" style="1" customWidth="1"/>
    <col min="3865" max="4104" width="11.5546875" style="1"/>
    <col min="4105" max="4105" width="22.33203125" style="1" customWidth="1"/>
    <col min="4106" max="4106" width="15.88671875" style="1" customWidth="1"/>
    <col min="4107" max="4107" width="11.5546875" style="1"/>
    <col min="4108" max="4110" width="13.109375" style="1" customWidth="1"/>
    <col min="4111" max="4112" width="13.5546875" style="1" customWidth="1"/>
    <col min="4113" max="4113" width="13.44140625" style="1" customWidth="1"/>
    <col min="4114" max="4114" width="13.5546875" style="1" customWidth="1"/>
    <col min="4115" max="4118" width="11.5546875" style="1"/>
    <col min="4119" max="4119" width="13" style="1" customWidth="1"/>
    <col min="4120" max="4120" width="13.88671875" style="1" customWidth="1"/>
    <col min="4121" max="4360" width="11.5546875" style="1"/>
    <col min="4361" max="4361" width="22.33203125" style="1" customWidth="1"/>
    <col min="4362" max="4362" width="15.88671875" style="1" customWidth="1"/>
    <col min="4363" max="4363" width="11.5546875" style="1"/>
    <col min="4364" max="4366" width="13.109375" style="1" customWidth="1"/>
    <col min="4367" max="4368" width="13.5546875" style="1" customWidth="1"/>
    <col min="4369" max="4369" width="13.44140625" style="1" customWidth="1"/>
    <col min="4370" max="4370" width="13.5546875" style="1" customWidth="1"/>
    <col min="4371" max="4374" width="11.5546875" style="1"/>
    <col min="4375" max="4375" width="13" style="1" customWidth="1"/>
    <col min="4376" max="4376" width="13.88671875" style="1" customWidth="1"/>
    <col min="4377" max="4616" width="11.5546875" style="1"/>
    <col min="4617" max="4617" width="22.33203125" style="1" customWidth="1"/>
    <col min="4618" max="4618" width="15.88671875" style="1" customWidth="1"/>
    <col min="4619" max="4619" width="11.5546875" style="1"/>
    <col min="4620" max="4622" width="13.109375" style="1" customWidth="1"/>
    <col min="4623" max="4624" width="13.5546875" style="1" customWidth="1"/>
    <col min="4625" max="4625" width="13.44140625" style="1" customWidth="1"/>
    <col min="4626" max="4626" width="13.5546875" style="1" customWidth="1"/>
    <col min="4627" max="4630" width="11.5546875" style="1"/>
    <col min="4631" max="4631" width="13" style="1" customWidth="1"/>
    <col min="4632" max="4632" width="13.88671875" style="1" customWidth="1"/>
    <col min="4633" max="4872" width="11.5546875" style="1"/>
    <col min="4873" max="4873" width="22.33203125" style="1" customWidth="1"/>
    <col min="4874" max="4874" width="15.88671875" style="1" customWidth="1"/>
    <col min="4875" max="4875" width="11.5546875" style="1"/>
    <col min="4876" max="4878" width="13.109375" style="1" customWidth="1"/>
    <col min="4879" max="4880" width="13.5546875" style="1" customWidth="1"/>
    <col min="4881" max="4881" width="13.44140625" style="1" customWidth="1"/>
    <col min="4882" max="4882" width="13.5546875" style="1" customWidth="1"/>
    <col min="4883" max="4886" width="11.5546875" style="1"/>
    <col min="4887" max="4887" width="13" style="1" customWidth="1"/>
    <col min="4888" max="4888" width="13.88671875" style="1" customWidth="1"/>
    <col min="4889" max="5128" width="11.5546875" style="1"/>
    <col min="5129" max="5129" width="22.33203125" style="1" customWidth="1"/>
    <col min="5130" max="5130" width="15.88671875" style="1" customWidth="1"/>
    <col min="5131" max="5131" width="11.5546875" style="1"/>
    <col min="5132" max="5134" width="13.109375" style="1" customWidth="1"/>
    <col min="5135" max="5136" width="13.5546875" style="1" customWidth="1"/>
    <col min="5137" max="5137" width="13.44140625" style="1" customWidth="1"/>
    <col min="5138" max="5138" width="13.5546875" style="1" customWidth="1"/>
    <col min="5139" max="5142" width="11.5546875" style="1"/>
    <col min="5143" max="5143" width="13" style="1" customWidth="1"/>
    <col min="5144" max="5144" width="13.88671875" style="1" customWidth="1"/>
    <col min="5145" max="5384" width="11.5546875" style="1"/>
    <col min="5385" max="5385" width="22.33203125" style="1" customWidth="1"/>
    <col min="5386" max="5386" width="15.88671875" style="1" customWidth="1"/>
    <col min="5387" max="5387" width="11.5546875" style="1"/>
    <col min="5388" max="5390" width="13.109375" style="1" customWidth="1"/>
    <col min="5391" max="5392" width="13.5546875" style="1" customWidth="1"/>
    <col min="5393" max="5393" width="13.44140625" style="1" customWidth="1"/>
    <col min="5394" max="5394" width="13.5546875" style="1" customWidth="1"/>
    <col min="5395" max="5398" width="11.5546875" style="1"/>
    <col min="5399" max="5399" width="13" style="1" customWidth="1"/>
    <col min="5400" max="5400" width="13.88671875" style="1" customWidth="1"/>
    <col min="5401" max="5640" width="11.5546875" style="1"/>
    <col min="5641" max="5641" width="22.33203125" style="1" customWidth="1"/>
    <col min="5642" max="5642" width="15.88671875" style="1" customWidth="1"/>
    <col min="5643" max="5643" width="11.5546875" style="1"/>
    <col min="5644" max="5646" width="13.109375" style="1" customWidth="1"/>
    <col min="5647" max="5648" width="13.5546875" style="1" customWidth="1"/>
    <col min="5649" max="5649" width="13.44140625" style="1" customWidth="1"/>
    <col min="5650" max="5650" width="13.5546875" style="1" customWidth="1"/>
    <col min="5651" max="5654" width="11.5546875" style="1"/>
    <col min="5655" max="5655" width="13" style="1" customWidth="1"/>
    <col min="5656" max="5656" width="13.88671875" style="1" customWidth="1"/>
    <col min="5657" max="5896" width="11.5546875" style="1"/>
    <col min="5897" max="5897" width="22.33203125" style="1" customWidth="1"/>
    <col min="5898" max="5898" width="15.88671875" style="1" customWidth="1"/>
    <col min="5899" max="5899" width="11.5546875" style="1"/>
    <col min="5900" max="5902" width="13.109375" style="1" customWidth="1"/>
    <col min="5903" max="5904" width="13.5546875" style="1" customWidth="1"/>
    <col min="5905" max="5905" width="13.44140625" style="1" customWidth="1"/>
    <col min="5906" max="5906" width="13.5546875" style="1" customWidth="1"/>
    <col min="5907" max="5910" width="11.5546875" style="1"/>
    <col min="5911" max="5911" width="13" style="1" customWidth="1"/>
    <col min="5912" max="5912" width="13.88671875" style="1" customWidth="1"/>
    <col min="5913" max="6152" width="11.5546875" style="1"/>
    <col min="6153" max="6153" width="22.33203125" style="1" customWidth="1"/>
    <col min="6154" max="6154" width="15.88671875" style="1" customWidth="1"/>
    <col min="6155" max="6155" width="11.5546875" style="1"/>
    <col min="6156" max="6158" width="13.109375" style="1" customWidth="1"/>
    <col min="6159" max="6160" width="13.5546875" style="1" customWidth="1"/>
    <col min="6161" max="6161" width="13.44140625" style="1" customWidth="1"/>
    <col min="6162" max="6162" width="13.5546875" style="1" customWidth="1"/>
    <col min="6163" max="6166" width="11.5546875" style="1"/>
    <col min="6167" max="6167" width="13" style="1" customWidth="1"/>
    <col min="6168" max="6168" width="13.88671875" style="1" customWidth="1"/>
    <col min="6169" max="6408" width="11.5546875" style="1"/>
    <col min="6409" max="6409" width="22.33203125" style="1" customWidth="1"/>
    <col min="6410" max="6410" width="15.88671875" style="1" customWidth="1"/>
    <col min="6411" max="6411" width="11.5546875" style="1"/>
    <col min="6412" max="6414" width="13.109375" style="1" customWidth="1"/>
    <col min="6415" max="6416" width="13.5546875" style="1" customWidth="1"/>
    <col min="6417" max="6417" width="13.44140625" style="1" customWidth="1"/>
    <col min="6418" max="6418" width="13.5546875" style="1" customWidth="1"/>
    <col min="6419" max="6422" width="11.5546875" style="1"/>
    <col min="6423" max="6423" width="13" style="1" customWidth="1"/>
    <col min="6424" max="6424" width="13.88671875" style="1" customWidth="1"/>
    <col min="6425" max="6664" width="11.5546875" style="1"/>
    <col min="6665" max="6665" width="22.33203125" style="1" customWidth="1"/>
    <col min="6666" max="6666" width="15.88671875" style="1" customWidth="1"/>
    <col min="6667" max="6667" width="11.5546875" style="1"/>
    <col min="6668" max="6670" width="13.109375" style="1" customWidth="1"/>
    <col min="6671" max="6672" width="13.5546875" style="1" customWidth="1"/>
    <col min="6673" max="6673" width="13.44140625" style="1" customWidth="1"/>
    <col min="6674" max="6674" width="13.5546875" style="1" customWidth="1"/>
    <col min="6675" max="6678" width="11.5546875" style="1"/>
    <col min="6679" max="6679" width="13" style="1" customWidth="1"/>
    <col min="6680" max="6680" width="13.88671875" style="1" customWidth="1"/>
    <col min="6681" max="6920" width="11.5546875" style="1"/>
    <col min="6921" max="6921" width="22.33203125" style="1" customWidth="1"/>
    <col min="6922" max="6922" width="15.88671875" style="1" customWidth="1"/>
    <col min="6923" max="6923" width="11.5546875" style="1"/>
    <col min="6924" max="6926" width="13.109375" style="1" customWidth="1"/>
    <col min="6927" max="6928" width="13.5546875" style="1" customWidth="1"/>
    <col min="6929" max="6929" width="13.44140625" style="1" customWidth="1"/>
    <col min="6930" max="6930" width="13.5546875" style="1" customWidth="1"/>
    <col min="6931" max="6934" width="11.5546875" style="1"/>
    <col min="6935" max="6935" width="13" style="1" customWidth="1"/>
    <col min="6936" max="6936" width="13.88671875" style="1" customWidth="1"/>
    <col min="6937" max="7176" width="11.5546875" style="1"/>
    <col min="7177" max="7177" width="22.33203125" style="1" customWidth="1"/>
    <col min="7178" max="7178" width="15.88671875" style="1" customWidth="1"/>
    <col min="7179" max="7179" width="11.5546875" style="1"/>
    <col min="7180" max="7182" width="13.109375" style="1" customWidth="1"/>
    <col min="7183" max="7184" width="13.5546875" style="1" customWidth="1"/>
    <col min="7185" max="7185" width="13.44140625" style="1" customWidth="1"/>
    <col min="7186" max="7186" width="13.5546875" style="1" customWidth="1"/>
    <col min="7187" max="7190" width="11.5546875" style="1"/>
    <col min="7191" max="7191" width="13" style="1" customWidth="1"/>
    <col min="7192" max="7192" width="13.88671875" style="1" customWidth="1"/>
    <col min="7193" max="7432" width="11.5546875" style="1"/>
    <col min="7433" max="7433" width="22.33203125" style="1" customWidth="1"/>
    <col min="7434" max="7434" width="15.88671875" style="1" customWidth="1"/>
    <col min="7435" max="7435" width="11.5546875" style="1"/>
    <col min="7436" max="7438" width="13.109375" style="1" customWidth="1"/>
    <col min="7439" max="7440" width="13.5546875" style="1" customWidth="1"/>
    <col min="7441" max="7441" width="13.44140625" style="1" customWidth="1"/>
    <col min="7442" max="7442" width="13.5546875" style="1" customWidth="1"/>
    <col min="7443" max="7446" width="11.5546875" style="1"/>
    <col min="7447" max="7447" width="13" style="1" customWidth="1"/>
    <col min="7448" max="7448" width="13.88671875" style="1" customWidth="1"/>
    <col min="7449" max="7688" width="11.5546875" style="1"/>
    <col min="7689" max="7689" width="22.33203125" style="1" customWidth="1"/>
    <col min="7690" max="7690" width="15.88671875" style="1" customWidth="1"/>
    <col min="7691" max="7691" width="11.5546875" style="1"/>
    <col min="7692" max="7694" width="13.109375" style="1" customWidth="1"/>
    <col min="7695" max="7696" width="13.5546875" style="1" customWidth="1"/>
    <col min="7697" max="7697" width="13.44140625" style="1" customWidth="1"/>
    <col min="7698" max="7698" width="13.5546875" style="1" customWidth="1"/>
    <col min="7699" max="7702" width="11.5546875" style="1"/>
    <col min="7703" max="7703" width="13" style="1" customWidth="1"/>
    <col min="7704" max="7704" width="13.88671875" style="1" customWidth="1"/>
    <col min="7705" max="7944" width="11.5546875" style="1"/>
    <col min="7945" max="7945" width="22.33203125" style="1" customWidth="1"/>
    <col min="7946" max="7946" width="15.88671875" style="1" customWidth="1"/>
    <col min="7947" max="7947" width="11.5546875" style="1"/>
    <col min="7948" max="7950" width="13.109375" style="1" customWidth="1"/>
    <col min="7951" max="7952" width="13.5546875" style="1" customWidth="1"/>
    <col min="7953" max="7953" width="13.44140625" style="1" customWidth="1"/>
    <col min="7954" max="7954" width="13.5546875" style="1" customWidth="1"/>
    <col min="7955" max="7958" width="11.5546875" style="1"/>
    <col min="7959" max="7959" width="13" style="1" customWidth="1"/>
    <col min="7960" max="7960" width="13.88671875" style="1" customWidth="1"/>
    <col min="7961" max="8200" width="11.5546875" style="1"/>
    <col min="8201" max="8201" width="22.33203125" style="1" customWidth="1"/>
    <col min="8202" max="8202" width="15.88671875" style="1" customWidth="1"/>
    <col min="8203" max="8203" width="11.5546875" style="1"/>
    <col min="8204" max="8206" width="13.109375" style="1" customWidth="1"/>
    <col min="8207" max="8208" width="13.5546875" style="1" customWidth="1"/>
    <col min="8209" max="8209" width="13.44140625" style="1" customWidth="1"/>
    <col min="8210" max="8210" width="13.5546875" style="1" customWidth="1"/>
    <col min="8211" max="8214" width="11.5546875" style="1"/>
    <col min="8215" max="8215" width="13" style="1" customWidth="1"/>
    <col min="8216" max="8216" width="13.88671875" style="1" customWidth="1"/>
    <col min="8217" max="8456" width="11.5546875" style="1"/>
    <col min="8457" max="8457" width="22.33203125" style="1" customWidth="1"/>
    <col min="8458" max="8458" width="15.88671875" style="1" customWidth="1"/>
    <col min="8459" max="8459" width="11.5546875" style="1"/>
    <col min="8460" max="8462" width="13.109375" style="1" customWidth="1"/>
    <col min="8463" max="8464" width="13.5546875" style="1" customWidth="1"/>
    <col min="8465" max="8465" width="13.44140625" style="1" customWidth="1"/>
    <col min="8466" max="8466" width="13.5546875" style="1" customWidth="1"/>
    <col min="8467" max="8470" width="11.5546875" style="1"/>
    <col min="8471" max="8471" width="13" style="1" customWidth="1"/>
    <col min="8472" max="8472" width="13.88671875" style="1" customWidth="1"/>
    <col min="8473" max="8712" width="11.5546875" style="1"/>
    <col min="8713" max="8713" width="22.33203125" style="1" customWidth="1"/>
    <col min="8714" max="8714" width="15.88671875" style="1" customWidth="1"/>
    <col min="8715" max="8715" width="11.5546875" style="1"/>
    <col min="8716" max="8718" width="13.109375" style="1" customWidth="1"/>
    <col min="8719" max="8720" width="13.5546875" style="1" customWidth="1"/>
    <col min="8721" max="8721" width="13.44140625" style="1" customWidth="1"/>
    <col min="8722" max="8722" width="13.5546875" style="1" customWidth="1"/>
    <col min="8723" max="8726" width="11.5546875" style="1"/>
    <col min="8727" max="8727" width="13" style="1" customWidth="1"/>
    <col min="8728" max="8728" width="13.88671875" style="1" customWidth="1"/>
    <col min="8729" max="8968" width="11.5546875" style="1"/>
    <col min="8969" max="8969" width="22.33203125" style="1" customWidth="1"/>
    <col min="8970" max="8970" width="15.88671875" style="1" customWidth="1"/>
    <col min="8971" max="8971" width="11.5546875" style="1"/>
    <col min="8972" max="8974" width="13.109375" style="1" customWidth="1"/>
    <col min="8975" max="8976" width="13.5546875" style="1" customWidth="1"/>
    <col min="8977" max="8977" width="13.44140625" style="1" customWidth="1"/>
    <col min="8978" max="8978" width="13.5546875" style="1" customWidth="1"/>
    <col min="8979" max="8982" width="11.5546875" style="1"/>
    <col min="8983" max="8983" width="13" style="1" customWidth="1"/>
    <col min="8984" max="8984" width="13.88671875" style="1" customWidth="1"/>
    <col min="8985" max="9224" width="11.5546875" style="1"/>
    <col min="9225" max="9225" width="22.33203125" style="1" customWidth="1"/>
    <col min="9226" max="9226" width="15.88671875" style="1" customWidth="1"/>
    <col min="9227" max="9227" width="11.5546875" style="1"/>
    <col min="9228" max="9230" width="13.109375" style="1" customWidth="1"/>
    <col min="9231" max="9232" width="13.5546875" style="1" customWidth="1"/>
    <col min="9233" max="9233" width="13.44140625" style="1" customWidth="1"/>
    <col min="9234" max="9234" width="13.5546875" style="1" customWidth="1"/>
    <col min="9235" max="9238" width="11.5546875" style="1"/>
    <col min="9239" max="9239" width="13" style="1" customWidth="1"/>
    <col min="9240" max="9240" width="13.88671875" style="1" customWidth="1"/>
    <col min="9241" max="9480" width="11.5546875" style="1"/>
    <col min="9481" max="9481" width="22.33203125" style="1" customWidth="1"/>
    <col min="9482" max="9482" width="15.88671875" style="1" customWidth="1"/>
    <col min="9483" max="9483" width="11.5546875" style="1"/>
    <col min="9484" max="9486" width="13.109375" style="1" customWidth="1"/>
    <col min="9487" max="9488" width="13.5546875" style="1" customWidth="1"/>
    <col min="9489" max="9489" width="13.44140625" style="1" customWidth="1"/>
    <col min="9490" max="9490" width="13.5546875" style="1" customWidth="1"/>
    <col min="9491" max="9494" width="11.5546875" style="1"/>
    <col min="9495" max="9495" width="13" style="1" customWidth="1"/>
    <col min="9496" max="9496" width="13.88671875" style="1" customWidth="1"/>
    <col min="9497" max="9736" width="11.5546875" style="1"/>
    <col min="9737" max="9737" width="22.33203125" style="1" customWidth="1"/>
    <col min="9738" max="9738" width="15.88671875" style="1" customWidth="1"/>
    <col min="9739" max="9739" width="11.5546875" style="1"/>
    <col min="9740" max="9742" width="13.109375" style="1" customWidth="1"/>
    <col min="9743" max="9744" width="13.5546875" style="1" customWidth="1"/>
    <col min="9745" max="9745" width="13.44140625" style="1" customWidth="1"/>
    <col min="9746" max="9746" width="13.5546875" style="1" customWidth="1"/>
    <col min="9747" max="9750" width="11.5546875" style="1"/>
    <col min="9751" max="9751" width="13" style="1" customWidth="1"/>
    <col min="9752" max="9752" width="13.88671875" style="1" customWidth="1"/>
    <col min="9753" max="9992" width="11.5546875" style="1"/>
    <col min="9993" max="9993" width="22.33203125" style="1" customWidth="1"/>
    <col min="9994" max="9994" width="15.88671875" style="1" customWidth="1"/>
    <col min="9995" max="9995" width="11.5546875" style="1"/>
    <col min="9996" max="9998" width="13.109375" style="1" customWidth="1"/>
    <col min="9999" max="10000" width="13.5546875" style="1" customWidth="1"/>
    <col min="10001" max="10001" width="13.44140625" style="1" customWidth="1"/>
    <col min="10002" max="10002" width="13.5546875" style="1" customWidth="1"/>
    <col min="10003" max="10006" width="11.5546875" style="1"/>
    <col min="10007" max="10007" width="13" style="1" customWidth="1"/>
    <col min="10008" max="10008" width="13.88671875" style="1" customWidth="1"/>
    <col min="10009" max="10248" width="11.5546875" style="1"/>
    <col min="10249" max="10249" width="22.33203125" style="1" customWidth="1"/>
    <col min="10250" max="10250" width="15.88671875" style="1" customWidth="1"/>
    <col min="10251" max="10251" width="11.5546875" style="1"/>
    <col min="10252" max="10254" width="13.109375" style="1" customWidth="1"/>
    <col min="10255" max="10256" width="13.5546875" style="1" customWidth="1"/>
    <col min="10257" max="10257" width="13.44140625" style="1" customWidth="1"/>
    <col min="10258" max="10258" width="13.5546875" style="1" customWidth="1"/>
    <col min="10259" max="10262" width="11.5546875" style="1"/>
    <col min="10263" max="10263" width="13" style="1" customWidth="1"/>
    <col min="10264" max="10264" width="13.88671875" style="1" customWidth="1"/>
    <col min="10265" max="10504" width="11.5546875" style="1"/>
    <col min="10505" max="10505" width="22.33203125" style="1" customWidth="1"/>
    <col min="10506" max="10506" width="15.88671875" style="1" customWidth="1"/>
    <col min="10507" max="10507" width="11.5546875" style="1"/>
    <col min="10508" max="10510" width="13.109375" style="1" customWidth="1"/>
    <col min="10511" max="10512" width="13.5546875" style="1" customWidth="1"/>
    <col min="10513" max="10513" width="13.44140625" style="1" customWidth="1"/>
    <col min="10514" max="10514" width="13.5546875" style="1" customWidth="1"/>
    <col min="10515" max="10518" width="11.5546875" style="1"/>
    <col min="10519" max="10519" width="13" style="1" customWidth="1"/>
    <col min="10520" max="10520" width="13.88671875" style="1" customWidth="1"/>
    <col min="10521" max="10760" width="11.5546875" style="1"/>
    <col min="10761" max="10761" width="22.33203125" style="1" customWidth="1"/>
    <col min="10762" max="10762" width="15.88671875" style="1" customWidth="1"/>
    <col min="10763" max="10763" width="11.5546875" style="1"/>
    <col min="10764" max="10766" width="13.109375" style="1" customWidth="1"/>
    <col min="10767" max="10768" width="13.5546875" style="1" customWidth="1"/>
    <col min="10769" max="10769" width="13.44140625" style="1" customWidth="1"/>
    <col min="10770" max="10770" width="13.5546875" style="1" customWidth="1"/>
    <col min="10771" max="10774" width="11.5546875" style="1"/>
    <col min="10775" max="10775" width="13" style="1" customWidth="1"/>
    <col min="10776" max="10776" width="13.88671875" style="1" customWidth="1"/>
    <col min="10777" max="11016" width="11.5546875" style="1"/>
    <col min="11017" max="11017" width="22.33203125" style="1" customWidth="1"/>
    <col min="11018" max="11018" width="15.88671875" style="1" customWidth="1"/>
    <col min="11019" max="11019" width="11.5546875" style="1"/>
    <col min="11020" max="11022" width="13.109375" style="1" customWidth="1"/>
    <col min="11023" max="11024" width="13.5546875" style="1" customWidth="1"/>
    <col min="11025" max="11025" width="13.44140625" style="1" customWidth="1"/>
    <col min="11026" max="11026" width="13.5546875" style="1" customWidth="1"/>
    <col min="11027" max="11030" width="11.5546875" style="1"/>
    <col min="11031" max="11031" width="13" style="1" customWidth="1"/>
    <col min="11032" max="11032" width="13.88671875" style="1" customWidth="1"/>
    <col min="11033" max="11272" width="11.5546875" style="1"/>
    <col min="11273" max="11273" width="22.33203125" style="1" customWidth="1"/>
    <col min="11274" max="11274" width="15.88671875" style="1" customWidth="1"/>
    <col min="11275" max="11275" width="11.5546875" style="1"/>
    <col min="11276" max="11278" width="13.109375" style="1" customWidth="1"/>
    <col min="11279" max="11280" width="13.5546875" style="1" customWidth="1"/>
    <col min="11281" max="11281" width="13.44140625" style="1" customWidth="1"/>
    <col min="11282" max="11282" width="13.5546875" style="1" customWidth="1"/>
    <col min="11283" max="11286" width="11.5546875" style="1"/>
    <col min="11287" max="11287" width="13" style="1" customWidth="1"/>
    <col min="11288" max="11288" width="13.88671875" style="1" customWidth="1"/>
    <col min="11289" max="11528" width="11.5546875" style="1"/>
    <col min="11529" max="11529" width="22.33203125" style="1" customWidth="1"/>
    <col min="11530" max="11530" width="15.88671875" style="1" customWidth="1"/>
    <col min="11531" max="11531" width="11.5546875" style="1"/>
    <col min="11532" max="11534" width="13.109375" style="1" customWidth="1"/>
    <col min="11535" max="11536" width="13.5546875" style="1" customWidth="1"/>
    <col min="11537" max="11537" width="13.44140625" style="1" customWidth="1"/>
    <col min="11538" max="11538" width="13.5546875" style="1" customWidth="1"/>
    <col min="11539" max="11542" width="11.5546875" style="1"/>
    <col min="11543" max="11543" width="13" style="1" customWidth="1"/>
    <col min="11544" max="11544" width="13.88671875" style="1" customWidth="1"/>
    <col min="11545" max="11784" width="11.5546875" style="1"/>
    <col min="11785" max="11785" width="22.33203125" style="1" customWidth="1"/>
    <col min="11786" max="11786" width="15.88671875" style="1" customWidth="1"/>
    <col min="11787" max="11787" width="11.5546875" style="1"/>
    <col min="11788" max="11790" width="13.109375" style="1" customWidth="1"/>
    <col min="11791" max="11792" width="13.5546875" style="1" customWidth="1"/>
    <col min="11793" max="11793" width="13.44140625" style="1" customWidth="1"/>
    <col min="11794" max="11794" width="13.5546875" style="1" customWidth="1"/>
    <col min="11795" max="11798" width="11.5546875" style="1"/>
    <col min="11799" max="11799" width="13" style="1" customWidth="1"/>
    <col min="11800" max="11800" width="13.88671875" style="1" customWidth="1"/>
    <col min="11801" max="12040" width="11.5546875" style="1"/>
    <col min="12041" max="12041" width="22.33203125" style="1" customWidth="1"/>
    <col min="12042" max="12042" width="15.88671875" style="1" customWidth="1"/>
    <col min="12043" max="12043" width="11.5546875" style="1"/>
    <col min="12044" max="12046" width="13.109375" style="1" customWidth="1"/>
    <col min="12047" max="12048" width="13.5546875" style="1" customWidth="1"/>
    <col min="12049" max="12049" width="13.44140625" style="1" customWidth="1"/>
    <col min="12050" max="12050" width="13.5546875" style="1" customWidth="1"/>
    <col min="12051" max="12054" width="11.5546875" style="1"/>
    <col min="12055" max="12055" width="13" style="1" customWidth="1"/>
    <col min="12056" max="12056" width="13.88671875" style="1" customWidth="1"/>
    <col min="12057" max="12296" width="11.5546875" style="1"/>
    <col min="12297" max="12297" width="22.33203125" style="1" customWidth="1"/>
    <col min="12298" max="12298" width="15.88671875" style="1" customWidth="1"/>
    <col min="12299" max="12299" width="11.5546875" style="1"/>
    <col min="12300" max="12302" width="13.109375" style="1" customWidth="1"/>
    <col min="12303" max="12304" width="13.5546875" style="1" customWidth="1"/>
    <col min="12305" max="12305" width="13.44140625" style="1" customWidth="1"/>
    <col min="12306" max="12306" width="13.5546875" style="1" customWidth="1"/>
    <col min="12307" max="12310" width="11.5546875" style="1"/>
    <col min="12311" max="12311" width="13" style="1" customWidth="1"/>
    <col min="12312" max="12312" width="13.88671875" style="1" customWidth="1"/>
    <col min="12313" max="12552" width="11.5546875" style="1"/>
    <col min="12553" max="12553" width="22.33203125" style="1" customWidth="1"/>
    <col min="12554" max="12554" width="15.88671875" style="1" customWidth="1"/>
    <col min="12555" max="12555" width="11.5546875" style="1"/>
    <col min="12556" max="12558" width="13.109375" style="1" customWidth="1"/>
    <col min="12559" max="12560" width="13.5546875" style="1" customWidth="1"/>
    <col min="12561" max="12561" width="13.44140625" style="1" customWidth="1"/>
    <col min="12562" max="12562" width="13.5546875" style="1" customWidth="1"/>
    <col min="12563" max="12566" width="11.5546875" style="1"/>
    <col min="12567" max="12567" width="13" style="1" customWidth="1"/>
    <col min="12568" max="12568" width="13.88671875" style="1" customWidth="1"/>
    <col min="12569" max="12808" width="11.5546875" style="1"/>
    <col min="12809" max="12809" width="22.33203125" style="1" customWidth="1"/>
    <col min="12810" max="12810" width="15.88671875" style="1" customWidth="1"/>
    <col min="12811" max="12811" width="11.5546875" style="1"/>
    <col min="12812" max="12814" width="13.109375" style="1" customWidth="1"/>
    <col min="12815" max="12816" width="13.5546875" style="1" customWidth="1"/>
    <col min="12817" max="12817" width="13.44140625" style="1" customWidth="1"/>
    <col min="12818" max="12818" width="13.5546875" style="1" customWidth="1"/>
    <col min="12819" max="12822" width="11.5546875" style="1"/>
    <col min="12823" max="12823" width="13" style="1" customWidth="1"/>
    <col min="12824" max="12824" width="13.88671875" style="1" customWidth="1"/>
    <col min="12825" max="13064" width="11.5546875" style="1"/>
    <col min="13065" max="13065" width="22.33203125" style="1" customWidth="1"/>
    <col min="13066" max="13066" width="15.88671875" style="1" customWidth="1"/>
    <col min="13067" max="13067" width="11.5546875" style="1"/>
    <col min="13068" max="13070" width="13.109375" style="1" customWidth="1"/>
    <col min="13071" max="13072" width="13.5546875" style="1" customWidth="1"/>
    <col min="13073" max="13073" width="13.44140625" style="1" customWidth="1"/>
    <col min="13074" max="13074" width="13.5546875" style="1" customWidth="1"/>
    <col min="13075" max="13078" width="11.5546875" style="1"/>
    <col min="13079" max="13079" width="13" style="1" customWidth="1"/>
    <col min="13080" max="13080" width="13.88671875" style="1" customWidth="1"/>
    <col min="13081" max="13320" width="11.5546875" style="1"/>
    <col min="13321" max="13321" width="22.33203125" style="1" customWidth="1"/>
    <col min="13322" max="13322" width="15.88671875" style="1" customWidth="1"/>
    <col min="13323" max="13323" width="11.5546875" style="1"/>
    <col min="13324" max="13326" width="13.109375" style="1" customWidth="1"/>
    <col min="13327" max="13328" width="13.5546875" style="1" customWidth="1"/>
    <col min="13329" max="13329" width="13.44140625" style="1" customWidth="1"/>
    <col min="13330" max="13330" width="13.5546875" style="1" customWidth="1"/>
    <col min="13331" max="13334" width="11.5546875" style="1"/>
    <col min="13335" max="13335" width="13" style="1" customWidth="1"/>
    <col min="13336" max="13336" width="13.88671875" style="1" customWidth="1"/>
    <col min="13337" max="13576" width="11.5546875" style="1"/>
    <col min="13577" max="13577" width="22.33203125" style="1" customWidth="1"/>
    <col min="13578" max="13578" width="15.88671875" style="1" customWidth="1"/>
    <col min="13579" max="13579" width="11.5546875" style="1"/>
    <col min="13580" max="13582" width="13.109375" style="1" customWidth="1"/>
    <col min="13583" max="13584" width="13.5546875" style="1" customWidth="1"/>
    <col min="13585" max="13585" width="13.44140625" style="1" customWidth="1"/>
    <col min="13586" max="13586" width="13.5546875" style="1" customWidth="1"/>
    <col min="13587" max="13590" width="11.5546875" style="1"/>
    <col min="13591" max="13591" width="13" style="1" customWidth="1"/>
    <col min="13592" max="13592" width="13.88671875" style="1" customWidth="1"/>
    <col min="13593" max="13832" width="11.5546875" style="1"/>
    <col min="13833" max="13833" width="22.33203125" style="1" customWidth="1"/>
    <col min="13834" max="13834" width="15.88671875" style="1" customWidth="1"/>
    <col min="13835" max="13835" width="11.5546875" style="1"/>
    <col min="13836" max="13838" width="13.109375" style="1" customWidth="1"/>
    <col min="13839" max="13840" width="13.5546875" style="1" customWidth="1"/>
    <col min="13841" max="13841" width="13.44140625" style="1" customWidth="1"/>
    <col min="13842" max="13842" width="13.5546875" style="1" customWidth="1"/>
    <col min="13843" max="13846" width="11.5546875" style="1"/>
    <col min="13847" max="13847" width="13" style="1" customWidth="1"/>
    <col min="13848" max="13848" width="13.88671875" style="1" customWidth="1"/>
    <col min="13849" max="14088" width="11.5546875" style="1"/>
    <col min="14089" max="14089" width="22.33203125" style="1" customWidth="1"/>
    <col min="14090" max="14090" width="15.88671875" style="1" customWidth="1"/>
    <col min="14091" max="14091" width="11.5546875" style="1"/>
    <col min="14092" max="14094" width="13.109375" style="1" customWidth="1"/>
    <col min="14095" max="14096" width="13.5546875" style="1" customWidth="1"/>
    <col min="14097" max="14097" width="13.44140625" style="1" customWidth="1"/>
    <col min="14098" max="14098" width="13.5546875" style="1" customWidth="1"/>
    <col min="14099" max="14102" width="11.5546875" style="1"/>
    <col min="14103" max="14103" width="13" style="1" customWidth="1"/>
    <col min="14104" max="14104" width="13.88671875" style="1" customWidth="1"/>
    <col min="14105" max="14344" width="11.5546875" style="1"/>
    <col min="14345" max="14345" width="22.33203125" style="1" customWidth="1"/>
    <col min="14346" max="14346" width="15.88671875" style="1" customWidth="1"/>
    <col min="14347" max="14347" width="11.5546875" style="1"/>
    <col min="14348" max="14350" width="13.109375" style="1" customWidth="1"/>
    <col min="14351" max="14352" width="13.5546875" style="1" customWidth="1"/>
    <col min="14353" max="14353" width="13.44140625" style="1" customWidth="1"/>
    <col min="14354" max="14354" width="13.5546875" style="1" customWidth="1"/>
    <col min="14355" max="14358" width="11.5546875" style="1"/>
    <col min="14359" max="14359" width="13" style="1" customWidth="1"/>
    <col min="14360" max="14360" width="13.88671875" style="1" customWidth="1"/>
    <col min="14361" max="14600" width="11.5546875" style="1"/>
    <col min="14601" max="14601" width="22.33203125" style="1" customWidth="1"/>
    <col min="14602" max="14602" width="15.88671875" style="1" customWidth="1"/>
    <col min="14603" max="14603" width="11.5546875" style="1"/>
    <col min="14604" max="14606" width="13.109375" style="1" customWidth="1"/>
    <col min="14607" max="14608" width="13.5546875" style="1" customWidth="1"/>
    <col min="14609" max="14609" width="13.44140625" style="1" customWidth="1"/>
    <col min="14610" max="14610" width="13.5546875" style="1" customWidth="1"/>
    <col min="14611" max="14614" width="11.5546875" style="1"/>
    <col min="14615" max="14615" width="13" style="1" customWidth="1"/>
    <col min="14616" max="14616" width="13.88671875" style="1" customWidth="1"/>
    <col min="14617" max="14856" width="11.5546875" style="1"/>
    <col min="14857" max="14857" width="22.33203125" style="1" customWidth="1"/>
    <col min="14858" max="14858" width="15.88671875" style="1" customWidth="1"/>
    <col min="14859" max="14859" width="11.5546875" style="1"/>
    <col min="14860" max="14862" width="13.109375" style="1" customWidth="1"/>
    <col min="14863" max="14864" width="13.5546875" style="1" customWidth="1"/>
    <col min="14865" max="14865" width="13.44140625" style="1" customWidth="1"/>
    <col min="14866" max="14866" width="13.5546875" style="1" customWidth="1"/>
    <col min="14867" max="14870" width="11.5546875" style="1"/>
    <col min="14871" max="14871" width="13" style="1" customWidth="1"/>
    <col min="14872" max="14872" width="13.88671875" style="1" customWidth="1"/>
    <col min="14873" max="15112" width="11.5546875" style="1"/>
    <col min="15113" max="15113" width="22.33203125" style="1" customWidth="1"/>
    <col min="15114" max="15114" width="15.88671875" style="1" customWidth="1"/>
    <col min="15115" max="15115" width="11.5546875" style="1"/>
    <col min="15116" max="15118" width="13.109375" style="1" customWidth="1"/>
    <col min="15119" max="15120" width="13.5546875" style="1" customWidth="1"/>
    <col min="15121" max="15121" width="13.44140625" style="1" customWidth="1"/>
    <col min="15122" max="15122" width="13.5546875" style="1" customWidth="1"/>
    <col min="15123" max="15126" width="11.5546875" style="1"/>
    <col min="15127" max="15127" width="13" style="1" customWidth="1"/>
    <col min="15128" max="15128" width="13.88671875" style="1" customWidth="1"/>
    <col min="15129" max="15368" width="11.5546875" style="1"/>
    <col min="15369" max="15369" width="22.33203125" style="1" customWidth="1"/>
    <col min="15370" max="15370" width="15.88671875" style="1" customWidth="1"/>
    <col min="15371" max="15371" width="11.5546875" style="1"/>
    <col min="15372" max="15374" width="13.109375" style="1" customWidth="1"/>
    <col min="15375" max="15376" width="13.5546875" style="1" customWidth="1"/>
    <col min="15377" max="15377" width="13.44140625" style="1" customWidth="1"/>
    <col min="15378" max="15378" width="13.5546875" style="1" customWidth="1"/>
    <col min="15379" max="15382" width="11.5546875" style="1"/>
    <col min="15383" max="15383" width="13" style="1" customWidth="1"/>
    <col min="15384" max="15384" width="13.88671875" style="1" customWidth="1"/>
    <col min="15385" max="15624" width="11.5546875" style="1"/>
    <col min="15625" max="15625" width="22.33203125" style="1" customWidth="1"/>
    <col min="15626" max="15626" width="15.88671875" style="1" customWidth="1"/>
    <col min="15627" max="15627" width="11.5546875" style="1"/>
    <col min="15628" max="15630" width="13.109375" style="1" customWidth="1"/>
    <col min="15631" max="15632" width="13.5546875" style="1" customWidth="1"/>
    <col min="15633" max="15633" width="13.44140625" style="1" customWidth="1"/>
    <col min="15634" max="15634" width="13.5546875" style="1" customWidth="1"/>
    <col min="15635" max="15638" width="11.5546875" style="1"/>
    <col min="15639" max="15639" width="13" style="1" customWidth="1"/>
    <col min="15640" max="15640" width="13.88671875" style="1" customWidth="1"/>
    <col min="15641" max="15880" width="11.5546875" style="1"/>
    <col min="15881" max="15881" width="22.33203125" style="1" customWidth="1"/>
    <col min="15882" max="15882" width="15.88671875" style="1" customWidth="1"/>
    <col min="15883" max="15883" width="11.5546875" style="1"/>
    <col min="15884" max="15886" width="13.109375" style="1" customWidth="1"/>
    <col min="15887" max="15888" width="13.5546875" style="1" customWidth="1"/>
    <col min="15889" max="15889" width="13.44140625" style="1" customWidth="1"/>
    <col min="15890" max="15890" width="13.5546875" style="1" customWidth="1"/>
    <col min="15891" max="15894" width="11.5546875" style="1"/>
    <col min="15895" max="15895" width="13" style="1" customWidth="1"/>
    <col min="15896" max="15896" width="13.88671875" style="1" customWidth="1"/>
    <col min="15897" max="16136" width="11.5546875" style="1"/>
    <col min="16137" max="16137" width="22.33203125" style="1" customWidth="1"/>
    <col min="16138" max="16138" width="15.88671875" style="1" customWidth="1"/>
    <col min="16139" max="16139" width="11.5546875" style="1"/>
    <col min="16140" max="16142" width="13.109375" style="1" customWidth="1"/>
    <col min="16143" max="16144" width="13.5546875" style="1" customWidth="1"/>
    <col min="16145" max="16145" width="13.44140625" style="1" customWidth="1"/>
    <col min="16146" max="16146" width="13.5546875" style="1" customWidth="1"/>
    <col min="16147" max="16150" width="11.5546875" style="1"/>
    <col min="16151" max="16151" width="13" style="1" customWidth="1"/>
    <col min="16152" max="16152" width="13.88671875" style="1" customWidth="1"/>
    <col min="16153" max="16384" width="11.5546875" style="1"/>
  </cols>
  <sheetData>
    <row r="1" spans="1:24" ht="16.8" customHeight="1">
      <c r="A1" s="59">
        <v>1</v>
      </c>
      <c r="B1" s="51"/>
      <c r="C1" s="35"/>
      <c r="D1" s="30"/>
      <c r="E1" s="30"/>
      <c r="F1" s="30"/>
      <c r="G1" s="30"/>
      <c r="H1" s="30"/>
      <c r="I1" s="30"/>
      <c r="J1" s="30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6"/>
    </row>
    <row r="2" spans="1:24" ht="18" customHeight="1">
      <c r="A2" s="60">
        <v>2016</v>
      </c>
      <c r="B2" s="52"/>
      <c r="C2" s="37"/>
      <c r="D2" s="31"/>
      <c r="E2" s="31" t="s">
        <v>104</v>
      </c>
      <c r="F2" s="176">
        <f>D5</f>
        <v>42373</v>
      </c>
      <c r="G2" s="176"/>
      <c r="H2" s="31" t="s">
        <v>105</v>
      </c>
      <c r="I2" s="176">
        <f>J5</f>
        <v>42379</v>
      </c>
      <c r="J2" s="176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8"/>
    </row>
    <row r="3" spans="1:24" ht="18" customHeight="1">
      <c r="A3" s="60"/>
      <c r="B3" s="52"/>
      <c r="C3" s="37"/>
      <c r="E3" s="31"/>
      <c r="F3" s="31"/>
      <c r="G3" s="31"/>
      <c r="H3" s="31"/>
      <c r="I3" s="31"/>
      <c r="J3" s="31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8"/>
    </row>
    <row r="4" spans="1:24" ht="13.8" customHeight="1" thickBot="1">
      <c r="A4" s="61"/>
      <c r="B4" s="53"/>
      <c r="C4" s="39"/>
      <c r="D4" s="32"/>
      <c r="E4" s="32"/>
      <c r="F4" s="32"/>
      <c r="G4" s="32"/>
      <c r="I4" s="32"/>
      <c r="J4" s="32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40"/>
    </row>
    <row r="5" spans="1:24" ht="34.200000000000003" customHeight="1" thickBot="1">
      <c r="A5" s="54" t="s">
        <v>0</v>
      </c>
      <c r="B5" s="54" t="s">
        <v>1</v>
      </c>
      <c r="C5" s="41"/>
      <c r="D5" s="63">
        <f>7*A1+DATE(A2,1,3)-WEEKDAY(DATE(A2,1,3))-5</f>
        <v>42373</v>
      </c>
      <c r="E5" s="64">
        <f>D5+1</f>
        <v>42374</v>
      </c>
      <c r="F5" s="65">
        <f>E5+1</f>
        <v>42375</v>
      </c>
      <c r="G5" s="65">
        <f t="shared" ref="G5:J5" si="0">F5+1</f>
        <v>42376</v>
      </c>
      <c r="H5" s="65">
        <f t="shared" si="0"/>
        <v>42377</v>
      </c>
      <c r="I5" s="65">
        <f t="shared" si="0"/>
        <v>42378</v>
      </c>
      <c r="J5" s="65">
        <f t="shared" si="0"/>
        <v>42379</v>
      </c>
      <c r="K5" s="177" t="s">
        <v>108</v>
      </c>
      <c r="L5" s="178"/>
      <c r="M5" s="46" t="s">
        <v>106</v>
      </c>
      <c r="N5" s="46" t="s">
        <v>106</v>
      </c>
      <c r="O5" s="46" t="s">
        <v>106</v>
      </c>
      <c r="P5" s="46" t="s">
        <v>107</v>
      </c>
      <c r="Q5" s="56" t="s">
        <v>110</v>
      </c>
      <c r="R5" s="42"/>
      <c r="S5" s="42"/>
      <c r="T5" s="42"/>
      <c r="U5" s="42"/>
      <c r="V5" s="56" t="s">
        <v>109</v>
      </c>
      <c r="W5" s="43" t="s">
        <v>2</v>
      </c>
      <c r="X5" s="44" t="s">
        <v>3</v>
      </c>
    </row>
    <row r="6" spans="1:24" s="5" customFormat="1" ht="30.6" customHeight="1" thickBot="1">
      <c r="A6" s="168" t="s">
        <v>112</v>
      </c>
      <c r="B6" s="101" t="s">
        <v>13</v>
      </c>
      <c r="C6" s="27" t="s">
        <v>7</v>
      </c>
      <c r="D6" s="66" t="s">
        <v>34</v>
      </c>
      <c r="E6" s="66" t="s">
        <v>42</v>
      </c>
      <c r="F6" s="66" t="s">
        <v>42</v>
      </c>
      <c r="G6" s="66" t="s">
        <v>30</v>
      </c>
      <c r="H6" s="66" t="s">
        <v>39</v>
      </c>
      <c r="I6" s="66" t="s">
        <v>39</v>
      </c>
      <c r="J6" s="66" t="s">
        <v>34</v>
      </c>
      <c r="K6" s="172">
        <v>0</v>
      </c>
      <c r="L6" s="173"/>
      <c r="M6" s="67">
        <f t="shared" ref="M6:M32" si="1">(HOUR(K6*24)/24+MINUTE(K6/60))</f>
        <v>0</v>
      </c>
      <c r="N6" s="67">
        <f t="shared" ref="N6:N32" si="2">M6*60</f>
        <v>0</v>
      </c>
      <c r="O6" s="106">
        <f>N6+N8-N7</f>
        <v>0</v>
      </c>
      <c r="P6" s="109">
        <f>M6+M8-M7</f>
        <v>0</v>
      </c>
      <c r="Q6" s="112">
        <v>0</v>
      </c>
      <c r="R6" s="115">
        <f>(HOUR(Q6*24)/24+MINUTE(Q6/60))</f>
        <v>0</v>
      </c>
      <c r="S6" s="115">
        <f>R6*60</f>
        <v>0</v>
      </c>
      <c r="T6" s="115">
        <f>O6-S6</f>
        <v>0</v>
      </c>
      <c r="U6" s="115">
        <f>T6/60</f>
        <v>0</v>
      </c>
      <c r="V6" s="124">
        <f>U6/24</f>
        <v>0</v>
      </c>
      <c r="W6" s="171"/>
      <c r="X6" s="94"/>
    </row>
    <row r="7" spans="1:24" ht="16.2" thickBot="1">
      <c r="A7" s="175"/>
      <c r="B7" s="102"/>
      <c r="C7" s="3" t="s">
        <v>5</v>
      </c>
      <c r="D7" s="68"/>
      <c r="E7" s="68"/>
      <c r="F7" s="68"/>
      <c r="G7" s="68"/>
      <c r="H7" s="68"/>
      <c r="I7" s="68"/>
      <c r="J7" s="68"/>
      <c r="K7" s="120">
        <v>1.625</v>
      </c>
      <c r="L7" s="121"/>
      <c r="M7" s="69">
        <f t="shared" si="1"/>
        <v>39</v>
      </c>
      <c r="N7" s="69">
        <f t="shared" si="2"/>
        <v>2340</v>
      </c>
      <c r="O7" s="107"/>
      <c r="P7" s="110"/>
      <c r="Q7" s="113"/>
      <c r="R7" s="116"/>
      <c r="S7" s="116"/>
      <c r="T7" s="116"/>
      <c r="U7" s="116"/>
      <c r="V7" s="125" t="e">
        <f>IF(Q7&lt;#REF!,"- "&amp;TEXT(ABS(#REF!-Q7),"[hh]:mm"),Q7-#REF!)</f>
        <v>#REF!</v>
      </c>
      <c r="W7" s="171"/>
      <c r="X7" s="94"/>
    </row>
    <row r="8" spans="1:24" ht="16.2" thickBot="1">
      <c r="A8" s="79"/>
      <c r="B8" s="139"/>
      <c r="C8" s="7" t="s">
        <v>6</v>
      </c>
      <c r="D8" s="70">
        <f>VALUE(MID(D6,20,5))-VALUE(MID(D6,14,5))+VALUE(MID(D6,7,5))-VALUE(MID(D6,1,5))</f>
        <v>0.33333333333333326</v>
      </c>
      <c r="E8" s="70">
        <f t="shared" ref="E8:J8" si="3">VALUE(MID(E6,20,5))-VALUE(MID(E6,14,5))+VALUE(MID(E6,7,5))-VALUE(MID(E6,1,5))</f>
        <v>0.33333333333333343</v>
      </c>
      <c r="F8" s="70">
        <f t="shared" si="3"/>
        <v>0.33333333333333343</v>
      </c>
      <c r="G8" s="70">
        <f t="shared" si="3"/>
        <v>0.29166666666666669</v>
      </c>
      <c r="H8" s="70">
        <f t="shared" si="3"/>
        <v>0</v>
      </c>
      <c r="I8" s="70">
        <f t="shared" si="3"/>
        <v>0</v>
      </c>
      <c r="J8" s="70">
        <f t="shared" si="3"/>
        <v>0.33333333333333326</v>
      </c>
      <c r="K8" s="71">
        <f>D8+E8+F8+G8+H8+I8+J8</f>
        <v>1.6250000000000002</v>
      </c>
      <c r="L8" s="72">
        <f>IF(K8&lt;K7,"- "&amp;TEXT(ABS(K7-K8),"[hh]:mm"),K8-K7)</f>
        <v>2.2204460492503131E-16</v>
      </c>
      <c r="M8" s="73">
        <f t="shared" si="1"/>
        <v>39</v>
      </c>
      <c r="N8" s="73">
        <f t="shared" si="2"/>
        <v>2340</v>
      </c>
      <c r="O8" s="131"/>
      <c r="P8" s="133"/>
      <c r="Q8" s="135"/>
      <c r="R8" s="128"/>
      <c r="S8" s="128"/>
      <c r="T8" s="128"/>
      <c r="U8" s="128"/>
      <c r="V8" s="143">
        <f>IF(Q6&lt;Q7,"- "&amp;TEXT(ABS(Q7-Q6),"[hh]:mm"),Q6-Q7)</f>
        <v>0</v>
      </c>
      <c r="W8" s="171"/>
      <c r="X8" s="94"/>
    </row>
    <row r="9" spans="1:24" ht="30.6" customHeight="1" thickBot="1">
      <c r="A9" s="168"/>
      <c r="B9" s="101" t="s">
        <v>8</v>
      </c>
      <c r="C9" s="27" t="s">
        <v>7</v>
      </c>
      <c r="D9" s="66" t="s">
        <v>42</v>
      </c>
      <c r="E9" s="66" t="s">
        <v>39</v>
      </c>
      <c r="F9" s="66" t="s">
        <v>39</v>
      </c>
      <c r="G9" s="66" t="s">
        <v>34</v>
      </c>
      <c r="H9" s="66" t="s">
        <v>34</v>
      </c>
      <c r="I9" s="66" t="s">
        <v>34</v>
      </c>
      <c r="J9" s="66" t="s">
        <v>43</v>
      </c>
      <c r="K9" s="172">
        <v>0</v>
      </c>
      <c r="L9" s="173"/>
      <c r="M9" s="67">
        <f t="shared" si="1"/>
        <v>0</v>
      </c>
      <c r="N9" s="67">
        <f t="shared" si="2"/>
        <v>0</v>
      </c>
      <c r="O9" s="106">
        <f>N9+N11-N10</f>
        <v>0</v>
      </c>
      <c r="P9" s="109">
        <f>M9+M11-M10</f>
        <v>0</v>
      </c>
      <c r="Q9" s="112">
        <v>0</v>
      </c>
      <c r="R9" s="115">
        <f>(HOUR(Q9*24)/24+MINUTE(Q9/60))</f>
        <v>0</v>
      </c>
      <c r="S9" s="115">
        <f>R9*60</f>
        <v>0</v>
      </c>
      <c r="T9" s="115">
        <f>O9-S9</f>
        <v>0</v>
      </c>
      <c r="U9" s="115">
        <f>T9/60</f>
        <v>0</v>
      </c>
      <c r="V9" s="124">
        <f>U9/24</f>
        <v>0</v>
      </c>
      <c r="W9" s="171"/>
      <c r="X9" s="94"/>
    </row>
    <row r="10" spans="1:24" ht="16.2" thickBot="1">
      <c r="A10" s="148"/>
      <c r="B10" s="102"/>
      <c r="C10" s="3" t="s">
        <v>5</v>
      </c>
      <c r="D10" s="68"/>
      <c r="E10" s="68"/>
      <c r="F10" s="68"/>
      <c r="G10" s="68"/>
      <c r="H10" s="68"/>
      <c r="I10" s="68"/>
      <c r="J10" s="68"/>
      <c r="K10" s="120">
        <v>1.625</v>
      </c>
      <c r="L10" s="121"/>
      <c r="M10" s="69">
        <f t="shared" si="1"/>
        <v>39</v>
      </c>
      <c r="N10" s="69">
        <f t="shared" si="2"/>
        <v>2340</v>
      </c>
      <c r="O10" s="107"/>
      <c r="P10" s="110"/>
      <c r="Q10" s="113"/>
      <c r="R10" s="116"/>
      <c r="S10" s="116"/>
      <c r="T10" s="116"/>
      <c r="U10" s="116"/>
      <c r="V10" s="125" t="e">
        <f>IF(Q10&lt;#REF!,"- "&amp;TEXT(ABS(#REF!-Q10),"[hh]:mm"),Q10-#REF!)</f>
        <v>#REF!</v>
      </c>
      <c r="W10" s="171"/>
      <c r="X10" s="94"/>
    </row>
    <row r="11" spans="1:24" ht="16.2" thickBot="1">
      <c r="A11" s="149"/>
      <c r="B11" s="139"/>
      <c r="C11" s="4" t="s">
        <v>6</v>
      </c>
      <c r="D11" s="74">
        <f t="shared" ref="D11:J11" si="4">VALUE(MID(D9,20,5))-VALUE(MID(D9,14,5))+VALUE(MID(D9,7,5))-VALUE(MID(D9,1,5))</f>
        <v>0.33333333333333343</v>
      </c>
      <c r="E11" s="74">
        <f t="shared" si="4"/>
        <v>0</v>
      </c>
      <c r="F11" s="74">
        <f t="shared" si="4"/>
        <v>0</v>
      </c>
      <c r="G11" s="74">
        <f t="shared" si="4"/>
        <v>0.33333333333333326</v>
      </c>
      <c r="H11" s="74">
        <f t="shared" si="4"/>
        <v>0.33333333333333326</v>
      </c>
      <c r="I11" s="74">
        <f t="shared" si="4"/>
        <v>0.33333333333333326</v>
      </c>
      <c r="J11" s="74">
        <f t="shared" si="4"/>
        <v>0.2916666666666668</v>
      </c>
      <c r="K11" s="71">
        <f>D11+E11+F11+G11+H11+I11+J11</f>
        <v>1.625</v>
      </c>
      <c r="L11" s="72">
        <f>IF(K11&lt;K10,"- "&amp;TEXT(ABS(K10-K11),"[hh]:mm"),K11-K10)</f>
        <v>0</v>
      </c>
      <c r="M11" s="73">
        <f t="shared" si="1"/>
        <v>39</v>
      </c>
      <c r="N11" s="73">
        <f t="shared" si="2"/>
        <v>2340</v>
      </c>
      <c r="O11" s="131"/>
      <c r="P11" s="133"/>
      <c r="Q11" s="135"/>
      <c r="R11" s="128"/>
      <c r="S11" s="128"/>
      <c r="T11" s="128"/>
      <c r="U11" s="128"/>
      <c r="V11" s="143">
        <f>IF(Q9&lt;Q10,"- "&amp;TEXT(ABS(Q10-Q9),"[hh]:mm"),Q9-Q10)</f>
        <v>0</v>
      </c>
      <c r="W11" s="171"/>
      <c r="X11" s="94"/>
    </row>
    <row r="12" spans="1:24" ht="30.6" customHeight="1" thickBot="1">
      <c r="A12" s="140"/>
      <c r="B12" s="101" t="s">
        <v>9</v>
      </c>
      <c r="C12" s="27" t="s">
        <v>7</v>
      </c>
      <c r="D12" s="66" t="s">
        <v>39</v>
      </c>
      <c r="E12" s="66" t="s">
        <v>44</v>
      </c>
      <c r="F12" s="66" t="s">
        <v>42</v>
      </c>
      <c r="G12" s="66" t="s">
        <v>42</v>
      </c>
      <c r="H12" s="66" t="s">
        <v>42</v>
      </c>
      <c r="I12" s="66" t="s">
        <v>45</v>
      </c>
      <c r="J12" s="66" t="s">
        <v>39</v>
      </c>
      <c r="K12" s="172">
        <v>0</v>
      </c>
      <c r="L12" s="173"/>
      <c r="M12" s="67">
        <f t="shared" si="1"/>
        <v>0</v>
      </c>
      <c r="N12" s="67">
        <f t="shared" si="2"/>
        <v>0</v>
      </c>
      <c r="O12" s="106">
        <f>N12+N14-N13</f>
        <v>0</v>
      </c>
      <c r="P12" s="109">
        <f>M12+M14-M13</f>
        <v>0</v>
      </c>
      <c r="Q12" s="112">
        <v>0</v>
      </c>
      <c r="R12" s="115">
        <f>(HOUR(Q12*24)/24+MINUTE(Q12/60))</f>
        <v>0</v>
      </c>
      <c r="S12" s="115">
        <f>R12*60</f>
        <v>0</v>
      </c>
      <c r="T12" s="115">
        <f>O12-S12</f>
        <v>0</v>
      </c>
      <c r="U12" s="115">
        <f>T12/60</f>
        <v>0</v>
      </c>
      <c r="V12" s="124">
        <f>U12/24</f>
        <v>0</v>
      </c>
      <c r="W12" s="171"/>
      <c r="X12" s="94"/>
    </row>
    <row r="13" spans="1:24" ht="16.2" thickBot="1">
      <c r="A13" s="141"/>
      <c r="B13" s="102"/>
      <c r="C13" s="3" t="s">
        <v>5</v>
      </c>
      <c r="D13" s="68"/>
      <c r="E13" s="68"/>
      <c r="F13" s="68"/>
      <c r="G13" s="68"/>
      <c r="H13" s="68"/>
      <c r="I13" s="68"/>
      <c r="J13" s="68"/>
      <c r="K13" s="120">
        <v>1.625</v>
      </c>
      <c r="L13" s="121"/>
      <c r="M13" s="69">
        <f t="shared" si="1"/>
        <v>39</v>
      </c>
      <c r="N13" s="69">
        <f t="shared" si="2"/>
        <v>2340</v>
      </c>
      <c r="O13" s="107"/>
      <c r="P13" s="110"/>
      <c r="Q13" s="113"/>
      <c r="R13" s="116"/>
      <c r="S13" s="116"/>
      <c r="T13" s="116"/>
      <c r="U13" s="116"/>
      <c r="V13" s="125" t="e">
        <f>IF(Q13&lt;#REF!,"- "&amp;TEXT(ABS(#REF!-Q13),"[hh]:mm"),Q13-#REF!)</f>
        <v>#REF!</v>
      </c>
      <c r="W13" s="171"/>
      <c r="X13" s="94"/>
    </row>
    <row r="14" spans="1:24" ht="16.2" thickBot="1">
      <c r="A14" s="174"/>
      <c r="B14" s="139"/>
      <c r="C14" s="4" t="s">
        <v>6</v>
      </c>
      <c r="D14" s="74">
        <f t="shared" ref="D14:J14" si="5">VALUE(MID(D12,20,5))-VALUE(MID(D12,14,5))+VALUE(MID(D12,7,5))-VALUE(MID(D12,1,5))</f>
        <v>0</v>
      </c>
      <c r="E14" s="74">
        <f t="shared" si="5"/>
        <v>0.29166666666666663</v>
      </c>
      <c r="F14" s="74">
        <f t="shared" si="5"/>
        <v>0.33333333333333343</v>
      </c>
      <c r="G14" s="74">
        <f t="shared" si="5"/>
        <v>0.33333333333333343</v>
      </c>
      <c r="H14" s="74">
        <f t="shared" si="5"/>
        <v>0.33333333333333343</v>
      </c>
      <c r="I14" s="74">
        <f t="shared" si="5"/>
        <v>0.33333333333333343</v>
      </c>
      <c r="J14" s="74">
        <f t="shared" si="5"/>
        <v>0</v>
      </c>
      <c r="K14" s="71">
        <f>D14+E14+F14+G14+H14+I14+J14</f>
        <v>1.6250000000000004</v>
      </c>
      <c r="L14" s="72">
        <f>IF(K14&lt;K13,"- "&amp;TEXT(ABS(K13-K14),"[hh]:mm"),K14-K13)</f>
        <v>4.4408920985006262E-16</v>
      </c>
      <c r="M14" s="73">
        <f t="shared" si="1"/>
        <v>39</v>
      </c>
      <c r="N14" s="73">
        <f t="shared" si="2"/>
        <v>2340</v>
      </c>
      <c r="O14" s="131"/>
      <c r="P14" s="133"/>
      <c r="Q14" s="135"/>
      <c r="R14" s="128"/>
      <c r="S14" s="128"/>
      <c r="T14" s="128"/>
      <c r="U14" s="128"/>
      <c r="V14" s="143">
        <f>IF(Q12&lt;Q13,"- "&amp;TEXT(ABS(Q13-Q12),"[hh]:mm"),Q12-Q13)</f>
        <v>0</v>
      </c>
      <c r="W14" s="171"/>
      <c r="X14" s="94"/>
    </row>
    <row r="15" spans="1:24" ht="30.6" customHeight="1" thickBot="1">
      <c r="A15" s="168"/>
      <c r="B15" s="101" t="s">
        <v>10</v>
      </c>
      <c r="C15" s="27" t="s">
        <v>7</v>
      </c>
      <c r="D15" s="66" t="s">
        <v>37</v>
      </c>
      <c r="E15" s="66" t="s">
        <v>39</v>
      </c>
      <c r="F15" s="66" t="s">
        <v>33</v>
      </c>
      <c r="G15" s="66" t="s">
        <v>39</v>
      </c>
      <c r="H15" s="66" t="s">
        <v>39</v>
      </c>
      <c r="I15" s="66" t="s">
        <v>37</v>
      </c>
      <c r="J15" s="66" t="s">
        <v>37</v>
      </c>
      <c r="K15" s="172">
        <v>0</v>
      </c>
      <c r="L15" s="173"/>
      <c r="M15" s="67">
        <f t="shared" si="1"/>
        <v>0</v>
      </c>
      <c r="N15" s="67">
        <f t="shared" si="2"/>
        <v>0</v>
      </c>
      <c r="O15" s="106">
        <f>N15+N17-N16</f>
        <v>0</v>
      </c>
      <c r="P15" s="109">
        <f>M15+M17-M16</f>
        <v>0</v>
      </c>
      <c r="Q15" s="112">
        <v>0</v>
      </c>
      <c r="R15" s="115">
        <f>(HOUR(Q15*24)/24+MINUTE(Q15/60))</f>
        <v>0</v>
      </c>
      <c r="S15" s="115">
        <f>R15*60</f>
        <v>0</v>
      </c>
      <c r="T15" s="115">
        <f>O15-S15</f>
        <v>0</v>
      </c>
      <c r="U15" s="115">
        <f>T15/60</f>
        <v>0</v>
      </c>
      <c r="V15" s="124">
        <f>U15/24</f>
        <v>0</v>
      </c>
      <c r="W15" s="170"/>
      <c r="X15" s="94"/>
    </row>
    <row r="16" spans="1:24" ht="16.2" thickBot="1">
      <c r="A16" s="148"/>
      <c r="B16" s="102"/>
      <c r="C16" s="3" t="s">
        <v>5</v>
      </c>
      <c r="D16" s="68"/>
      <c r="E16" s="68"/>
      <c r="F16" s="68"/>
      <c r="G16" s="68"/>
      <c r="H16" s="68"/>
      <c r="I16" s="68"/>
      <c r="J16" s="68"/>
      <c r="K16" s="120">
        <v>1.625</v>
      </c>
      <c r="L16" s="121"/>
      <c r="M16" s="69">
        <f t="shared" si="1"/>
        <v>39</v>
      </c>
      <c r="N16" s="69">
        <f t="shared" si="2"/>
        <v>2340</v>
      </c>
      <c r="O16" s="107"/>
      <c r="P16" s="110"/>
      <c r="Q16" s="113"/>
      <c r="R16" s="116"/>
      <c r="S16" s="116"/>
      <c r="T16" s="116"/>
      <c r="U16" s="116"/>
      <c r="V16" s="125" t="e">
        <f>IF(Q16&lt;#REF!,"- "&amp;TEXT(ABS(#REF!-Q16),"[hh]:mm"),Q16-#REF!)</f>
        <v>#REF!</v>
      </c>
      <c r="W16" s="171"/>
      <c r="X16" s="94"/>
    </row>
    <row r="17" spans="1:24" ht="16.2" thickBot="1">
      <c r="A17" s="149"/>
      <c r="B17" s="139"/>
      <c r="C17" s="4" t="s">
        <v>6</v>
      </c>
      <c r="D17" s="74">
        <f t="shared" ref="D17:J17" si="6">VALUE(MID(D15,20,5))-VALUE(MID(D15,14,5))+VALUE(MID(D15,7,5))-VALUE(MID(D15,1,5))</f>
        <v>0.41666666666666685</v>
      </c>
      <c r="E17" s="74">
        <f t="shared" si="6"/>
        <v>0</v>
      </c>
      <c r="F17" s="74">
        <f t="shared" si="6"/>
        <v>0.375</v>
      </c>
      <c r="G17" s="74">
        <f t="shared" si="6"/>
        <v>0</v>
      </c>
      <c r="H17" s="74">
        <f t="shared" si="6"/>
        <v>0</v>
      </c>
      <c r="I17" s="74">
        <f t="shared" si="6"/>
        <v>0.41666666666666685</v>
      </c>
      <c r="J17" s="74">
        <f t="shared" si="6"/>
        <v>0.41666666666666685</v>
      </c>
      <c r="K17" s="71">
        <f>D17+E17+F17+G17+H17+I17+J17</f>
        <v>1.6250000000000004</v>
      </c>
      <c r="L17" s="72">
        <f>IF(K17&lt;K16,"- "&amp;TEXT(ABS(K16-K17),"[hh]:mm"),K17-K16)</f>
        <v>4.4408920985006262E-16</v>
      </c>
      <c r="M17" s="73">
        <f t="shared" si="1"/>
        <v>39</v>
      </c>
      <c r="N17" s="73">
        <f t="shared" si="2"/>
        <v>2340</v>
      </c>
      <c r="O17" s="131"/>
      <c r="P17" s="133"/>
      <c r="Q17" s="135"/>
      <c r="R17" s="128"/>
      <c r="S17" s="128"/>
      <c r="T17" s="128"/>
      <c r="U17" s="128"/>
      <c r="V17" s="143">
        <f>IF(Q15&lt;Q16,"- "&amp;TEXT(ABS(Q16-Q15),"[hh]:mm"),Q15-Q16)</f>
        <v>0</v>
      </c>
      <c r="W17" s="171"/>
      <c r="X17" s="94"/>
    </row>
    <row r="18" spans="1:24" ht="30.6" customHeight="1" thickBot="1">
      <c r="A18" s="168"/>
      <c r="B18" s="101" t="s">
        <v>10</v>
      </c>
      <c r="C18" s="27" t="s">
        <v>7</v>
      </c>
      <c r="D18" s="66" t="s">
        <v>39</v>
      </c>
      <c r="E18" s="66" t="s">
        <v>37</v>
      </c>
      <c r="F18" s="66" t="s">
        <v>37</v>
      </c>
      <c r="G18" s="66" t="s">
        <v>37</v>
      </c>
      <c r="H18" s="66" t="s">
        <v>38</v>
      </c>
      <c r="I18" s="66" t="s">
        <v>39</v>
      </c>
      <c r="J18" s="66" t="s">
        <v>39</v>
      </c>
      <c r="K18" s="172">
        <v>0.20833333333333334</v>
      </c>
      <c r="L18" s="173"/>
      <c r="M18" s="67">
        <f t="shared" si="1"/>
        <v>5</v>
      </c>
      <c r="N18" s="67">
        <f t="shared" si="2"/>
        <v>300</v>
      </c>
      <c r="O18" s="106">
        <f>N18+N20-N19</f>
        <v>300</v>
      </c>
      <c r="P18" s="109">
        <f>M18+M20-M19</f>
        <v>5</v>
      </c>
      <c r="Q18" s="112">
        <v>0</v>
      </c>
      <c r="R18" s="115">
        <f>(HOUR(Q18*24)/24+MINUTE(Q18/60))</f>
        <v>0</v>
      </c>
      <c r="S18" s="115">
        <f>R18*60</f>
        <v>0</v>
      </c>
      <c r="T18" s="115">
        <f>O18-S18</f>
        <v>300</v>
      </c>
      <c r="U18" s="115">
        <f>T18/60</f>
        <v>5</v>
      </c>
      <c r="V18" s="124">
        <f>U18/24</f>
        <v>0.20833333333333334</v>
      </c>
      <c r="W18" s="126"/>
      <c r="X18" s="118"/>
    </row>
    <row r="19" spans="1:24" ht="15.6">
      <c r="A19" s="148"/>
      <c r="B19" s="102"/>
      <c r="C19" s="3" t="s">
        <v>5</v>
      </c>
      <c r="D19" s="68"/>
      <c r="E19" s="68"/>
      <c r="F19" s="68"/>
      <c r="G19" s="68"/>
      <c r="H19" s="68"/>
      <c r="I19" s="68"/>
      <c r="J19" s="68"/>
      <c r="K19" s="120">
        <v>1.625</v>
      </c>
      <c r="L19" s="121"/>
      <c r="M19" s="69">
        <f t="shared" si="1"/>
        <v>39</v>
      </c>
      <c r="N19" s="69">
        <f t="shared" si="2"/>
        <v>2340</v>
      </c>
      <c r="O19" s="107"/>
      <c r="P19" s="110"/>
      <c r="Q19" s="113"/>
      <c r="R19" s="116"/>
      <c r="S19" s="116"/>
      <c r="T19" s="116"/>
      <c r="U19" s="116"/>
      <c r="V19" s="125" t="e">
        <f>IF(Q19&lt;#REF!,"- "&amp;TEXT(ABS(#REF!-Q19),"[hh]:mm"),Q19-#REF!)</f>
        <v>#REF!</v>
      </c>
      <c r="W19" s="127"/>
      <c r="X19" s="119"/>
    </row>
    <row r="20" spans="1:24" ht="16.2" thickBot="1">
      <c r="A20" s="169"/>
      <c r="B20" s="103"/>
      <c r="C20" s="9" t="s">
        <v>6</v>
      </c>
      <c r="D20" s="75">
        <f t="shared" ref="D20:J20" si="7">VALUE(MID(D18,20,5))-VALUE(MID(D18,14,5))+VALUE(MID(D18,7,5))-VALUE(MID(D18,1,5))</f>
        <v>0</v>
      </c>
      <c r="E20" s="75">
        <f t="shared" si="7"/>
        <v>0.41666666666666685</v>
      </c>
      <c r="F20" s="75">
        <f t="shared" si="7"/>
        <v>0.41666666666666685</v>
      </c>
      <c r="G20" s="75">
        <f t="shared" si="7"/>
        <v>0.41666666666666685</v>
      </c>
      <c r="H20" s="75">
        <f t="shared" si="7"/>
        <v>0.37500000000000011</v>
      </c>
      <c r="I20" s="75">
        <f t="shared" si="7"/>
        <v>0</v>
      </c>
      <c r="J20" s="75">
        <f t="shared" si="7"/>
        <v>0</v>
      </c>
      <c r="K20" s="78">
        <f>D20+E20+F20+G20+H20+I20+J20</f>
        <v>1.6250000000000004</v>
      </c>
      <c r="L20" s="76">
        <f>IF(K20&lt;K19,"- "&amp;TEXT(ABS(K19-K20),"[hh]:mm"),K20-K19)</f>
        <v>4.4408920985006262E-16</v>
      </c>
      <c r="M20" s="80">
        <f t="shared" si="1"/>
        <v>39</v>
      </c>
      <c r="N20" s="80">
        <f t="shared" si="2"/>
        <v>2340</v>
      </c>
      <c r="O20" s="107"/>
      <c r="P20" s="110"/>
      <c r="Q20" s="113"/>
      <c r="R20" s="116"/>
      <c r="S20" s="116"/>
      <c r="T20" s="116"/>
      <c r="U20" s="116"/>
      <c r="V20" s="125">
        <f>IF(Q18&lt;Q19,"- "&amp;TEXT(ABS(Q19-Q18),"[hh]:mm"),Q18-Q19)</f>
        <v>0</v>
      </c>
      <c r="W20" s="127"/>
      <c r="X20" s="119"/>
    </row>
    <row r="21" spans="1:24" ht="30.6" customHeight="1" thickBot="1">
      <c r="A21" s="168"/>
      <c r="B21" s="101" t="s">
        <v>111</v>
      </c>
      <c r="C21" s="27" t="s">
        <v>7</v>
      </c>
      <c r="D21" s="66" t="s">
        <v>39</v>
      </c>
      <c r="E21" s="66" t="s">
        <v>37</v>
      </c>
      <c r="F21" s="66" t="s">
        <v>37</v>
      </c>
      <c r="G21" s="66" t="s">
        <v>37</v>
      </c>
      <c r="H21" s="66" t="s">
        <v>38</v>
      </c>
      <c r="I21" s="66" t="s">
        <v>39</v>
      </c>
      <c r="J21" s="66" t="s">
        <v>39</v>
      </c>
      <c r="K21" s="172">
        <v>0</v>
      </c>
      <c r="L21" s="173"/>
      <c r="M21" s="67">
        <f t="shared" si="1"/>
        <v>0</v>
      </c>
      <c r="N21" s="67">
        <f t="shared" si="2"/>
        <v>0</v>
      </c>
      <c r="O21" s="106">
        <f>N21+N23-N22</f>
        <v>0</v>
      </c>
      <c r="P21" s="109">
        <f>M21+M23-M22</f>
        <v>0</v>
      </c>
      <c r="Q21" s="112">
        <v>0</v>
      </c>
      <c r="R21" s="115">
        <f>(HOUR(Q21*24)/24+MINUTE(Q21/60))</f>
        <v>0</v>
      </c>
      <c r="S21" s="115">
        <f>R21*60</f>
        <v>0</v>
      </c>
      <c r="T21" s="115">
        <f>O21-S21</f>
        <v>0</v>
      </c>
      <c r="U21" s="115">
        <f>T21/60</f>
        <v>0</v>
      </c>
      <c r="V21" s="124">
        <f>U21/24</f>
        <v>0</v>
      </c>
      <c r="W21" s="126"/>
      <c r="X21" s="118"/>
    </row>
    <row r="22" spans="1:24" ht="15.6">
      <c r="A22" s="148"/>
      <c r="B22" s="102"/>
      <c r="C22" s="3" t="s">
        <v>5</v>
      </c>
      <c r="D22" s="68"/>
      <c r="E22" s="68"/>
      <c r="F22" s="68"/>
      <c r="G22" s="68"/>
      <c r="H22" s="68"/>
      <c r="I22" s="68"/>
      <c r="J22" s="68"/>
      <c r="K22" s="120">
        <v>1.625</v>
      </c>
      <c r="L22" s="121"/>
      <c r="M22" s="69">
        <f t="shared" si="1"/>
        <v>39</v>
      </c>
      <c r="N22" s="69">
        <f t="shared" si="2"/>
        <v>2340</v>
      </c>
      <c r="O22" s="107"/>
      <c r="P22" s="110"/>
      <c r="Q22" s="113"/>
      <c r="R22" s="116"/>
      <c r="S22" s="116"/>
      <c r="T22" s="116"/>
      <c r="U22" s="116"/>
      <c r="V22" s="125" t="e">
        <f>IF(Q22&lt;#REF!,"- "&amp;TEXT(ABS(#REF!-Q22),"[hh]:mm"),Q22-#REF!)</f>
        <v>#REF!</v>
      </c>
      <c r="W22" s="127"/>
      <c r="X22" s="119"/>
    </row>
    <row r="23" spans="1:24" ht="16.2" thickBot="1">
      <c r="A23" s="169"/>
      <c r="B23" s="103"/>
      <c r="C23" s="9" t="s">
        <v>6</v>
      </c>
      <c r="D23" s="75">
        <f t="shared" ref="D23:J23" si="8">VALUE(MID(D21,20,5))-VALUE(MID(D21,14,5))+VALUE(MID(D21,7,5))-VALUE(MID(D21,1,5))</f>
        <v>0</v>
      </c>
      <c r="E23" s="75">
        <f t="shared" si="8"/>
        <v>0.41666666666666685</v>
      </c>
      <c r="F23" s="75">
        <f t="shared" si="8"/>
        <v>0.41666666666666685</v>
      </c>
      <c r="G23" s="75">
        <f t="shared" si="8"/>
        <v>0.41666666666666685</v>
      </c>
      <c r="H23" s="75">
        <f t="shared" si="8"/>
        <v>0.37500000000000011</v>
      </c>
      <c r="I23" s="75">
        <f t="shared" si="8"/>
        <v>0</v>
      </c>
      <c r="J23" s="75">
        <f t="shared" si="8"/>
        <v>0</v>
      </c>
      <c r="K23" s="78">
        <f>D23+E23+F23+G23+H23+I23+J23</f>
        <v>1.6250000000000004</v>
      </c>
      <c r="L23" s="76">
        <f>IF(K23&lt;K22,"- "&amp;TEXT(ABS(K22-K23),"[hh]:mm"),K23-K22)</f>
        <v>4.4408920985006262E-16</v>
      </c>
      <c r="M23" s="80">
        <f t="shared" si="1"/>
        <v>39</v>
      </c>
      <c r="N23" s="80">
        <f t="shared" si="2"/>
        <v>2340</v>
      </c>
      <c r="O23" s="107"/>
      <c r="P23" s="110"/>
      <c r="Q23" s="113"/>
      <c r="R23" s="116"/>
      <c r="S23" s="116"/>
      <c r="T23" s="116"/>
      <c r="U23" s="116"/>
      <c r="V23" s="125">
        <f>IF(Q21&lt;Q22,"- "&amp;TEXT(ABS(Q22-Q21),"[hh]:mm"),Q21-Q22)</f>
        <v>0</v>
      </c>
      <c r="W23" s="127"/>
      <c r="X23" s="119"/>
    </row>
    <row r="24" spans="1:24" ht="30.6" customHeight="1" thickBot="1">
      <c r="A24" s="163"/>
      <c r="B24" s="150" t="s">
        <v>15</v>
      </c>
      <c r="C24" s="2" t="s">
        <v>7</v>
      </c>
      <c r="D24" s="77" t="s">
        <v>40</v>
      </c>
      <c r="E24" s="77" t="s">
        <v>19</v>
      </c>
      <c r="F24" s="77" t="s">
        <v>19</v>
      </c>
      <c r="G24" s="77" t="s">
        <v>41</v>
      </c>
      <c r="H24" s="77" t="s">
        <v>40</v>
      </c>
      <c r="I24" s="77" t="s">
        <v>39</v>
      </c>
      <c r="J24" s="77" t="s">
        <v>39</v>
      </c>
      <c r="K24" s="153">
        <v>0</v>
      </c>
      <c r="L24" s="154"/>
      <c r="M24" s="82">
        <f t="shared" si="1"/>
        <v>0</v>
      </c>
      <c r="N24" s="82">
        <f t="shared" si="2"/>
        <v>0</v>
      </c>
      <c r="O24" s="130">
        <f>N24+N26</f>
        <v>1680</v>
      </c>
      <c r="P24" s="132">
        <f>M24+M26</f>
        <v>28</v>
      </c>
      <c r="Q24" s="134">
        <v>0</v>
      </c>
      <c r="R24" s="129">
        <f>(HOUR(Q24*24)/24+MINUTE(Q24/60))</f>
        <v>0</v>
      </c>
      <c r="S24" s="129">
        <f>R24*60</f>
        <v>0</v>
      </c>
      <c r="T24" s="129">
        <f>O24-S24</f>
        <v>1680</v>
      </c>
      <c r="U24" s="129">
        <f>T24/60</f>
        <v>28</v>
      </c>
      <c r="V24" s="136">
        <f>U24/24</f>
        <v>1.1666666666666667</v>
      </c>
      <c r="W24" s="164"/>
      <c r="X24" s="166"/>
    </row>
    <row r="25" spans="1:24" ht="16.2" thickBot="1">
      <c r="A25" s="99"/>
      <c r="B25" s="102"/>
      <c r="C25" s="3" t="s">
        <v>5</v>
      </c>
      <c r="D25" s="68"/>
      <c r="E25" s="68"/>
      <c r="F25" s="68"/>
      <c r="G25" s="68"/>
      <c r="H25" s="68"/>
      <c r="I25" s="68"/>
      <c r="J25" s="68"/>
      <c r="K25" s="96">
        <f>K107</f>
        <v>1.166666666666667</v>
      </c>
      <c r="L25" s="97"/>
      <c r="M25" s="69">
        <f t="shared" si="1"/>
        <v>28</v>
      </c>
      <c r="N25" s="69">
        <f t="shared" si="2"/>
        <v>1680</v>
      </c>
      <c r="O25" s="107"/>
      <c r="P25" s="110"/>
      <c r="Q25" s="113"/>
      <c r="R25" s="116"/>
      <c r="S25" s="116"/>
      <c r="T25" s="116"/>
      <c r="U25" s="116"/>
      <c r="V25" s="89" t="e">
        <f>IF(Q25&lt;#REF!,"- "&amp;TEXT(ABS(#REF!-Q25),"[hh]:mm"),Q25-#REF!)</f>
        <v>#REF!</v>
      </c>
      <c r="W25" s="92"/>
      <c r="X25" s="94"/>
    </row>
    <row r="26" spans="1:24" ht="16.2" thickBot="1">
      <c r="A26" s="99"/>
      <c r="B26" s="102"/>
      <c r="C26" s="7" t="s">
        <v>6</v>
      </c>
      <c r="D26" s="74">
        <f t="shared" ref="D26:J26" si="9">VALUE(MID(D24,20,5))-VALUE(MID(D24,14,5))+VALUE(MID(D24,7,5))-VALUE(MID(D24,1,5))</f>
        <v>0.20833333333333331</v>
      </c>
      <c r="E26" s="74">
        <f t="shared" si="9"/>
        <v>0.25000000000000006</v>
      </c>
      <c r="F26" s="74">
        <f t="shared" si="9"/>
        <v>0.25000000000000006</v>
      </c>
      <c r="G26" s="74">
        <f t="shared" si="9"/>
        <v>0.24999999999999994</v>
      </c>
      <c r="H26" s="74">
        <f t="shared" si="9"/>
        <v>0.20833333333333331</v>
      </c>
      <c r="I26" s="74">
        <f t="shared" si="9"/>
        <v>0</v>
      </c>
      <c r="J26" s="74">
        <f t="shared" si="9"/>
        <v>0</v>
      </c>
      <c r="K26" s="71">
        <f>D26+E26+F26+G26+H26+I26+J26</f>
        <v>1.1666666666666667</v>
      </c>
      <c r="L26" s="72" t="str">
        <f>IF(K26&lt;=K25,"- "&amp;TEXT(ABS(K25-K26),"[hh]:mm"),K26-K25)</f>
        <v>- 00:00</v>
      </c>
      <c r="M26" s="73">
        <f t="shared" si="1"/>
        <v>28</v>
      </c>
      <c r="N26" s="73">
        <f t="shared" si="2"/>
        <v>1680</v>
      </c>
      <c r="O26" s="131"/>
      <c r="P26" s="133"/>
      <c r="Q26" s="135"/>
      <c r="R26" s="128"/>
      <c r="S26" s="128"/>
      <c r="T26" s="128"/>
      <c r="U26" s="128"/>
      <c r="V26" s="137">
        <f>IF(Q24&lt;Q25,"- "&amp;TEXT(ABS(Q25-Q24),"[hh]:mm"),Q24-Q25)</f>
        <v>0</v>
      </c>
      <c r="W26" s="165"/>
      <c r="X26" s="167"/>
    </row>
    <row r="27" spans="1:24" ht="30.6" customHeight="1" thickBot="1">
      <c r="A27" s="159"/>
      <c r="B27" s="161" t="s">
        <v>15</v>
      </c>
      <c r="C27" s="11" t="s">
        <v>7</v>
      </c>
      <c r="D27" s="66" t="s">
        <v>39</v>
      </c>
      <c r="E27" s="66" t="s">
        <v>39</v>
      </c>
      <c r="F27" s="66" t="s">
        <v>39</v>
      </c>
      <c r="G27" s="66" t="s">
        <v>39</v>
      </c>
      <c r="H27" s="66" t="s">
        <v>39</v>
      </c>
      <c r="I27" s="66" t="s">
        <v>41</v>
      </c>
      <c r="J27" s="66" t="s">
        <v>39</v>
      </c>
      <c r="K27" s="104">
        <v>0.5</v>
      </c>
      <c r="L27" s="105"/>
      <c r="M27" s="82">
        <f t="shared" si="1"/>
        <v>12</v>
      </c>
      <c r="N27" s="82">
        <f t="shared" si="2"/>
        <v>720</v>
      </c>
      <c r="O27" s="130">
        <f>N27+N29</f>
        <v>1080</v>
      </c>
      <c r="P27" s="132">
        <f>M27+M29</f>
        <v>18</v>
      </c>
      <c r="Q27" s="134">
        <v>0</v>
      </c>
      <c r="R27" s="129">
        <f>(HOUR(Q27*24)/24+MINUTE(Q27/60))</f>
        <v>0</v>
      </c>
      <c r="S27" s="129">
        <f>R27*60</f>
        <v>0</v>
      </c>
      <c r="T27" s="129">
        <f>O27-S27</f>
        <v>1080</v>
      </c>
      <c r="U27" s="129">
        <f>T27/60</f>
        <v>18</v>
      </c>
      <c r="V27" s="136">
        <f>U27/24</f>
        <v>0.75</v>
      </c>
      <c r="W27" s="91"/>
      <c r="X27" s="162"/>
    </row>
    <row r="28" spans="1:24" ht="16.5" customHeight="1" thickBot="1">
      <c r="A28" s="99"/>
      <c r="B28" s="102"/>
      <c r="C28" s="3" t="s">
        <v>5</v>
      </c>
      <c r="D28" s="68"/>
      <c r="E28" s="68"/>
      <c r="F28" s="68"/>
      <c r="G28" s="68"/>
      <c r="H28" s="68"/>
      <c r="I28" s="68"/>
      <c r="J28" s="68"/>
      <c r="K28" s="96">
        <f>K107</f>
        <v>1.166666666666667</v>
      </c>
      <c r="L28" s="97"/>
      <c r="M28" s="69">
        <f t="shared" si="1"/>
        <v>28</v>
      </c>
      <c r="N28" s="69">
        <f t="shared" si="2"/>
        <v>1680</v>
      </c>
      <c r="O28" s="107"/>
      <c r="P28" s="110"/>
      <c r="Q28" s="113"/>
      <c r="R28" s="116"/>
      <c r="S28" s="116"/>
      <c r="T28" s="116"/>
      <c r="U28" s="116"/>
      <c r="V28" s="89" t="e">
        <f>IF(Q28&lt;#REF!,"- "&amp;TEXT(ABS(#REF!-Q28),"[hh]:mm"),Q28-#REF!)</f>
        <v>#REF!</v>
      </c>
      <c r="W28" s="92"/>
      <c r="X28" s="94"/>
    </row>
    <row r="29" spans="1:24" ht="16.5" customHeight="1" thickBot="1">
      <c r="A29" s="160"/>
      <c r="B29" s="103"/>
      <c r="C29" s="9" t="s">
        <v>6</v>
      </c>
      <c r="D29" s="74">
        <f t="shared" ref="D29:J29" si="10">VALUE(MID(D27,20,5))-VALUE(MID(D27,14,5))+VALUE(MID(D27,7,5))-VALUE(MID(D27,1,5))</f>
        <v>0</v>
      </c>
      <c r="E29" s="74">
        <f t="shared" si="10"/>
        <v>0</v>
      </c>
      <c r="F29" s="74">
        <f t="shared" si="10"/>
        <v>0</v>
      </c>
      <c r="G29" s="74">
        <f t="shared" si="10"/>
        <v>0</v>
      </c>
      <c r="H29" s="74">
        <f t="shared" si="10"/>
        <v>0</v>
      </c>
      <c r="I29" s="74">
        <f t="shared" si="10"/>
        <v>0.24999999999999994</v>
      </c>
      <c r="J29" s="74">
        <f t="shared" si="10"/>
        <v>0</v>
      </c>
      <c r="K29" s="78">
        <f>D29+E29+F29+G29+H29+I29+J29</f>
        <v>0.24999999999999994</v>
      </c>
      <c r="L29" s="72" t="str">
        <f>IF(K29&lt;=K28,"- "&amp;TEXT(ABS(K28-K29),"[hh]:mm"),K29-K28)</f>
        <v>- 22:00</v>
      </c>
      <c r="M29" s="73">
        <f t="shared" si="1"/>
        <v>6</v>
      </c>
      <c r="N29" s="73">
        <f t="shared" si="2"/>
        <v>360</v>
      </c>
      <c r="O29" s="131"/>
      <c r="P29" s="133"/>
      <c r="Q29" s="135"/>
      <c r="R29" s="128"/>
      <c r="S29" s="128"/>
      <c r="T29" s="128"/>
      <c r="U29" s="128"/>
      <c r="V29" s="137">
        <f>IF(Q27&lt;Q28,"- "&amp;TEXT(ABS(Q28-Q27),"[hh]:mm"),Q27-Q28)</f>
        <v>0</v>
      </c>
      <c r="W29" s="93"/>
      <c r="X29" s="95"/>
    </row>
    <row r="30" spans="1:24" ht="30.6" customHeight="1" thickBot="1">
      <c r="A30" s="159"/>
      <c r="B30" s="161" t="s">
        <v>15</v>
      </c>
      <c r="C30" s="11" t="s">
        <v>7</v>
      </c>
      <c r="D30" s="66" t="s">
        <v>39</v>
      </c>
      <c r="E30" s="66" t="s">
        <v>39</v>
      </c>
      <c r="F30" s="66" t="s">
        <v>39</v>
      </c>
      <c r="G30" s="66" t="s">
        <v>39</v>
      </c>
      <c r="H30" s="66" t="s">
        <v>39</v>
      </c>
      <c r="I30" s="66" t="s">
        <v>39</v>
      </c>
      <c r="J30" s="66" t="s">
        <v>41</v>
      </c>
      <c r="K30" s="104">
        <v>0</v>
      </c>
      <c r="L30" s="105"/>
      <c r="M30" s="82">
        <f t="shared" si="1"/>
        <v>0</v>
      </c>
      <c r="N30" s="82">
        <f t="shared" si="2"/>
        <v>0</v>
      </c>
      <c r="O30" s="130">
        <f>N30+N32</f>
        <v>360</v>
      </c>
      <c r="P30" s="132">
        <f>M30+M32</f>
        <v>6</v>
      </c>
      <c r="Q30" s="134">
        <v>0</v>
      </c>
      <c r="R30" s="129">
        <f>(HOUR(Q30*24)/24+MINUTE(Q30/60))</f>
        <v>0</v>
      </c>
      <c r="S30" s="129">
        <f>R30*60</f>
        <v>0</v>
      </c>
      <c r="T30" s="129">
        <f>O30-S30</f>
        <v>360</v>
      </c>
      <c r="U30" s="129">
        <f>T30/60</f>
        <v>6</v>
      </c>
      <c r="V30" s="136">
        <f>U30/24</f>
        <v>0.25</v>
      </c>
      <c r="W30" s="91"/>
      <c r="X30" s="162"/>
    </row>
    <row r="31" spans="1:24" ht="16.5" customHeight="1" thickBot="1">
      <c r="A31" s="99"/>
      <c r="B31" s="102"/>
      <c r="C31" s="3" t="s">
        <v>5</v>
      </c>
      <c r="D31" s="68"/>
      <c r="E31" s="68"/>
      <c r="F31" s="68"/>
      <c r="G31" s="68"/>
      <c r="H31" s="68"/>
      <c r="I31" s="68"/>
      <c r="J31" s="68"/>
      <c r="K31" s="96">
        <f>K107</f>
        <v>1.166666666666667</v>
      </c>
      <c r="L31" s="97"/>
      <c r="M31" s="69">
        <f t="shared" si="1"/>
        <v>28</v>
      </c>
      <c r="N31" s="69">
        <f t="shared" si="2"/>
        <v>1680</v>
      </c>
      <c r="O31" s="107"/>
      <c r="P31" s="110"/>
      <c r="Q31" s="113"/>
      <c r="R31" s="116"/>
      <c r="S31" s="116"/>
      <c r="T31" s="116"/>
      <c r="U31" s="116"/>
      <c r="V31" s="89" t="e">
        <f>IF(Q31&lt;#REF!,"- "&amp;TEXT(ABS(#REF!-Q31),"[hh]:mm"),Q31-#REF!)</f>
        <v>#REF!</v>
      </c>
      <c r="W31" s="92"/>
      <c r="X31" s="94"/>
    </row>
    <row r="32" spans="1:24" ht="16.5" customHeight="1" thickBot="1">
      <c r="A32" s="160"/>
      <c r="B32" s="103"/>
      <c r="C32" s="9" t="s">
        <v>6</v>
      </c>
      <c r="D32" s="75">
        <f t="shared" ref="D32:J32" si="11">VALUE(MID(D30,20,5))-VALUE(MID(D30,14,5))+VALUE(MID(D30,7,5))-VALUE(MID(D30,1,5))</f>
        <v>0</v>
      </c>
      <c r="E32" s="75">
        <f t="shared" si="11"/>
        <v>0</v>
      </c>
      <c r="F32" s="75">
        <f t="shared" si="11"/>
        <v>0</v>
      </c>
      <c r="G32" s="75">
        <f t="shared" si="11"/>
        <v>0</v>
      </c>
      <c r="H32" s="75">
        <f t="shared" si="11"/>
        <v>0</v>
      </c>
      <c r="I32" s="75">
        <f t="shared" si="11"/>
        <v>0</v>
      </c>
      <c r="J32" s="75">
        <f t="shared" si="11"/>
        <v>0.24999999999999994</v>
      </c>
      <c r="K32" s="78">
        <f>D32+E32+F32+G32+H32+I32+J32</f>
        <v>0.24999999999999994</v>
      </c>
      <c r="L32" s="76" t="str">
        <f>IF(K32&lt;=K31,"- "&amp;TEXT(ABS(K31-K32),"[hh]:mm"),K32-K31)</f>
        <v>- 22:00</v>
      </c>
      <c r="M32" s="83">
        <f t="shared" si="1"/>
        <v>6</v>
      </c>
      <c r="N32" s="83">
        <f t="shared" si="2"/>
        <v>360</v>
      </c>
      <c r="O32" s="108"/>
      <c r="P32" s="111"/>
      <c r="Q32" s="114"/>
      <c r="R32" s="117"/>
      <c r="S32" s="117"/>
      <c r="T32" s="117"/>
      <c r="U32" s="117"/>
      <c r="V32" s="90">
        <f>IF(Q30&lt;Q31,"- "&amp;TEXT(ABS(Q31-Q30),"[hh]:mm"),Q30-Q31)</f>
        <v>0</v>
      </c>
      <c r="W32" s="93"/>
      <c r="X32" s="95"/>
    </row>
    <row r="33" spans="1:24" ht="34.200000000000003" customHeight="1" thickBot="1">
      <c r="A33" s="84" t="str">
        <f>A5</f>
        <v>Nom</v>
      </c>
      <c r="B33" s="84" t="str">
        <f t="shared" ref="B33:X33" si="12">B5</f>
        <v>Position</v>
      </c>
      <c r="C33" s="84"/>
      <c r="D33" s="85">
        <f>D5</f>
        <v>42373</v>
      </c>
      <c r="E33" s="85">
        <f>E5</f>
        <v>42374</v>
      </c>
      <c r="F33" s="85">
        <f>F5</f>
        <v>42375</v>
      </c>
      <c r="G33" s="85">
        <f t="shared" ref="G33:J33" si="13">G5</f>
        <v>42376</v>
      </c>
      <c r="H33" s="85">
        <f t="shared" si="13"/>
        <v>42377</v>
      </c>
      <c r="I33" s="85">
        <f t="shared" si="13"/>
        <v>42378</v>
      </c>
      <c r="J33" s="85">
        <f t="shared" si="13"/>
        <v>42379</v>
      </c>
      <c r="K33" s="122" t="str">
        <f t="shared" si="12"/>
        <v>REPORT Semaine -1</v>
      </c>
      <c r="L33" s="123"/>
      <c r="M33" s="86" t="str">
        <f t="shared" si="12"/>
        <v>Calcul</v>
      </c>
      <c r="N33" s="86" t="str">
        <f t="shared" si="12"/>
        <v>Calcul</v>
      </c>
      <c r="O33" s="86" t="str">
        <f t="shared" si="12"/>
        <v>Calcul</v>
      </c>
      <c r="P33" s="86" t="str">
        <f t="shared" si="12"/>
        <v>Cumul Fin Semaine</v>
      </c>
      <c r="Q33" s="86" t="str">
        <f t="shared" si="12"/>
        <v>RECUP Journée</v>
      </c>
      <c r="R33" s="86">
        <f t="shared" si="12"/>
        <v>0</v>
      </c>
      <c r="S33" s="86">
        <f t="shared" si="12"/>
        <v>0</v>
      </c>
      <c r="T33" s="86">
        <f t="shared" si="12"/>
        <v>0</v>
      </c>
      <c r="U33" s="86">
        <f t="shared" si="12"/>
        <v>0</v>
      </c>
      <c r="V33" s="86" t="str">
        <f t="shared" si="12"/>
        <v>A REPORTER</v>
      </c>
      <c r="W33" s="86" t="str">
        <f t="shared" si="12"/>
        <v>Signature salarié</v>
      </c>
      <c r="X33" s="87" t="str">
        <f t="shared" si="12"/>
        <v>Signature chef de service</v>
      </c>
    </row>
    <row r="34" spans="1:24" ht="30.6" customHeight="1" thickBot="1">
      <c r="A34" s="148"/>
      <c r="B34" s="102" t="s">
        <v>11</v>
      </c>
      <c r="C34" s="28" t="s">
        <v>7</v>
      </c>
      <c r="D34" s="77" t="s">
        <v>29</v>
      </c>
      <c r="E34" s="77" t="s">
        <v>29</v>
      </c>
      <c r="F34" s="77" t="s">
        <v>29</v>
      </c>
      <c r="G34" s="77" t="s">
        <v>28</v>
      </c>
      <c r="H34" s="77" t="s">
        <v>39</v>
      </c>
      <c r="I34" s="77" t="s">
        <v>39</v>
      </c>
      <c r="J34" s="77" t="s">
        <v>29</v>
      </c>
      <c r="K34" s="153">
        <v>0</v>
      </c>
      <c r="L34" s="154"/>
      <c r="M34" s="81">
        <f t="shared" ref="M34:M66" si="14">(HOUR(K34*24)/24+MINUTE(K34/60))</f>
        <v>0</v>
      </c>
      <c r="N34" s="81">
        <f t="shared" ref="N34:N66" si="15">M34*60</f>
        <v>0</v>
      </c>
      <c r="O34" s="107">
        <f>N34+N36-N35</f>
        <v>0</v>
      </c>
      <c r="P34" s="110">
        <f>M34+M36-M35</f>
        <v>0</v>
      </c>
      <c r="Q34" s="113">
        <v>0</v>
      </c>
      <c r="R34" s="116">
        <f>(HOUR(Q34*24)/24+MINUTE(Q34/60))</f>
        <v>0</v>
      </c>
      <c r="S34" s="116">
        <f>R34*60</f>
        <v>0</v>
      </c>
      <c r="T34" s="116">
        <f>O34-S34</f>
        <v>0</v>
      </c>
      <c r="U34" s="116">
        <f>T34/60</f>
        <v>0</v>
      </c>
      <c r="V34" s="89">
        <f>U34/24</f>
        <v>0</v>
      </c>
      <c r="W34" s="151"/>
      <c r="X34" s="152"/>
    </row>
    <row r="35" spans="1:24" ht="16.2" thickBot="1">
      <c r="A35" s="148"/>
      <c r="B35" s="102"/>
      <c r="C35" s="3" t="s">
        <v>5</v>
      </c>
      <c r="D35" s="68"/>
      <c r="E35" s="68"/>
      <c r="F35" s="68"/>
      <c r="G35" s="68"/>
      <c r="H35" s="68"/>
      <c r="I35" s="68"/>
      <c r="J35" s="68"/>
      <c r="K35" s="155">
        <v>1.625</v>
      </c>
      <c r="L35" s="156"/>
      <c r="M35" s="69">
        <f t="shared" si="14"/>
        <v>39</v>
      </c>
      <c r="N35" s="69">
        <f t="shared" si="15"/>
        <v>2340</v>
      </c>
      <c r="O35" s="107"/>
      <c r="P35" s="110"/>
      <c r="Q35" s="113"/>
      <c r="R35" s="116"/>
      <c r="S35" s="116"/>
      <c r="T35" s="116"/>
      <c r="U35" s="116"/>
      <c r="V35" s="89" t="e">
        <f>IF(Q35&lt;#REF!,"- "&amp;TEXT(ABS(#REF!-Q35),"[hh]:mm"),Q35-#REF!)</f>
        <v>#REF!</v>
      </c>
      <c r="W35" s="92"/>
      <c r="X35" s="94"/>
    </row>
    <row r="36" spans="1:24" ht="16.2" thickBot="1">
      <c r="A36" s="148"/>
      <c r="B36" s="102"/>
      <c r="C36" s="7" t="s">
        <v>6</v>
      </c>
      <c r="D36" s="75">
        <f t="shared" ref="D36:J36" si="16">VALUE(MID(D34,20,5))-VALUE(MID(D34,14,5))+VALUE(MID(D34,7,5))-VALUE(MID(D34,1,5))</f>
        <v>0.33333333333333337</v>
      </c>
      <c r="E36" s="75">
        <f t="shared" si="16"/>
        <v>0.33333333333333337</v>
      </c>
      <c r="F36" s="75">
        <f t="shared" si="16"/>
        <v>0.33333333333333337</v>
      </c>
      <c r="G36" s="75">
        <f t="shared" si="16"/>
        <v>0.29166666666666674</v>
      </c>
      <c r="H36" s="75">
        <f t="shared" si="16"/>
        <v>0</v>
      </c>
      <c r="I36" s="75">
        <f t="shared" si="16"/>
        <v>0</v>
      </c>
      <c r="J36" s="75">
        <f t="shared" si="16"/>
        <v>0.33333333333333337</v>
      </c>
      <c r="K36" s="78">
        <f>D36+E36+F36+G36+H36+I36+J36</f>
        <v>1.625</v>
      </c>
      <c r="L36" s="76">
        <f>IF(K36&lt;K35,"- "&amp;TEXT(ABS(K35-K36),"[hh]:mm"),K36-K35)</f>
        <v>0</v>
      </c>
      <c r="M36" s="83">
        <f t="shared" si="14"/>
        <v>39</v>
      </c>
      <c r="N36" s="83">
        <f t="shared" si="15"/>
        <v>2340</v>
      </c>
      <c r="O36" s="108"/>
      <c r="P36" s="111"/>
      <c r="Q36" s="114"/>
      <c r="R36" s="117"/>
      <c r="S36" s="117"/>
      <c r="T36" s="117"/>
      <c r="U36" s="117"/>
      <c r="V36" s="90">
        <f>IF(Q34&lt;Q35,"- "&amp;TEXT(ABS(Q35-Q34),"[hh]:mm"),Q34-Q35)</f>
        <v>0</v>
      </c>
      <c r="W36" s="93"/>
      <c r="X36" s="95"/>
    </row>
    <row r="37" spans="1:24" ht="30.6" customHeight="1" thickBot="1">
      <c r="A37" s="147"/>
      <c r="B37" s="150" t="s">
        <v>14</v>
      </c>
      <c r="C37" s="10" t="s">
        <v>4</v>
      </c>
      <c r="D37" s="77" t="s">
        <v>24</v>
      </c>
      <c r="E37" s="77" t="s">
        <v>39</v>
      </c>
      <c r="F37" s="77" t="s">
        <v>39</v>
      </c>
      <c r="G37" s="77" t="s">
        <v>24</v>
      </c>
      <c r="H37" s="77" t="s">
        <v>24</v>
      </c>
      <c r="I37" s="77" t="s">
        <v>49</v>
      </c>
      <c r="J37" s="77" t="s">
        <v>29</v>
      </c>
      <c r="K37" s="153">
        <v>0</v>
      </c>
      <c r="L37" s="154"/>
      <c r="M37" s="81">
        <f t="shared" si="14"/>
        <v>0</v>
      </c>
      <c r="N37" s="81">
        <f t="shared" si="15"/>
        <v>0</v>
      </c>
      <c r="O37" s="107">
        <f>N37+N39-N38</f>
        <v>0</v>
      </c>
      <c r="P37" s="110">
        <f>M37+M39-M38</f>
        <v>0</v>
      </c>
      <c r="Q37" s="113">
        <v>0</v>
      </c>
      <c r="R37" s="116">
        <f>(HOUR(Q37*24)/24+MINUTE(Q37/60))</f>
        <v>0</v>
      </c>
      <c r="S37" s="116">
        <f>R37*60</f>
        <v>0</v>
      </c>
      <c r="T37" s="116">
        <f>O37-S37</f>
        <v>0</v>
      </c>
      <c r="U37" s="116">
        <f>T37/60</f>
        <v>0</v>
      </c>
      <c r="V37" s="125">
        <f>U37/24</f>
        <v>0</v>
      </c>
      <c r="W37" s="145"/>
      <c r="X37" s="119"/>
    </row>
    <row r="38" spans="1:24" ht="15.6">
      <c r="A38" s="148"/>
      <c r="B38" s="102"/>
      <c r="C38" s="3" t="s">
        <v>5</v>
      </c>
      <c r="D38" s="68"/>
      <c r="E38" s="68"/>
      <c r="F38" s="68"/>
      <c r="G38" s="68"/>
      <c r="H38" s="68"/>
      <c r="I38" s="68"/>
      <c r="J38" s="68"/>
      <c r="K38" s="155">
        <v>1.625</v>
      </c>
      <c r="L38" s="156"/>
      <c r="M38" s="69">
        <f t="shared" si="14"/>
        <v>39</v>
      </c>
      <c r="N38" s="69">
        <f t="shared" si="15"/>
        <v>2340</v>
      </c>
      <c r="O38" s="107"/>
      <c r="P38" s="110"/>
      <c r="Q38" s="113"/>
      <c r="R38" s="116"/>
      <c r="S38" s="116"/>
      <c r="T38" s="116"/>
      <c r="U38" s="116"/>
      <c r="V38" s="125" t="e">
        <f>IF(Q38&lt;#REF!,"- "&amp;TEXT(ABS(#REF!-Q38),"[hh]:mm"),Q38-#REF!)</f>
        <v>#REF!</v>
      </c>
      <c r="W38" s="145"/>
      <c r="X38" s="119"/>
    </row>
    <row r="39" spans="1:24" ht="16.2" thickBot="1">
      <c r="A39" s="149"/>
      <c r="B39" s="139"/>
      <c r="C39" s="29" t="s">
        <v>6</v>
      </c>
      <c r="D39" s="74">
        <f t="shared" ref="D39:J39" si="17">VALUE(MID(D37,20,5))-VALUE(MID(D37,14,5))+VALUE(MID(D37,7,5))-VALUE(MID(D37,1,5))</f>
        <v>0.33333333333333343</v>
      </c>
      <c r="E39" s="74">
        <f t="shared" si="17"/>
        <v>0</v>
      </c>
      <c r="F39" s="74">
        <f t="shared" si="17"/>
        <v>0</v>
      </c>
      <c r="G39" s="74">
        <f t="shared" si="17"/>
        <v>0.33333333333333343</v>
      </c>
      <c r="H39" s="74">
        <f t="shared" si="17"/>
        <v>0.33333333333333343</v>
      </c>
      <c r="I39" s="74">
        <f t="shared" si="17"/>
        <v>0.29166666666666669</v>
      </c>
      <c r="J39" s="74">
        <f t="shared" si="17"/>
        <v>0.33333333333333337</v>
      </c>
      <c r="K39" s="71">
        <f>D39+E39+F39+G39+H39+I39+J39</f>
        <v>1.6250000000000004</v>
      </c>
      <c r="L39" s="72">
        <f>IF(K39&lt;K38,"- "&amp;TEXT(ABS(K38-K39),"[hh]:mm"),K39-K38)</f>
        <v>4.4408920985006262E-16</v>
      </c>
      <c r="M39" s="73">
        <f t="shared" si="14"/>
        <v>39</v>
      </c>
      <c r="N39" s="73">
        <f t="shared" si="15"/>
        <v>2340</v>
      </c>
      <c r="O39" s="131"/>
      <c r="P39" s="133"/>
      <c r="Q39" s="135"/>
      <c r="R39" s="128"/>
      <c r="S39" s="128"/>
      <c r="T39" s="128"/>
      <c r="U39" s="128"/>
      <c r="V39" s="143">
        <f>IF(Q37&lt;Q38,"- "&amp;TEXT(ABS(Q38-Q37),"[hh]:mm"),Q37-Q38)</f>
        <v>0</v>
      </c>
      <c r="W39" s="151"/>
      <c r="X39" s="152"/>
    </row>
    <row r="40" spans="1:24" ht="30.6" customHeight="1" thickBot="1">
      <c r="A40" s="140"/>
      <c r="B40" s="101" t="s">
        <v>16</v>
      </c>
      <c r="C40" s="27" t="s">
        <v>7</v>
      </c>
      <c r="D40" s="66" t="s">
        <v>39</v>
      </c>
      <c r="E40" s="66" t="s">
        <v>24</v>
      </c>
      <c r="F40" s="66" t="s">
        <v>24</v>
      </c>
      <c r="G40" s="66" t="s">
        <v>29</v>
      </c>
      <c r="H40" s="66" t="s">
        <v>29</v>
      </c>
      <c r="I40" s="66" t="s">
        <v>28</v>
      </c>
      <c r="J40" s="66" t="s">
        <v>39</v>
      </c>
      <c r="K40" s="157">
        <v>0</v>
      </c>
      <c r="L40" s="158"/>
      <c r="M40" s="67">
        <f t="shared" si="14"/>
        <v>0</v>
      </c>
      <c r="N40" s="67">
        <f t="shared" si="15"/>
        <v>0</v>
      </c>
      <c r="O40" s="106">
        <f>N40+N42-N41</f>
        <v>0</v>
      </c>
      <c r="P40" s="109">
        <f>M40+M42-M41</f>
        <v>0</v>
      </c>
      <c r="Q40" s="112">
        <v>0</v>
      </c>
      <c r="R40" s="115">
        <f>(HOUR(Q40*24)/24+MINUTE(Q40/60))</f>
        <v>0</v>
      </c>
      <c r="S40" s="115">
        <f>R40*60</f>
        <v>0</v>
      </c>
      <c r="T40" s="115">
        <f>O40-S40</f>
        <v>0</v>
      </c>
      <c r="U40" s="115">
        <f>T40/60</f>
        <v>0</v>
      </c>
      <c r="V40" s="124">
        <f>U40/24</f>
        <v>0</v>
      </c>
      <c r="W40" s="144"/>
      <c r="X40" s="146"/>
    </row>
    <row r="41" spans="1:24" ht="15.6">
      <c r="A41" s="141"/>
      <c r="B41" s="102"/>
      <c r="C41" s="3" t="s">
        <v>5</v>
      </c>
      <c r="D41" s="68"/>
      <c r="E41" s="68"/>
      <c r="F41" s="68"/>
      <c r="G41" s="68"/>
      <c r="H41" s="68"/>
      <c r="I41" s="68"/>
      <c r="J41" s="68"/>
      <c r="K41" s="155">
        <v>1.625</v>
      </c>
      <c r="L41" s="156"/>
      <c r="M41" s="69">
        <f t="shared" si="14"/>
        <v>39</v>
      </c>
      <c r="N41" s="69">
        <f t="shared" si="15"/>
        <v>2340</v>
      </c>
      <c r="O41" s="107"/>
      <c r="P41" s="110"/>
      <c r="Q41" s="113"/>
      <c r="R41" s="116"/>
      <c r="S41" s="116"/>
      <c r="T41" s="116"/>
      <c r="U41" s="116"/>
      <c r="V41" s="125" t="e">
        <f>IF(Q41&lt;#REF!,"- "&amp;TEXT(ABS(#REF!-Q41),"[hh]:mm"),Q41-#REF!)</f>
        <v>#REF!</v>
      </c>
      <c r="W41" s="145"/>
      <c r="X41" s="119"/>
    </row>
    <row r="42" spans="1:24" ht="16.2" thickBot="1">
      <c r="A42" s="142"/>
      <c r="B42" s="103"/>
      <c r="C42" s="9" t="s">
        <v>6</v>
      </c>
      <c r="D42" s="74">
        <f t="shared" ref="D42:J42" si="18">VALUE(MID(D40,20,5))-VALUE(MID(D40,14,5))+VALUE(MID(D40,7,5))-VALUE(MID(D40,1,5))</f>
        <v>0</v>
      </c>
      <c r="E42" s="74">
        <f t="shared" si="18"/>
        <v>0.33333333333333343</v>
      </c>
      <c r="F42" s="74">
        <f t="shared" si="18"/>
        <v>0.33333333333333343</v>
      </c>
      <c r="G42" s="74">
        <f t="shared" si="18"/>
        <v>0.33333333333333337</v>
      </c>
      <c r="H42" s="74">
        <f t="shared" si="18"/>
        <v>0.33333333333333337</v>
      </c>
      <c r="I42" s="74">
        <f t="shared" si="18"/>
        <v>0.29166666666666674</v>
      </c>
      <c r="J42" s="74">
        <f t="shared" si="18"/>
        <v>0</v>
      </c>
      <c r="K42" s="71">
        <f>D42+E42+F42+G42+H42+I42+J42</f>
        <v>1.6250000000000002</v>
      </c>
      <c r="L42" s="72">
        <f>IF(K42&lt;K41,"- "&amp;TEXT(ABS(K41-K42),"[hh]:mm"),K42-K41)</f>
        <v>2.2204460492503131E-16</v>
      </c>
      <c r="M42" s="73">
        <f t="shared" si="14"/>
        <v>39</v>
      </c>
      <c r="N42" s="73">
        <f t="shared" si="15"/>
        <v>2340</v>
      </c>
      <c r="O42" s="131"/>
      <c r="P42" s="133"/>
      <c r="Q42" s="135"/>
      <c r="R42" s="128"/>
      <c r="S42" s="128"/>
      <c r="T42" s="128"/>
      <c r="U42" s="128"/>
      <c r="V42" s="143">
        <f>IF(Q40&lt;Q41,"- "&amp;TEXT(ABS(Q41-Q40),"[hh]:mm"),Q40-Q41)</f>
        <v>0</v>
      </c>
      <c r="W42" s="145"/>
      <c r="X42" s="119"/>
    </row>
    <row r="43" spans="1:24" ht="30.6" customHeight="1" thickBot="1">
      <c r="A43" s="98"/>
      <c r="B43" s="101" t="s">
        <v>12</v>
      </c>
      <c r="C43" s="27" t="s">
        <v>7</v>
      </c>
      <c r="D43" s="66" t="s">
        <v>28</v>
      </c>
      <c r="E43" s="66" t="s">
        <v>39</v>
      </c>
      <c r="F43" s="66" t="s">
        <v>39</v>
      </c>
      <c r="G43" s="66" t="s">
        <v>39</v>
      </c>
      <c r="H43" s="66" t="s">
        <v>28</v>
      </c>
      <c r="I43" s="66" t="s">
        <v>28</v>
      </c>
      <c r="J43" s="66" t="s">
        <v>30</v>
      </c>
      <c r="K43" s="104">
        <v>0</v>
      </c>
      <c r="L43" s="105"/>
      <c r="M43" s="67">
        <f t="shared" si="14"/>
        <v>0</v>
      </c>
      <c r="N43" s="67">
        <f t="shared" si="15"/>
        <v>0</v>
      </c>
      <c r="O43" s="106">
        <f>N43+N45</f>
        <v>1680</v>
      </c>
      <c r="P43" s="109">
        <f>M43+M45</f>
        <v>28</v>
      </c>
      <c r="Q43" s="112">
        <v>0</v>
      </c>
      <c r="R43" s="115">
        <f>(HOUR(Q43*24)/24+MINUTE(Q43/60))</f>
        <v>0</v>
      </c>
      <c r="S43" s="115">
        <f>R43*60</f>
        <v>0</v>
      </c>
      <c r="T43" s="115">
        <f>O43-S43</f>
        <v>1680</v>
      </c>
      <c r="U43" s="115">
        <f>T43/60</f>
        <v>28</v>
      </c>
      <c r="V43" s="88">
        <f>U43/24</f>
        <v>1.1666666666666667</v>
      </c>
      <c r="W43" s="92"/>
      <c r="X43" s="94"/>
    </row>
    <row r="44" spans="1:24" ht="16.2" thickBot="1">
      <c r="A44" s="99"/>
      <c r="B44" s="102"/>
      <c r="C44" s="3" t="s">
        <v>5</v>
      </c>
      <c r="D44" s="68"/>
      <c r="E44" s="68"/>
      <c r="F44" s="68"/>
      <c r="G44" s="68"/>
      <c r="H44" s="68"/>
      <c r="I44" s="68"/>
      <c r="J44" s="68"/>
      <c r="K44" s="96">
        <f>K107</f>
        <v>1.166666666666667</v>
      </c>
      <c r="L44" s="97"/>
      <c r="M44" s="69">
        <f t="shared" si="14"/>
        <v>28</v>
      </c>
      <c r="N44" s="69">
        <f t="shared" si="15"/>
        <v>1680</v>
      </c>
      <c r="O44" s="107"/>
      <c r="P44" s="110"/>
      <c r="Q44" s="113"/>
      <c r="R44" s="116"/>
      <c r="S44" s="116"/>
      <c r="T44" s="116"/>
      <c r="U44" s="116"/>
      <c r="V44" s="89" t="e">
        <f>IF(Q44&lt;#REF!,"- "&amp;TEXT(ABS(#REF!-Q44),"[hh]:mm"),Q44-#REF!)</f>
        <v>#REF!</v>
      </c>
      <c r="W44" s="92"/>
      <c r="X44" s="94"/>
    </row>
    <row r="45" spans="1:24" ht="16.2" thickBot="1">
      <c r="A45" s="138"/>
      <c r="B45" s="139"/>
      <c r="C45" s="9" t="s">
        <v>6</v>
      </c>
      <c r="D45" s="74">
        <f t="shared" ref="D45:J45" si="19">VALUE(MID(D43,20,5))-VALUE(MID(D43,14,5))+VALUE(MID(D43,7,5))-VALUE(MID(D43,1,5))</f>
        <v>0.29166666666666674</v>
      </c>
      <c r="E45" s="74">
        <f t="shared" si="19"/>
        <v>0</v>
      </c>
      <c r="F45" s="74">
        <f t="shared" si="19"/>
        <v>0</v>
      </c>
      <c r="G45" s="74">
        <f t="shared" si="19"/>
        <v>0</v>
      </c>
      <c r="H45" s="74">
        <f t="shared" si="19"/>
        <v>0.29166666666666674</v>
      </c>
      <c r="I45" s="74">
        <f t="shared" si="19"/>
        <v>0.29166666666666674</v>
      </c>
      <c r="J45" s="74">
        <f t="shared" si="19"/>
        <v>0.29166666666666669</v>
      </c>
      <c r="K45" s="78">
        <f>D45+E45+F45+G45+H45+I45+J45</f>
        <v>1.166666666666667</v>
      </c>
      <c r="L45" s="72" t="str">
        <f>IF(K45&lt;=K44,"- "&amp;TEXT(ABS(K44-K45),"[hh]:mm"),K45-K44)</f>
        <v>- 00:00</v>
      </c>
      <c r="M45" s="73">
        <f t="shared" si="14"/>
        <v>28</v>
      </c>
      <c r="N45" s="73">
        <f t="shared" si="15"/>
        <v>1680</v>
      </c>
      <c r="O45" s="131"/>
      <c r="P45" s="133"/>
      <c r="Q45" s="135"/>
      <c r="R45" s="128"/>
      <c r="S45" s="128"/>
      <c r="T45" s="128"/>
      <c r="U45" s="128"/>
      <c r="V45" s="137">
        <f>IF(Q43&lt;Q44,"- "&amp;TEXT(ABS(Q44-Q43),"[hh]:mm"),Q43-Q44)</f>
        <v>0</v>
      </c>
      <c r="W45" s="93"/>
      <c r="X45" s="95"/>
    </row>
    <row r="46" spans="1:24" ht="30.6" customHeight="1" thickBot="1">
      <c r="A46" s="98"/>
      <c r="B46" s="101" t="s">
        <v>12</v>
      </c>
      <c r="C46" s="27" t="s">
        <v>7</v>
      </c>
      <c r="D46" s="66" t="s">
        <v>39</v>
      </c>
      <c r="E46" s="66" t="s">
        <v>28</v>
      </c>
      <c r="F46" s="66" t="s">
        <v>28</v>
      </c>
      <c r="G46" s="66" t="s">
        <v>28</v>
      </c>
      <c r="H46" s="66" t="s">
        <v>28</v>
      </c>
      <c r="I46" s="66" t="s">
        <v>39</v>
      </c>
      <c r="J46" s="66" t="s">
        <v>39</v>
      </c>
      <c r="K46" s="104">
        <v>0</v>
      </c>
      <c r="L46" s="105"/>
      <c r="M46" s="82">
        <f t="shared" si="14"/>
        <v>0</v>
      </c>
      <c r="N46" s="81">
        <f t="shared" si="15"/>
        <v>0</v>
      </c>
      <c r="O46" s="130">
        <f>N46+N48</f>
        <v>1680</v>
      </c>
      <c r="P46" s="132">
        <f>M46+M48</f>
        <v>28</v>
      </c>
      <c r="Q46" s="134">
        <v>0</v>
      </c>
      <c r="R46" s="129">
        <f>(HOUR(Q46*24)/24+MINUTE(Q46/60))</f>
        <v>0</v>
      </c>
      <c r="S46" s="129">
        <f>R46*60</f>
        <v>0</v>
      </c>
      <c r="T46" s="129">
        <f>O46-S46</f>
        <v>1680</v>
      </c>
      <c r="U46" s="129">
        <f>T46/60</f>
        <v>28</v>
      </c>
      <c r="V46" s="136">
        <f>U46/24</f>
        <v>1.1666666666666667</v>
      </c>
      <c r="W46" s="91"/>
      <c r="X46" s="94"/>
    </row>
    <row r="47" spans="1:24" ht="16.2" thickBot="1">
      <c r="A47" s="99"/>
      <c r="B47" s="102"/>
      <c r="C47" s="3" t="s">
        <v>5</v>
      </c>
      <c r="D47" s="68"/>
      <c r="E47" s="68"/>
      <c r="F47" s="68"/>
      <c r="G47" s="68"/>
      <c r="H47" s="68"/>
      <c r="I47" s="68"/>
      <c r="J47" s="68"/>
      <c r="K47" s="96">
        <f>K107</f>
        <v>1.166666666666667</v>
      </c>
      <c r="L47" s="97"/>
      <c r="M47" s="69">
        <f t="shared" si="14"/>
        <v>28</v>
      </c>
      <c r="N47" s="69">
        <f t="shared" si="15"/>
        <v>1680</v>
      </c>
      <c r="O47" s="107"/>
      <c r="P47" s="110"/>
      <c r="Q47" s="113"/>
      <c r="R47" s="116"/>
      <c r="S47" s="116"/>
      <c r="T47" s="116"/>
      <c r="U47" s="116"/>
      <c r="V47" s="89" t="e">
        <f>IF(Q47&lt;#REF!,"- "&amp;TEXT(ABS(#REF!-Q47),"[hh]:mm"),Q47-#REF!)</f>
        <v>#REF!</v>
      </c>
      <c r="W47" s="92"/>
      <c r="X47" s="94"/>
    </row>
    <row r="48" spans="1:24" ht="16.2" thickBot="1">
      <c r="A48" s="100"/>
      <c r="B48" s="103"/>
      <c r="C48" s="9" t="s">
        <v>6</v>
      </c>
      <c r="D48" s="74">
        <f t="shared" ref="D48:J48" si="20">VALUE(MID(D46,20,5))-VALUE(MID(D46,14,5))+VALUE(MID(D46,7,5))-VALUE(MID(D46,1,5))</f>
        <v>0</v>
      </c>
      <c r="E48" s="74">
        <f t="shared" si="20"/>
        <v>0.29166666666666674</v>
      </c>
      <c r="F48" s="74">
        <f t="shared" si="20"/>
        <v>0.29166666666666674</v>
      </c>
      <c r="G48" s="74">
        <f t="shared" si="20"/>
        <v>0.29166666666666674</v>
      </c>
      <c r="H48" s="74">
        <f t="shared" si="20"/>
        <v>0.29166666666666674</v>
      </c>
      <c r="I48" s="74">
        <f t="shared" si="20"/>
        <v>0</v>
      </c>
      <c r="J48" s="74">
        <f t="shared" si="20"/>
        <v>0</v>
      </c>
      <c r="K48" s="78">
        <f>D48+E48+F48+G48+H48+I48+J48</f>
        <v>1.166666666666667</v>
      </c>
      <c r="L48" s="72" t="str">
        <f>IF(K48&lt;=K47,"- "&amp;TEXT(ABS(K47-K48),"[hh]:mm"),K48-K47)</f>
        <v>- 00:00</v>
      </c>
      <c r="M48" s="73">
        <f t="shared" si="14"/>
        <v>28</v>
      </c>
      <c r="N48" s="73">
        <f t="shared" si="15"/>
        <v>1680</v>
      </c>
      <c r="O48" s="131"/>
      <c r="P48" s="133"/>
      <c r="Q48" s="135"/>
      <c r="R48" s="128"/>
      <c r="S48" s="128"/>
      <c r="T48" s="128"/>
      <c r="U48" s="128"/>
      <c r="V48" s="137">
        <f>IF(Q46&lt;Q47,"- "&amp;TEXT(ABS(Q47-Q46),"[hh]:mm"),Q46-Q47)</f>
        <v>0</v>
      </c>
      <c r="W48" s="93"/>
      <c r="X48" s="95"/>
    </row>
    <row r="49" spans="1:24" ht="30.6" customHeight="1" thickBot="1">
      <c r="A49" s="98"/>
      <c r="B49" s="101" t="s">
        <v>12</v>
      </c>
      <c r="C49" s="27" t="s">
        <v>7</v>
      </c>
      <c r="D49" s="66" t="s">
        <v>28</v>
      </c>
      <c r="E49" s="66" t="s">
        <v>28</v>
      </c>
      <c r="F49" s="66" t="s">
        <v>39</v>
      </c>
      <c r="G49" s="66" t="s">
        <v>39</v>
      </c>
      <c r="H49" s="66" t="s">
        <v>39</v>
      </c>
      <c r="I49" s="66" t="s">
        <v>28</v>
      </c>
      <c r="J49" s="66" t="s">
        <v>30</v>
      </c>
      <c r="K49" s="104">
        <v>0</v>
      </c>
      <c r="L49" s="105"/>
      <c r="M49" s="82">
        <f t="shared" si="14"/>
        <v>0</v>
      </c>
      <c r="N49" s="82">
        <f t="shared" si="15"/>
        <v>0</v>
      </c>
      <c r="O49" s="130">
        <f>N49+N51</f>
        <v>1680</v>
      </c>
      <c r="P49" s="132">
        <f>M49+M51</f>
        <v>28</v>
      </c>
      <c r="Q49" s="134">
        <v>0</v>
      </c>
      <c r="R49" s="129">
        <f>(HOUR(Q49*24)/24+MINUTE(Q49/60))</f>
        <v>0</v>
      </c>
      <c r="S49" s="129">
        <f>R49*60</f>
        <v>0</v>
      </c>
      <c r="T49" s="129">
        <f>O49-S49</f>
        <v>1680</v>
      </c>
      <c r="U49" s="129">
        <f>T49/60</f>
        <v>28</v>
      </c>
      <c r="V49" s="136">
        <f>U49/24</f>
        <v>1.1666666666666667</v>
      </c>
      <c r="W49" s="91"/>
      <c r="X49" s="94"/>
    </row>
    <row r="50" spans="1:24" ht="16.2" thickBot="1">
      <c r="A50" s="99"/>
      <c r="B50" s="102"/>
      <c r="C50" s="3" t="s">
        <v>5</v>
      </c>
      <c r="D50" s="68"/>
      <c r="E50" s="68"/>
      <c r="F50" s="68"/>
      <c r="G50" s="68"/>
      <c r="H50" s="68"/>
      <c r="I50" s="68"/>
      <c r="J50" s="68"/>
      <c r="K50" s="96">
        <f>K107</f>
        <v>1.166666666666667</v>
      </c>
      <c r="L50" s="97"/>
      <c r="M50" s="69">
        <f t="shared" si="14"/>
        <v>28</v>
      </c>
      <c r="N50" s="69">
        <f t="shared" si="15"/>
        <v>1680</v>
      </c>
      <c r="O50" s="107"/>
      <c r="P50" s="110"/>
      <c r="Q50" s="113"/>
      <c r="R50" s="116"/>
      <c r="S50" s="116"/>
      <c r="T50" s="116"/>
      <c r="U50" s="116"/>
      <c r="V50" s="89" t="e">
        <f>IF(Q50&lt;#REF!,"- "&amp;TEXT(ABS(#REF!-Q50),"[hh]:mm"),Q50-#REF!)</f>
        <v>#REF!</v>
      </c>
      <c r="W50" s="92"/>
      <c r="X50" s="94"/>
    </row>
    <row r="51" spans="1:24" ht="16.2" thickBot="1">
      <c r="A51" s="100"/>
      <c r="B51" s="103"/>
      <c r="C51" s="9" t="s">
        <v>6</v>
      </c>
      <c r="D51" s="74">
        <f t="shared" ref="D51:J51" si="21">VALUE(MID(D49,20,5))-VALUE(MID(D49,14,5))+VALUE(MID(D49,7,5))-VALUE(MID(D49,1,5))</f>
        <v>0.29166666666666674</v>
      </c>
      <c r="E51" s="74">
        <f t="shared" si="21"/>
        <v>0.29166666666666674</v>
      </c>
      <c r="F51" s="74">
        <f t="shared" si="21"/>
        <v>0</v>
      </c>
      <c r="G51" s="74">
        <f t="shared" si="21"/>
        <v>0</v>
      </c>
      <c r="H51" s="74">
        <f t="shared" si="21"/>
        <v>0</v>
      </c>
      <c r="I51" s="74">
        <f t="shared" si="21"/>
        <v>0.29166666666666674</v>
      </c>
      <c r="J51" s="74">
        <f t="shared" si="21"/>
        <v>0.29166666666666669</v>
      </c>
      <c r="K51" s="78">
        <f>D51+E51+F51+G51+H51+I51+J51</f>
        <v>1.166666666666667</v>
      </c>
      <c r="L51" s="72" t="str">
        <f>IF(K51&lt;=K50,"- "&amp;TEXT(ABS(K50-K51),"[hh]:mm"),K51-K50)</f>
        <v>- 00:00</v>
      </c>
      <c r="M51" s="73">
        <f t="shared" si="14"/>
        <v>28</v>
      </c>
      <c r="N51" s="73">
        <f t="shared" si="15"/>
        <v>1680</v>
      </c>
      <c r="O51" s="131"/>
      <c r="P51" s="133"/>
      <c r="Q51" s="135"/>
      <c r="R51" s="128"/>
      <c r="S51" s="128"/>
      <c r="T51" s="128"/>
      <c r="U51" s="128"/>
      <c r="V51" s="137">
        <f>IF(Q49&lt;Q50,"- "&amp;TEXT(ABS(Q50-Q49),"[hh]:mm"),Q49-Q50)</f>
        <v>0</v>
      </c>
      <c r="W51" s="93"/>
      <c r="X51" s="95"/>
    </row>
    <row r="52" spans="1:24" ht="30.6" customHeight="1" thickBot="1">
      <c r="A52" s="98"/>
      <c r="B52" s="101" t="s">
        <v>12</v>
      </c>
      <c r="C52" s="27" t="s">
        <v>7</v>
      </c>
      <c r="D52" s="66" t="s">
        <v>39</v>
      </c>
      <c r="E52" s="66" t="s">
        <v>28</v>
      </c>
      <c r="F52" s="66" t="s">
        <v>28</v>
      </c>
      <c r="G52" s="66" t="s">
        <v>28</v>
      </c>
      <c r="H52" s="66" t="s">
        <v>28</v>
      </c>
      <c r="I52" s="66" t="s">
        <v>39</v>
      </c>
      <c r="J52" s="66" t="s">
        <v>39</v>
      </c>
      <c r="K52" s="104">
        <v>0</v>
      </c>
      <c r="L52" s="105"/>
      <c r="M52" s="82">
        <f t="shared" si="14"/>
        <v>0</v>
      </c>
      <c r="N52" s="82">
        <f t="shared" si="15"/>
        <v>0</v>
      </c>
      <c r="O52" s="130">
        <f>N52+N54</f>
        <v>1680</v>
      </c>
      <c r="P52" s="132">
        <f>M52+M54</f>
        <v>28</v>
      </c>
      <c r="Q52" s="134">
        <v>0</v>
      </c>
      <c r="R52" s="129">
        <f>(HOUR(Q52*24)/24+MINUTE(Q52/60))</f>
        <v>0</v>
      </c>
      <c r="S52" s="129">
        <f>R52*60</f>
        <v>0</v>
      </c>
      <c r="T52" s="129">
        <f>O52-S52</f>
        <v>1680</v>
      </c>
      <c r="U52" s="129">
        <f>T52/60</f>
        <v>28</v>
      </c>
      <c r="V52" s="136">
        <f>U52/24</f>
        <v>1.1666666666666667</v>
      </c>
      <c r="W52" s="91"/>
      <c r="X52" s="94"/>
    </row>
    <row r="53" spans="1:24" ht="16.2" thickBot="1">
      <c r="A53" s="99"/>
      <c r="B53" s="102"/>
      <c r="C53" s="3" t="s">
        <v>5</v>
      </c>
      <c r="D53" s="68"/>
      <c r="E53" s="68"/>
      <c r="F53" s="68"/>
      <c r="G53" s="68"/>
      <c r="H53" s="68"/>
      <c r="I53" s="68"/>
      <c r="J53" s="68"/>
      <c r="K53" s="96">
        <f>K107</f>
        <v>1.166666666666667</v>
      </c>
      <c r="L53" s="97"/>
      <c r="M53" s="69">
        <f t="shared" si="14"/>
        <v>28</v>
      </c>
      <c r="N53" s="69">
        <f t="shared" si="15"/>
        <v>1680</v>
      </c>
      <c r="O53" s="107"/>
      <c r="P53" s="110"/>
      <c r="Q53" s="113"/>
      <c r="R53" s="116"/>
      <c r="S53" s="116"/>
      <c r="T53" s="116"/>
      <c r="U53" s="116"/>
      <c r="V53" s="89" t="e">
        <f>IF(Q53&lt;#REF!,"- "&amp;TEXT(ABS(#REF!-Q53),"[hh]:mm"),Q53-#REF!)</f>
        <v>#REF!</v>
      </c>
      <c r="W53" s="92"/>
      <c r="X53" s="94"/>
    </row>
    <row r="54" spans="1:24" ht="16.2" thickBot="1">
      <c r="A54" s="100"/>
      <c r="B54" s="103"/>
      <c r="C54" s="9" t="s">
        <v>6</v>
      </c>
      <c r="D54" s="74">
        <f t="shared" ref="D54:J54" si="22">VALUE(MID(D52,20,5))-VALUE(MID(D52,14,5))+VALUE(MID(D52,7,5))-VALUE(MID(D52,1,5))</f>
        <v>0</v>
      </c>
      <c r="E54" s="74">
        <f t="shared" si="22"/>
        <v>0.29166666666666674</v>
      </c>
      <c r="F54" s="74">
        <f t="shared" si="22"/>
        <v>0.29166666666666674</v>
      </c>
      <c r="G54" s="74">
        <f t="shared" si="22"/>
        <v>0.29166666666666674</v>
      </c>
      <c r="H54" s="74">
        <f t="shared" si="22"/>
        <v>0.29166666666666674</v>
      </c>
      <c r="I54" s="74">
        <f t="shared" si="22"/>
        <v>0</v>
      </c>
      <c r="J54" s="74">
        <f t="shared" si="22"/>
        <v>0</v>
      </c>
      <c r="K54" s="78">
        <f>D54+E54+F54+G54+H54+I54+J54</f>
        <v>1.166666666666667</v>
      </c>
      <c r="L54" s="72" t="str">
        <f>IF(K54&lt;=K53,"- "&amp;TEXT(ABS(K53-K54),"[hh]:mm"),K54-K53)</f>
        <v>- 00:00</v>
      </c>
      <c r="M54" s="73">
        <f t="shared" si="14"/>
        <v>28</v>
      </c>
      <c r="N54" s="73">
        <f t="shared" si="15"/>
        <v>1680</v>
      </c>
      <c r="O54" s="131"/>
      <c r="P54" s="133"/>
      <c r="Q54" s="135"/>
      <c r="R54" s="128"/>
      <c r="S54" s="128"/>
      <c r="T54" s="128"/>
      <c r="U54" s="128"/>
      <c r="V54" s="137">
        <f>IF(Q52&lt;Q53,"- "&amp;TEXT(ABS(Q53-Q52),"[hh]:mm"),Q52-Q53)</f>
        <v>0</v>
      </c>
      <c r="W54" s="93"/>
      <c r="X54" s="95"/>
    </row>
    <row r="55" spans="1:24" ht="30.6" customHeight="1" thickBot="1">
      <c r="A55" s="98"/>
      <c r="B55" s="101" t="s">
        <v>12</v>
      </c>
      <c r="C55" s="27" t="s">
        <v>7</v>
      </c>
      <c r="D55" s="66" t="s">
        <v>39</v>
      </c>
      <c r="E55" s="66" t="s">
        <v>28</v>
      </c>
      <c r="F55" s="66" t="s">
        <v>28</v>
      </c>
      <c r="G55" s="66" t="s">
        <v>28</v>
      </c>
      <c r="H55" s="66" t="s">
        <v>28</v>
      </c>
      <c r="I55" s="66" t="s">
        <v>39</v>
      </c>
      <c r="J55" s="66" t="s">
        <v>39</v>
      </c>
      <c r="K55" s="104">
        <v>0</v>
      </c>
      <c r="L55" s="105"/>
      <c r="M55" s="82">
        <f t="shared" si="14"/>
        <v>0</v>
      </c>
      <c r="N55" s="82">
        <f t="shared" si="15"/>
        <v>0</v>
      </c>
      <c r="O55" s="130">
        <f>N55+N57</f>
        <v>1680</v>
      </c>
      <c r="P55" s="132">
        <f>M55+M57</f>
        <v>28</v>
      </c>
      <c r="Q55" s="134">
        <v>0</v>
      </c>
      <c r="R55" s="129">
        <f>(HOUR(Q55*24)/24+MINUTE(Q55/60))</f>
        <v>0</v>
      </c>
      <c r="S55" s="129">
        <f>R55*60</f>
        <v>0</v>
      </c>
      <c r="T55" s="129">
        <f>O55-S55</f>
        <v>1680</v>
      </c>
      <c r="U55" s="129">
        <f>T55/60</f>
        <v>28</v>
      </c>
      <c r="V55" s="136">
        <f>U55/24</f>
        <v>1.1666666666666667</v>
      </c>
      <c r="W55" s="91"/>
      <c r="X55" s="94"/>
    </row>
    <row r="56" spans="1:24" ht="16.2" thickBot="1">
      <c r="A56" s="99"/>
      <c r="B56" s="102"/>
      <c r="C56" s="3" t="s">
        <v>5</v>
      </c>
      <c r="D56" s="68"/>
      <c r="E56" s="68"/>
      <c r="F56" s="68"/>
      <c r="G56" s="68"/>
      <c r="H56" s="68"/>
      <c r="I56" s="68"/>
      <c r="J56" s="68"/>
      <c r="K56" s="96">
        <f>K107</f>
        <v>1.166666666666667</v>
      </c>
      <c r="L56" s="97"/>
      <c r="M56" s="69">
        <f t="shared" si="14"/>
        <v>28</v>
      </c>
      <c r="N56" s="69">
        <f t="shared" si="15"/>
        <v>1680</v>
      </c>
      <c r="O56" s="107"/>
      <c r="P56" s="110"/>
      <c r="Q56" s="113"/>
      <c r="R56" s="116"/>
      <c r="S56" s="116"/>
      <c r="T56" s="116"/>
      <c r="U56" s="116"/>
      <c r="V56" s="89" t="e">
        <f>IF(Q56&lt;#REF!,"- "&amp;TEXT(ABS(#REF!-Q56),"[hh]:mm"),Q56-#REF!)</f>
        <v>#REF!</v>
      </c>
      <c r="W56" s="92"/>
      <c r="X56" s="94"/>
    </row>
    <row r="57" spans="1:24" ht="16.2" thickBot="1">
      <c r="A57" s="100"/>
      <c r="B57" s="103"/>
      <c r="C57" s="9" t="s">
        <v>6</v>
      </c>
      <c r="D57" s="74">
        <f t="shared" ref="D57:J57" si="23">VALUE(MID(D55,20,5))-VALUE(MID(D55,14,5))+VALUE(MID(D55,7,5))-VALUE(MID(D55,1,5))</f>
        <v>0</v>
      </c>
      <c r="E57" s="74">
        <f t="shared" si="23"/>
        <v>0.29166666666666674</v>
      </c>
      <c r="F57" s="74">
        <f t="shared" si="23"/>
        <v>0.29166666666666674</v>
      </c>
      <c r="G57" s="74">
        <f t="shared" si="23"/>
        <v>0.29166666666666674</v>
      </c>
      <c r="H57" s="74">
        <f t="shared" si="23"/>
        <v>0.29166666666666674</v>
      </c>
      <c r="I57" s="74">
        <f t="shared" si="23"/>
        <v>0</v>
      </c>
      <c r="J57" s="74">
        <f t="shared" si="23"/>
        <v>0</v>
      </c>
      <c r="K57" s="78">
        <f>D57+E57+F57+G57+H57+I57+J57</f>
        <v>1.166666666666667</v>
      </c>
      <c r="L57" s="72" t="str">
        <f>IF(K57&lt;=K56,"- "&amp;TEXT(ABS(K56-K57),"[hh]:mm"),K57-K56)</f>
        <v>- 00:00</v>
      </c>
      <c r="M57" s="73">
        <f t="shared" si="14"/>
        <v>28</v>
      </c>
      <c r="N57" s="73">
        <f t="shared" si="15"/>
        <v>1680</v>
      </c>
      <c r="O57" s="131"/>
      <c r="P57" s="133"/>
      <c r="Q57" s="135"/>
      <c r="R57" s="128"/>
      <c r="S57" s="128"/>
      <c r="T57" s="128"/>
      <c r="U57" s="128"/>
      <c r="V57" s="137">
        <f>IF(Q55&lt;Q56,"- "&amp;TEXT(ABS(Q56-Q55),"[hh]:mm"),Q55-Q56)</f>
        <v>0</v>
      </c>
      <c r="W57" s="93"/>
      <c r="X57" s="95"/>
    </row>
    <row r="58" spans="1:24" ht="30.6" customHeight="1" thickBot="1">
      <c r="A58" s="98"/>
      <c r="B58" s="101" t="s">
        <v>12</v>
      </c>
      <c r="C58" s="27" t="s">
        <v>7</v>
      </c>
      <c r="D58" s="66" t="s">
        <v>28</v>
      </c>
      <c r="E58" s="66" t="s">
        <v>39</v>
      </c>
      <c r="F58" s="66" t="s">
        <v>28</v>
      </c>
      <c r="G58" s="66" t="s">
        <v>39</v>
      </c>
      <c r="H58" s="66" t="s">
        <v>39</v>
      </c>
      <c r="I58" s="66" t="s">
        <v>28</v>
      </c>
      <c r="J58" s="66" t="s">
        <v>30</v>
      </c>
      <c r="K58" s="104">
        <v>0</v>
      </c>
      <c r="L58" s="105"/>
      <c r="M58" s="67">
        <f t="shared" si="14"/>
        <v>0</v>
      </c>
      <c r="N58" s="67">
        <f t="shared" si="15"/>
        <v>0</v>
      </c>
      <c r="O58" s="106">
        <f>N58+N60</f>
        <v>1680</v>
      </c>
      <c r="P58" s="109">
        <f>M58+M60</f>
        <v>28</v>
      </c>
      <c r="Q58" s="112">
        <v>0</v>
      </c>
      <c r="R58" s="115">
        <f>(HOUR(Q58*24)/24+MINUTE(Q58/60))</f>
        <v>0</v>
      </c>
      <c r="S58" s="115">
        <f>R58*60</f>
        <v>0</v>
      </c>
      <c r="T58" s="115">
        <f>O58-S58</f>
        <v>1680</v>
      </c>
      <c r="U58" s="115">
        <f>T58/60</f>
        <v>28</v>
      </c>
      <c r="V58" s="88">
        <f>U58/24</f>
        <v>1.1666666666666667</v>
      </c>
      <c r="W58" s="91"/>
      <c r="X58" s="94"/>
    </row>
    <row r="59" spans="1:24" ht="16.2" thickBot="1">
      <c r="A59" s="99"/>
      <c r="B59" s="102"/>
      <c r="C59" s="3" t="s">
        <v>5</v>
      </c>
      <c r="D59" s="68"/>
      <c r="E59" s="68"/>
      <c r="F59" s="68"/>
      <c r="G59" s="68"/>
      <c r="H59" s="68"/>
      <c r="I59" s="68"/>
      <c r="J59" s="68"/>
      <c r="K59" s="96">
        <f>K104</f>
        <v>1.6250000000000004</v>
      </c>
      <c r="L59" s="97"/>
      <c r="M59" s="69">
        <f t="shared" si="14"/>
        <v>39</v>
      </c>
      <c r="N59" s="69">
        <f t="shared" si="15"/>
        <v>2340</v>
      </c>
      <c r="O59" s="107"/>
      <c r="P59" s="110"/>
      <c r="Q59" s="113"/>
      <c r="R59" s="116"/>
      <c r="S59" s="116"/>
      <c r="T59" s="116"/>
      <c r="U59" s="116"/>
      <c r="V59" s="89" t="e">
        <f>IF(Q59&lt;#REF!,"- "&amp;TEXT(ABS(#REF!-Q59),"[hh]:mm"),Q59-#REF!)</f>
        <v>#REF!</v>
      </c>
      <c r="W59" s="92"/>
      <c r="X59" s="94"/>
    </row>
    <row r="60" spans="1:24" ht="16.2" thickBot="1">
      <c r="A60" s="100"/>
      <c r="B60" s="103"/>
      <c r="C60" s="9" t="s">
        <v>6</v>
      </c>
      <c r="D60" s="75">
        <f t="shared" ref="D60:J60" si="24">VALUE(MID(D58,20,5))-VALUE(MID(D58,14,5))+VALUE(MID(D58,7,5))-VALUE(MID(D58,1,5))</f>
        <v>0.29166666666666674</v>
      </c>
      <c r="E60" s="75">
        <f t="shared" si="24"/>
        <v>0</v>
      </c>
      <c r="F60" s="75">
        <f t="shared" si="24"/>
        <v>0.29166666666666674</v>
      </c>
      <c r="G60" s="75">
        <f t="shared" si="24"/>
        <v>0</v>
      </c>
      <c r="H60" s="75">
        <f t="shared" si="24"/>
        <v>0</v>
      </c>
      <c r="I60" s="75">
        <f t="shared" si="24"/>
        <v>0.29166666666666674</v>
      </c>
      <c r="J60" s="75">
        <f t="shared" si="24"/>
        <v>0.29166666666666669</v>
      </c>
      <c r="K60" s="78">
        <f>D60+E60+F60+G60+H60+I60+J60</f>
        <v>1.166666666666667</v>
      </c>
      <c r="L60" s="76" t="str">
        <f>IF(K60&lt;=K59,"- "&amp;TEXT(ABS(K59-K60),"[hh]:mm"),K60-K59)</f>
        <v>- 11:00</v>
      </c>
      <c r="M60" s="83">
        <f t="shared" si="14"/>
        <v>28</v>
      </c>
      <c r="N60" s="83">
        <f t="shared" si="15"/>
        <v>1680</v>
      </c>
      <c r="O60" s="108"/>
      <c r="P60" s="111"/>
      <c r="Q60" s="114"/>
      <c r="R60" s="117"/>
      <c r="S60" s="117"/>
      <c r="T60" s="117"/>
      <c r="U60" s="117"/>
      <c r="V60" s="90">
        <f>IF(Q58&lt;Q59,"- "&amp;TEXT(ABS(Q59-Q58),"[hh]:mm"),Q58-Q59)</f>
        <v>0</v>
      </c>
      <c r="W60" s="93"/>
      <c r="X60" s="95"/>
    </row>
    <row r="61" spans="1:24" ht="30.6" customHeight="1" thickBot="1">
      <c r="A61" s="98"/>
      <c r="B61" s="101" t="s">
        <v>12</v>
      </c>
      <c r="C61" s="27" t="s">
        <v>7</v>
      </c>
      <c r="D61" s="66" t="s">
        <v>39</v>
      </c>
      <c r="E61" s="66" t="s">
        <v>39</v>
      </c>
      <c r="F61" s="66" t="s">
        <v>39</v>
      </c>
      <c r="G61" s="66" t="s">
        <v>39</v>
      </c>
      <c r="H61" s="66" t="s">
        <v>39</v>
      </c>
      <c r="I61" s="66" t="s">
        <v>39</v>
      </c>
      <c r="J61" s="66" t="s">
        <v>39</v>
      </c>
      <c r="K61" s="104">
        <v>0</v>
      </c>
      <c r="L61" s="105"/>
      <c r="M61" s="67">
        <f t="shared" si="14"/>
        <v>0</v>
      </c>
      <c r="N61" s="67">
        <f t="shared" si="15"/>
        <v>0</v>
      </c>
      <c r="O61" s="106">
        <f>N61+N63</f>
        <v>0</v>
      </c>
      <c r="P61" s="109">
        <f>M61+M63</f>
        <v>0</v>
      </c>
      <c r="Q61" s="112">
        <v>0</v>
      </c>
      <c r="R61" s="115">
        <f>(HOUR(Q61*24)/24+MINUTE(Q61/60))</f>
        <v>0</v>
      </c>
      <c r="S61" s="115">
        <f>R61*60</f>
        <v>0</v>
      </c>
      <c r="T61" s="115">
        <f>O61-S61</f>
        <v>0</v>
      </c>
      <c r="U61" s="115">
        <f>T61/60</f>
        <v>0</v>
      </c>
      <c r="V61" s="88">
        <f>U61/24</f>
        <v>0</v>
      </c>
      <c r="W61" s="91"/>
      <c r="X61" s="94"/>
    </row>
    <row r="62" spans="1:24" ht="16.2" thickBot="1">
      <c r="A62" s="99"/>
      <c r="B62" s="102"/>
      <c r="C62" s="3" t="s">
        <v>5</v>
      </c>
      <c r="D62" s="68"/>
      <c r="E62" s="68"/>
      <c r="F62" s="68"/>
      <c r="G62" s="68"/>
      <c r="H62" s="68"/>
      <c r="I62" s="68"/>
      <c r="J62" s="68"/>
      <c r="K62" s="96">
        <f>K107</f>
        <v>1.166666666666667</v>
      </c>
      <c r="L62" s="97"/>
      <c r="M62" s="69">
        <f t="shared" si="14"/>
        <v>28</v>
      </c>
      <c r="N62" s="69">
        <f t="shared" si="15"/>
        <v>1680</v>
      </c>
      <c r="O62" s="107"/>
      <c r="P62" s="110"/>
      <c r="Q62" s="113"/>
      <c r="R62" s="116"/>
      <c r="S62" s="116"/>
      <c r="T62" s="116"/>
      <c r="U62" s="116"/>
      <c r="V62" s="89" t="e">
        <f>IF(Q62&lt;#REF!,"- "&amp;TEXT(ABS(#REF!-Q62),"[hh]:mm"),Q62-#REF!)</f>
        <v>#REF!</v>
      </c>
      <c r="W62" s="92"/>
      <c r="X62" s="94"/>
    </row>
    <row r="63" spans="1:24" ht="16.2" thickBot="1">
      <c r="A63" s="100"/>
      <c r="B63" s="103"/>
      <c r="C63" s="9" t="s">
        <v>6</v>
      </c>
      <c r="D63" s="75">
        <f t="shared" ref="D63:J63" si="25">VALUE(MID(D61,20,5))-VALUE(MID(D61,14,5))+VALUE(MID(D61,7,5))-VALUE(MID(D61,1,5))</f>
        <v>0</v>
      </c>
      <c r="E63" s="75">
        <f t="shared" si="25"/>
        <v>0</v>
      </c>
      <c r="F63" s="75">
        <f t="shared" si="25"/>
        <v>0</v>
      </c>
      <c r="G63" s="75">
        <f t="shared" si="25"/>
        <v>0</v>
      </c>
      <c r="H63" s="75">
        <f t="shared" si="25"/>
        <v>0</v>
      </c>
      <c r="I63" s="75">
        <f t="shared" si="25"/>
        <v>0</v>
      </c>
      <c r="J63" s="75">
        <f t="shared" si="25"/>
        <v>0</v>
      </c>
      <c r="K63" s="78">
        <f>D63+E63+F63+G63+H63+I63+J63</f>
        <v>0</v>
      </c>
      <c r="L63" s="76" t="str">
        <f>IF(K63&lt;=K62,"- "&amp;TEXT(ABS(K62-K63),"[hh]:mm"),K63-K62)</f>
        <v>- 28:00</v>
      </c>
      <c r="M63" s="83">
        <f t="shared" si="14"/>
        <v>0</v>
      </c>
      <c r="N63" s="83">
        <f t="shared" si="15"/>
        <v>0</v>
      </c>
      <c r="O63" s="108"/>
      <c r="P63" s="111"/>
      <c r="Q63" s="114"/>
      <c r="R63" s="117"/>
      <c r="S63" s="117"/>
      <c r="T63" s="117"/>
      <c r="U63" s="117"/>
      <c r="V63" s="90">
        <f>IF(Q61&lt;Q62,"- "&amp;TEXT(ABS(Q62-Q61),"[hh]:mm"),Q61-Q62)</f>
        <v>0</v>
      </c>
      <c r="W63" s="93"/>
      <c r="X63" s="95"/>
    </row>
    <row r="64" spans="1:24" ht="30.6" customHeight="1" thickBot="1">
      <c r="A64" s="98"/>
      <c r="B64" s="101" t="s">
        <v>12</v>
      </c>
      <c r="C64" s="27" t="s">
        <v>7</v>
      </c>
      <c r="D64" s="66" t="s">
        <v>39</v>
      </c>
      <c r="E64" s="66" t="s">
        <v>39</v>
      </c>
      <c r="F64" s="66" t="s">
        <v>39</v>
      </c>
      <c r="G64" s="66" t="s">
        <v>39</v>
      </c>
      <c r="H64" s="66" t="s">
        <v>39</v>
      </c>
      <c r="I64" s="66" t="s">
        <v>39</v>
      </c>
      <c r="J64" s="66" t="s">
        <v>39</v>
      </c>
      <c r="K64" s="104">
        <v>0</v>
      </c>
      <c r="L64" s="105"/>
      <c r="M64" s="67">
        <f t="shared" si="14"/>
        <v>0</v>
      </c>
      <c r="N64" s="67">
        <f t="shared" si="15"/>
        <v>0</v>
      </c>
      <c r="O64" s="106">
        <f>N64+N66</f>
        <v>0</v>
      </c>
      <c r="P64" s="109">
        <f>M64+M66</f>
        <v>0</v>
      </c>
      <c r="Q64" s="112">
        <v>0</v>
      </c>
      <c r="R64" s="115">
        <f>(HOUR(Q64*24)/24+MINUTE(Q64/60))</f>
        <v>0</v>
      </c>
      <c r="S64" s="115">
        <f>R64*60</f>
        <v>0</v>
      </c>
      <c r="T64" s="115">
        <f>O64-S64</f>
        <v>0</v>
      </c>
      <c r="U64" s="115">
        <f>T64/60</f>
        <v>0</v>
      </c>
      <c r="V64" s="88">
        <f>U64/24</f>
        <v>0</v>
      </c>
      <c r="W64" s="91"/>
      <c r="X64" s="94"/>
    </row>
    <row r="65" spans="1:24" ht="16.2" thickBot="1">
      <c r="A65" s="99"/>
      <c r="B65" s="102"/>
      <c r="C65" s="3" t="s">
        <v>5</v>
      </c>
      <c r="D65" s="68"/>
      <c r="E65" s="68"/>
      <c r="F65" s="68"/>
      <c r="G65" s="68"/>
      <c r="H65" s="68"/>
      <c r="I65" s="68"/>
      <c r="J65" s="68"/>
      <c r="K65" s="96">
        <f>K107</f>
        <v>1.166666666666667</v>
      </c>
      <c r="L65" s="97"/>
      <c r="M65" s="69">
        <f t="shared" si="14"/>
        <v>28</v>
      </c>
      <c r="N65" s="69">
        <f t="shared" si="15"/>
        <v>1680</v>
      </c>
      <c r="O65" s="107"/>
      <c r="P65" s="110"/>
      <c r="Q65" s="113"/>
      <c r="R65" s="116"/>
      <c r="S65" s="116"/>
      <c r="T65" s="116"/>
      <c r="U65" s="116"/>
      <c r="V65" s="89" t="e">
        <f>IF(Q65&lt;#REF!,"- "&amp;TEXT(ABS(#REF!-Q65),"[hh]:mm"),Q65-#REF!)</f>
        <v>#REF!</v>
      </c>
      <c r="W65" s="92"/>
      <c r="X65" s="94"/>
    </row>
    <row r="66" spans="1:24" ht="16.2" thickBot="1">
      <c r="A66" s="100"/>
      <c r="B66" s="103"/>
      <c r="C66" s="9" t="s">
        <v>6</v>
      </c>
      <c r="D66" s="75">
        <f t="shared" ref="D66:J66" si="26">VALUE(MID(D64,20,5))-VALUE(MID(D64,14,5))+VALUE(MID(D64,7,5))-VALUE(MID(D64,1,5))</f>
        <v>0</v>
      </c>
      <c r="E66" s="75">
        <f t="shared" si="26"/>
        <v>0</v>
      </c>
      <c r="F66" s="75">
        <f t="shared" si="26"/>
        <v>0</v>
      </c>
      <c r="G66" s="75">
        <f t="shared" si="26"/>
        <v>0</v>
      </c>
      <c r="H66" s="75">
        <f t="shared" si="26"/>
        <v>0</v>
      </c>
      <c r="I66" s="75">
        <f t="shared" si="26"/>
        <v>0</v>
      </c>
      <c r="J66" s="75">
        <f t="shared" si="26"/>
        <v>0</v>
      </c>
      <c r="K66" s="78">
        <f>D66+E66+F66+G66+H66+I66+J66</f>
        <v>0</v>
      </c>
      <c r="L66" s="76" t="str">
        <f>IF(K66&lt;=K65,"- "&amp;TEXT(ABS(K65-K66),"[hh]:mm"),K66-K65)</f>
        <v>- 28:00</v>
      </c>
      <c r="M66" s="83">
        <f t="shared" si="14"/>
        <v>0</v>
      </c>
      <c r="N66" s="83">
        <f t="shared" si="15"/>
        <v>0</v>
      </c>
      <c r="O66" s="108"/>
      <c r="P66" s="111"/>
      <c r="Q66" s="114"/>
      <c r="R66" s="117"/>
      <c r="S66" s="117"/>
      <c r="T66" s="117"/>
      <c r="U66" s="117"/>
      <c r="V66" s="90">
        <f>IF(Q64&lt;Q65,"- "&amp;TEXT(ABS(Q65-Q64),"[hh]:mm"),Q64-Q65)</f>
        <v>0</v>
      </c>
      <c r="W66" s="93"/>
      <c r="X66" s="95"/>
    </row>
    <row r="68" spans="1:24">
      <c r="C68" s="19" t="s">
        <v>17</v>
      </c>
      <c r="D68" s="58" t="s">
        <v>18</v>
      </c>
      <c r="W68" s="34" t="s">
        <v>50</v>
      </c>
    </row>
    <row r="69" spans="1:24" ht="33" customHeight="1">
      <c r="C69" s="33" t="s">
        <v>39</v>
      </c>
      <c r="D69" s="25">
        <f>VALUE(MID(C69,7,5))-VALUE(MID(C69,1,5))</f>
        <v>0</v>
      </c>
      <c r="W69" s="34" t="s">
        <v>51</v>
      </c>
    </row>
    <row r="70" spans="1:24" ht="26.4" customHeight="1">
      <c r="C70" s="26" t="s">
        <v>40</v>
      </c>
      <c r="D70" s="16">
        <f>VALUE(MID(C70,7,5))-VALUE(MID(C70,1,5))</f>
        <v>0.20833333333333331</v>
      </c>
      <c r="W70" s="34" t="s">
        <v>52</v>
      </c>
    </row>
    <row r="71" spans="1:24" ht="26.4" customHeight="1">
      <c r="C71" s="26" t="s">
        <v>41</v>
      </c>
      <c r="D71" s="16">
        <f>VALUE(MID(C71,7,5))-VALUE(MID(C71,1,5))</f>
        <v>0.24999999999999994</v>
      </c>
      <c r="W71" s="34" t="s">
        <v>53</v>
      </c>
    </row>
    <row r="72" spans="1:24" ht="26.4" customHeight="1">
      <c r="C72" s="26" t="s">
        <v>19</v>
      </c>
      <c r="D72" s="16">
        <f>VALUE(MID(C72,20,5))-VALUE(MID(C72,14,5))+VALUE(MID(C72,7,5))-VALUE(MID(C72,1,5))</f>
        <v>0.25000000000000006</v>
      </c>
      <c r="W72" s="34" t="s">
        <v>54</v>
      </c>
    </row>
    <row r="73" spans="1:24" ht="26.4" customHeight="1">
      <c r="C73" s="26" t="s">
        <v>20</v>
      </c>
      <c r="D73" s="16">
        <f t="shared" ref="D73:D96" si="27">VALUE(MID(C73,20,5))-VALUE(MID(C73,14,5))+VALUE(MID(C73,7,5))-VALUE(MID(C73,1,5))</f>
        <v>0.29166666666666669</v>
      </c>
      <c r="W73" s="34" t="s">
        <v>55</v>
      </c>
    </row>
    <row r="74" spans="1:24" ht="26.4" customHeight="1">
      <c r="C74" s="26" t="s">
        <v>21</v>
      </c>
      <c r="D74" s="16">
        <f t="shared" si="27"/>
        <v>0.33333333333333331</v>
      </c>
      <c r="W74" s="34" t="s">
        <v>56</v>
      </c>
    </row>
    <row r="75" spans="1:24" ht="26.4" customHeight="1">
      <c r="C75" s="26" t="s">
        <v>22</v>
      </c>
      <c r="D75" s="16">
        <f t="shared" si="27"/>
        <v>0.33333333333333331</v>
      </c>
      <c r="W75" s="34" t="s">
        <v>57</v>
      </c>
    </row>
    <row r="76" spans="1:24" ht="26.4" customHeight="1">
      <c r="C76" s="26" t="s">
        <v>45</v>
      </c>
      <c r="D76" s="16">
        <f t="shared" si="27"/>
        <v>0.33333333333333343</v>
      </c>
      <c r="W76" s="34" t="s">
        <v>58</v>
      </c>
    </row>
    <row r="77" spans="1:24" ht="26.4" customHeight="1">
      <c r="C77" s="17" t="s">
        <v>23</v>
      </c>
      <c r="D77" s="16">
        <f t="shared" si="27"/>
        <v>0.27083333333333343</v>
      </c>
      <c r="W77" s="34" t="s">
        <v>59</v>
      </c>
    </row>
    <row r="78" spans="1:24" ht="26.4" customHeight="1">
      <c r="C78" s="17" t="s">
        <v>43</v>
      </c>
      <c r="D78" s="16">
        <f t="shared" si="27"/>
        <v>0.2916666666666668</v>
      </c>
      <c r="W78" s="34" t="s">
        <v>60</v>
      </c>
    </row>
    <row r="79" spans="1:24" ht="26.4" customHeight="1">
      <c r="C79" s="17" t="s">
        <v>42</v>
      </c>
      <c r="D79" s="16">
        <f t="shared" si="27"/>
        <v>0.33333333333333343</v>
      </c>
      <c r="W79" s="34" t="s">
        <v>61</v>
      </c>
    </row>
    <row r="80" spans="1:24" ht="26.4" customHeight="1">
      <c r="C80" s="17" t="s">
        <v>49</v>
      </c>
      <c r="D80" s="16">
        <f t="shared" si="27"/>
        <v>0.29166666666666669</v>
      </c>
      <c r="W80" s="34" t="s">
        <v>62</v>
      </c>
    </row>
    <row r="81" spans="3:23" ht="26.4" customHeight="1">
      <c r="C81" s="17" t="s">
        <v>24</v>
      </c>
      <c r="D81" s="16">
        <f t="shared" si="27"/>
        <v>0.33333333333333343</v>
      </c>
      <c r="W81" s="34" t="s">
        <v>63</v>
      </c>
    </row>
    <row r="82" spans="3:23" ht="26.4" customHeight="1">
      <c r="C82" s="17" t="s">
        <v>25</v>
      </c>
      <c r="D82" s="16">
        <f t="shared" si="27"/>
        <v>0.29166666666666663</v>
      </c>
      <c r="W82" s="34" t="s">
        <v>64</v>
      </c>
    </row>
    <row r="83" spans="3:23" ht="26.4" customHeight="1">
      <c r="C83" s="17" t="s">
        <v>26</v>
      </c>
      <c r="D83" s="16">
        <f t="shared" si="27"/>
        <v>0.3125</v>
      </c>
      <c r="W83" s="34" t="s">
        <v>65</v>
      </c>
    </row>
    <row r="84" spans="3:23" ht="26.4" customHeight="1">
      <c r="C84" s="17" t="s">
        <v>27</v>
      </c>
      <c r="D84" s="16">
        <f t="shared" si="27"/>
        <v>0.33333333333333326</v>
      </c>
      <c r="W84" s="34" t="s">
        <v>66</v>
      </c>
    </row>
    <row r="85" spans="3:23" ht="26.4" customHeight="1">
      <c r="C85" s="17" t="s">
        <v>28</v>
      </c>
      <c r="D85" s="16">
        <f t="shared" si="27"/>
        <v>0.29166666666666674</v>
      </c>
      <c r="W85" s="34" t="s">
        <v>67</v>
      </c>
    </row>
    <row r="86" spans="3:23" ht="26.4" customHeight="1">
      <c r="C86" s="17" t="s">
        <v>29</v>
      </c>
      <c r="D86" s="16">
        <f t="shared" si="27"/>
        <v>0.33333333333333337</v>
      </c>
      <c r="W86" s="34" t="s">
        <v>68</v>
      </c>
    </row>
    <row r="87" spans="3:23" ht="26.4" customHeight="1">
      <c r="C87" s="17" t="s">
        <v>30</v>
      </c>
      <c r="D87" s="16">
        <f t="shared" si="27"/>
        <v>0.29166666666666669</v>
      </c>
      <c r="W87" s="34" t="s">
        <v>69</v>
      </c>
    </row>
    <row r="88" spans="3:23" ht="26.4" customHeight="1">
      <c r="C88" s="17" t="s">
        <v>31</v>
      </c>
      <c r="D88" s="16">
        <f t="shared" si="27"/>
        <v>0.29166666666666663</v>
      </c>
      <c r="W88" s="34" t="s">
        <v>70</v>
      </c>
    </row>
    <row r="89" spans="3:23" ht="26.4" customHeight="1">
      <c r="C89" s="17" t="s">
        <v>32</v>
      </c>
      <c r="D89" s="16">
        <f t="shared" si="27"/>
        <v>0.33333333333333326</v>
      </c>
      <c r="W89" s="34" t="s">
        <v>71</v>
      </c>
    </row>
    <row r="90" spans="3:23" ht="26.4" customHeight="1">
      <c r="C90" s="18" t="s">
        <v>33</v>
      </c>
      <c r="D90" s="16">
        <f t="shared" si="27"/>
        <v>0.375</v>
      </c>
      <c r="W90" s="34" t="s">
        <v>72</v>
      </c>
    </row>
    <row r="91" spans="3:23" ht="26.4" customHeight="1">
      <c r="C91" s="17" t="s">
        <v>34</v>
      </c>
      <c r="D91" s="16">
        <f t="shared" si="27"/>
        <v>0.33333333333333326</v>
      </c>
      <c r="W91" s="34" t="s">
        <v>73</v>
      </c>
    </row>
    <row r="92" spans="3:23" ht="26.4" customHeight="1">
      <c r="C92" s="17" t="s">
        <v>35</v>
      </c>
      <c r="D92" s="16">
        <f t="shared" si="27"/>
        <v>0.29166666666666663</v>
      </c>
      <c r="W92" s="34" t="s">
        <v>74</v>
      </c>
    </row>
    <row r="93" spans="3:23" ht="26.4" customHeight="1">
      <c r="C93" s="17" t="s">
        <v>44</v>
      </c>
      <c r="D93" s="16">
        <f t="shared" si="27"/>
        <v>0.29166666666666663</v>
      </c>
      <c r="W93" s="34" t="s">
        <v>75</v>
      </c>
    </row>
    <row r="94" spans="3:23" ht="26.4" customHeight="1">
      <c r="C94" s="17" t="s">
        <v>36</v>
      </c>
      <c r="D94" s="16">
        <f t="shared" si="27"/>
        <v>0.41666666666666674</v>
      </c>
      <c r="W94" s="34" t="s">
        <v>76</v>
      </c>
    </row>
    <row r="95" spans="3:23" ht="26.4" customHeight="1">
      <c r="C95" s="17" t="s">
        <v>38</v>
      </c>
      <c r="D95" s="16">
        <f t="shared" si="27"/>
        <v>0.37500000000000011</v>
      </c>
      <c r="W95" s="34" t="s">
        <v>77</v>
      </c>
    </row>
    <row r="96" spans="3:23" ht="26.4" customHeight="1">
      <c r="C96" s="18" t="s">
        <v>37</v>
      </c>
      <c r="D96" s="16">
        <f t="shared" si="27"/>
        <v>0.41666666666666685</v>
      </c>
      <c r="W96" s="34" t="s">
        <v>78</v>
      </c>
    </row>
    <row r="97" spans="1:23" ht="26.4" customHeight="1">
      <c r="W97" s="34" t="s">
        <v>79</v>
      </c>
    </row>
    <row r="98" spans="1:23" ht="13.8" thickBot="1">
      <c r="W98" s="34" t="s">
        <v>80</v>
      </c>
    </row>
    <row r="99" spans="1:23" ht="26.4">
      <c r="A99" s="179" t="s">
        <v>46</v>
      </c>
      <c r="B99" s="181" t="s">
        <v>13</v>
      </c>
      <c r="C99" s="27" t="s">
        <v>7</v>
      </c>
      <c r="D99" s="57" t="s">
        <v>34</v>
      </c>
      <c r="E99" s="57" t="s">
        <v>42</v>
      </c>
      <c r="F99" s="57" t="s">
        <v>32</v>
      </c>
      <c r="G99" s="57" t="s">
        <v>27</v>
      </c>
      <c r="H99" s="57" t="s">
        <v>39</v>
      </c>
      <c r="I99" s="57" t="s">
        <v>39</v>
      </c>
      <c r="J99" s="57" t="s">
        <v>35</v>
      </c>
      <c r="K99" s="189">
        <v>0</v>
      </c>
      <c r="L99" s="190"/>
      <c r="M99" s="190"/>
      <c r="N99" s="190"/>
      <c r="O99" s="190"/>
      <c r="P99" s="190"/>
      <c r="Q99" s="191"/>
      <c r="R99" s="47"/>
      <c r="S99" s="47"/>
      <c r="T99" s="47"/>
      <c r="U99" s="47"/>
      <c r="W99" s="34" t="s">
        <v>81</v>
      </c>
    </row>
    <row r="100" spans="1:23">
      <c r="A100" s="180"/>
      <c r="B100" s="182"/>
      <c r="C100" s="3" t="s">
        <v>5</v>
      </c>
      <c r="D100" s="6"/>
      <c r="E100" s="6"/>
      <c r="F100" s="6"/>
      <c r="G100" s="6"/>
      <c r="H100" s="6"/>
      <c r="I100" s="6"/>
      <c r="J100" s="6"/>
      <c r="K100" s="192">
        <v>39</v>
      </c>
      <c r="L100" s="193"/>
      <c r="M100" s="193"/>
      <c r="N100" s="193"/>
      <c r="O100" s="193"/>
      <c r="P100" s="193"/>
      <c r="Q100" s="194"/>
      <c r="R100" s="48"/>
      <c r="S100" s="48"/>
      <c r="T100" s="48"/>
      <c r="U100" s="48"/>
      <c r="W100" s="34" t="s">
        <v>82</v>
      </c>
    </row>
    <row r="101" spans="1:23" ht="13.8" thickBot="1">
      <c r="A101" s="62"/>
      <c r="B101" s="183"/>
      <c r="C101" s="7" t="s">
        <v>6</v>
      </c>
      <c r="D101" s="50">
        <f>VALUE(MID(D99,20,5))-VALUE(MID(D99,14,5))+VALUE(MID(D99,7,5))-VALUE(MID(D99,1,5))</f>
        <v>0.33333333333333326</v>
      </c>
      <c r="E101" s="50">
        <f t="shared" ref="E101:J101" si="28">VALUE(MID(E99,20,5))-VALUE(MID(E99,14,5))+VALUE(MID(E99,7,5))-VALUE(MID(E99,1,5))</f>
        <v>0.33333333333333343</v>
      </c>
      <c r="F101" s="50">
        <f t="shared" si="28"/>
        <v>0.33333333333333326</v>
      </c>
      <c r="G101" s="50">
        <f t="shared" si="28"/>
        <v>0.33333333333333326</v>
      </c>
      <c r="H101" s="50">
        <f t="shared" si="28"/>
        <v>0</v>
      </c>
      <c r="I101" s="50">
        <f t="shared" si="28"/>
        <v>0</v>
      </c>
      <c r="J101" s="50">
        <f t="shared" si="28"/>
        <v>0.29166666666666663</v>
      </c>
      <c r="K101" s="20">
        <f>D101+E101+F101+G101+H101+I101+J101</f>
        <v>1.625</v>
      </c>
      <c r="L101" s="21"/>
      <c r="M101" s="45"/>
      <c r="N101" s="45"/>
      <c r="O101" s="45"/>
      <c r="P101" s="45"/>
      <c r="Q101" s="8">
        <v>0</v>
      </c>
      <c r="R101" s="49"/>
      <c r="S101" s="49"/>
      <c r="T101" s="49"/>
      <c r="U101" s="49"/>
      <c r="W101" s="34" t="s">
        <v>83</v>
      </c>
    </row>
    <row r="102" spans="1:23" ht="26.4">
      <c r="A102" s="179" t="s">
        <v>47</v>
      </c>
      <c r="B102" s="181" t="s">
        <v>10</v>
      </c>
      <c r="C102" s="27" t="s">
        <v>7</v>
      </c>
      <c r="D102" s="57" t="s">
        <v>39</v>
      </c>
      <c r="E102" s="57" t="s">
        <v>37</v>
      </c>
      <c r="F102" s="57" t="s">
        <v>37</v>
      </c>
      <c r="G102" s="57" t="s">
        <v>37</v>
      </c>
      <c r="H102" s="57" t="s">
        <v>38</v>
      </c>
      <c r="I102" s="57" t="s">
        <v>39</v>
      </c>
      <c r="J102" s="57" t="s">
        <v>39</v>
      </c>
      <c r="K102" s="189">
        <v>0</v>
      </c>
      <c r="L102" s="190"/>
      <c r="M102" s="190"/>
      <c r="N102" s="190"/>
      <c r="O102" s="190"/>
      <c r="P102" s="190"/>
      <c r="Q102" s="191"/>
      <c r="R102" s="47"/>
      <c r="S102" s="47"/>
      <c r="T102" s="47"/>
      <c r="U102" s="47"/>
      <c r="W102" s="34" t="s">
        <v>84</v>
      </c>
    </row>
    <row r="103" spans="1:23">
      <c r="A103" s="180"/>
      <c r="B103" s="182"/>
      <c r="C103" s="3" t="s">
        <v>5</v>
      </c>
      <c r="D103" s="6"/>
      <c r="E103" s="6"/>
      <c r="F103" s="6"/>
      <c r="G103" s="6"/>
      <c r="H103" s="6"/>
      <c r="I103" s="6"/>
      <c r="J103" s="6"/>
      <c r="K103" s="192">
        <v>39</v>
      </c>
      <c r="L103" s="193"/>
      <c r="M103" s="193"/>
      <c r="N103" s="193"/>
      <c r="O103" s="193"/>
      <c r="P103" s="193"/>
      <c r="Q103" s="194"/>
      <c r="R103" s="48"/>
      <c r="S103" s="48"/>
      <c r="T103" s="48"/>
      <c r="U103" s="48"/>
      <c r="W103" s="34" t="s">
        <v>85</v>
      </c>
    </row>
    <row r="104" spans="1:23" ht="13.8" thickBot="1">
      <c r="A104" s="184"/>
      <c r="B104" s="183"/>
      <c r="C104" s="4" t="s">
        <v>6</v>
      </c>
      <c r="D104" s="16">
        <f>VALUE(MID(D102,20,5))-VALUE(MID(D102,14,5))+VALUE(MID(D102,7,5))-VALUE(MID(D102,1,5))</f>
        <v>0</v>
      </c>
      <c r="E104" s="16">
        <f t="shared" ref="E104:J104" si="29">VALUE(MID(E102,20,5))-VALUE(MID(E102,14,5))+VALUE(MID(E102,7,5))-VALUE(MID(E102,1,5))</f>
        <v>0.41666666666666685</v>
      </c>
      <c r="F104" s="16">
        <f t="shared" si="29"/>
        <v>0.41666666666666685</v>
      </c>
      <c r="G104" s="16">
        <f t="shared" si="29"/>
        <v>0.41666666666666685</v>
      </c>
      <c r="H104" s="16">
        <f t="shared" si="29"/>
        <v>0.37500000000000011</v>
      </c>
      <c r="I104" s="16">
        <f t="shared" si="29"/>
        <v>0</v>
      </c>
      <c r="J104" s="16">
        <f t="shared" si="29"/>
        <v>0</v>
      </c>
      <c r="K104" s="20">
        <f>D104+E104+F104+G104+H104+I104+J104</f>
        <v>1.6250000000000004</v>
      </c>
      <c r="L104" s="21"/>
      <c r="M104" s="45"/>
      <c r="N104" s="45"/>
      <c r="O104" s="45"/>
      <c r="P104" s="45"/>
      <c r="Q104" s="8">
        <v>0</v>
      </c>
      <c r="R104" s="49"/>
      <c r="S104" s="49"/>
      <c r="T104" s="49"/>
      <c r="U104" s="49"/>
      <c r="W104" s="34" t="s">
        <v>86</v>
      </c>
    </row>
    <row r="105" spans="1:23" ht="26.4">
      <c r="A105" s="185" t="s">
        <v>48</v>
      </c>
      <c r="B105" s="181" t="s">
        <v>12</v>
      </c>
      <c r="C105" s="27" t="s">
        <v>7</v>
      </c>
      <c r="D105" s="57" t="s">
        <v>28</v>
      </c>
      <c r="E105" s="57" t="s">
        <v>39</v>
      </c>
      <c r="F105" s="57" t="s">
        <v>39</v>
      </c>
      <c r="G105" s="57" t="s">
        <v>39</v>
      </c>
      <c r="H105" s="57" t="s">
        <v>28</v>
      </c>
      <c r="I105" s="57" t="s">
        <v>28</v>
      </c>
      <c r="J105" s="57" t="s">
        <v>30</v>
      </c>
      <c r="K105" s="189">
        <v>0</v>
      </c>
      <c r="L105" s="190"/>
      <c r="M105" s="190"/>
      <c r="N105" s="190"/>
      <c r="O105" s="190"/>
      <c r="P105" s="190"/>
      <c r="Q105" s="191"/>
      <c r="R105" s="47"/>
      <c r="S105" s="47"/>
      <c r="T105" s="47"/>
      <c r="U105" s="47"/>
      <c r="W105" s="34" t="s">
        <v>87</v>
      </c>
    </row>
    <row r="106" spans="1:23">
      <c r="A106" s="186"/>
      <c r="B106" s="182"/>
      <c r="C106" s="3" t="s">
        <v>5</v>
      </c>
      <c r="D106" s="6"/>
      <c r="E106" s="6"/>
      <c r="F106" s="6"/>
      <c r="G106" s="6"/>
      <c r="H106" s="6"/>
      <c r="I106" s="6"/>
      <c r="J106" s="6"/>
      <c r="K106" s="192">
        <v>28</v>
      </c>
      <c r="L106" s="193"/>
      <c r="M106" s="193"/>
      <c r="N106" s="193"/>
      <c r="O106" s="193"/>
      <c r="P106" s="193"/>
      <c r="Q106" s="194"/>
      <c r="R106" s="48"/>
      <c r="S106" s="48"/>
      <c r="T106" s="48"/>
      <c r="U106" s="48"/>
      <c r="W106" s="34" t="s">
        <v>88</v>
      </c>
    </row>
    <row r="107" spans="1:23" ht="13.8" thickBot="1">
      <c r="A107" s="187"/>
      <c r="B107" s="188"/>
      <c r="C107" s="22" t="s">
        <v>6</v>
      </c>
      <c r="D107" s="23">
        <f>VALUE(MID(D105,20,5))-VALUE(MID(D105,14,5))+VALUE(MID(D105,7,5))-VALUE(MID(D105,1,5))</f>
        <v>0.29166666666666674</v>
      </c>
      <c r="E107" s="24">
        <f t="shared" ref="E107:J107" si="30">VALUE(MID(E105,20,5))-VALUE(MID(E105,14,5))+VALUE(MID(E105,7,5))-VALUE(MID(E105,1,5))</f>
        <v>0</v>
      </c>
      <c r="F107" s="24">
        <f t="shared" si="30"/>
        <v>0</v>
      </c>
      <c r="G107" s="24">
        <f t="shared" si="30"/>
        <v>0</v>
      </c>
      <c r="H107" s="24">
        <f t="shared" si="30"/>
        <v>0.29166666666666674</v>
      </c>
      <c r="I107" s="24">
        <f t="shared" si="30"/>
        <v>0.29166666666666674</v>
      </c>
      <c r="J107" s="24">
        <f t="shared" si="30"/>
        <v>0.29166666666666669</v>
      </c>
      <c r="K107" s="20">
        <f>D107+E107+F107+G107+H107+I107+J107</f>
        <v>1.166666666666667</v>
      </c>
      <c r="L107" s="21"/>
      <c r="M107" s="45"/>
      <c r="N107" s="45"/>
      <c r="O107" s="45"/>
      <c r="P107" s="45"/>
      <c r="Q107" s="8">
        <v>0</v>
      </c>
      <c r="R107" s="49"/>
      <c r="S107" s="49"/>
      <c r="T107" s="49"/>
      <c r="U107" s="49"/>
      <c r="W107" s="34" t="s">
        <v>89</v>
      </c>
    </row>
    <row r="108" spans="1:23">
      <c r="W108" s="34" t="s">
        <v>90</v>
      </c>
    </row>
    <row r="109" spans="1:23">
      <c r="W109" s="34" t="s">
        <v>91</v>
      </c>
    </row>
    <row r="110" spans="1:23">
      <c r="W110" s="34" t="s">
        <v>92</v>
      </c>
    </row>
    <row r="111" spans="1:23">
      <c r="W111" s="34" t="s">
        <v>93</v>
      </c>
    </row>
    <row r="112" spans="1:23">
      <c r="W112" s="34" t="s">
        <v>94</v>
      </c>
    </row>
    <row r="113" spans="23:23">
      <c r="W113" s="34" t="s">
        <v>95</v>
      </c>
    </row>
    <row r="114" spans="23:23">
      <c r="W114" s="34" t="s">
        <v>96</v>
      </c>
    </row>
    <row r="115" spans="23:23">
      <c r="W115" s="34" t="s">
        <v>97</v>
      </c>
    </row>
    <row r="116" spans="23:23">
      <c r="W116" s="34" t="s">
        <v>98</v>
      </c>
    </row>
    <row r="117" spans="23:23">
      <c r="W117" s="34" t="s">
        <v>99</v>
      </c>
    </row>
    <row r="118" spans="23:23">
      <c r="W118" s="34" t="s">
        <v>100</v>
      </c>
    </row>
    <row r="119" spans="23:23">
      <c r="W119" s="34" t="s">
        <v>101</v>
      </c>
    </row>
    <row r="120" spans="23:23">
      <c r="W120" s="34" t="s">
        <v>102</v>
      </c>
    </row>
    <row r="121" spans="23:23">
      <c r="W121" s="34" t="s">
        <v>103</v>
      </c>
    </row>
  </sheetData>
  <mergeCells count="296">
    <mergeCell ref="F2:G2"/>
    <mergeCell ref="I2:J2"/>
    <mergeCell ref="K5:L5"/>
    <mergeCell ref="A6:A7"/>
    <mergeCell ref="B6:B8"/>
    <mergeCell ref="K6:L6"/>
    <mergeCell ref="U6:U8"/>
    <mergeCell ref="V6:V8"/>
    <mergeCell ref="W6:W8"/>
    <mergeCell ref="X6:X8"/>
    <mergeCell ref="K7:L7"/>
    <mergeCell ref="A9:A11"/>
    <mergeCell ref="B9:B11"/>
    <mergeCell ref="K9:L9"/>
    <mergeCell ref="O9:O11"/>
    <mergeCell ref="P9:P11"/>
    <mergeCell ref="O6:O8"/>
    <mergeCell ref="P6:P8"/>
    <mergeCell ref="Q6:Q8"/>
    <mergeCell ref="R6:R8"/>
    <mergeCell ref="S6:S8"/>
    <mergeCell ref="T6:T8"/>
    <mergeCell ref="V12:V14"/>
    <mergeCell ref="W12:W14"/>
    <mergeCell ref="X12:X14"/>
    <mergeCell ref="W9:W11"/>
    <mergeCell ref="X9:X11"/>
    <mergeCell ref="K10:L10"/>
    <mergeCell ref="A12:A14"/>
    <mergeCell ref="B12:B14"/>
    <mergeCell ref="K12:L12"/>
    <mergeCell ref="O12:O14"/>
    <mergeCell ref="P12:P14"/>
    <mergeCell ref="Q12:Q14"/>
    <mergeCell ref="R12:R14"/>
    <mergeCell ref="Q9:Q11"/>
    <mergeCell ref="R9:R11"/>
    <mergeCell ref="S9:S11"/>
    <mergeCell ref="T9:T11"/>
    <mergeCell ref="U9:U11"/>
    <mergeCell ref="V9:V11"/>
    <mergeCell ref="K13:L13"/>
    <mergeCell ref="A15:A17"/>
    <mergeCell ref="B15:B17"/>
    <mergeCell ref="K15:L15"/>
    <mergeCell ref="O15:O17"/>
    <mergeCell ref="P15:P17"/>
    <mergeCell ref="S12:S14"/>
    <mergeCell ref="T12:T14"/>
    <mergeCell ref="U12:U14"/>
    <mergeCell ref="V18:V20"/>
    <mergeCell ref="W18:W20"/>
    <mergeCell ref="X18:X20"/>
    <mergeCell ref="W15:W17"/>
    <mergeCell ref="X15:X17"/>
    <mergeCell ref="K16:L16"/>
    <mergeCell ref="A18:A20"/>
    <mergeCell ref="B18:B20"/>
    <mergeCell ref="K18:L18"/>
    <mergeCell ref="O18:O20"/>
    <mergeCell ref="P18:P20"/>
    <mergeCell ref="Q18:Q20"/>
    <mergeCell ref="R18:R20"/>
    <mergeCell ref="Q15:Q17"/>
    <mergeCell ref="R15:R17"/>
    <mergeCell ref="S15:S17"/>
    <mergeCell ref="T15:T17"/>
    <mergeCell ref="U15:U17"/>
    <mergeCell ref="V15:V17"/>
    <mergeCell ref="K19:L19"/>
    <mergeCell ref="A21:A23"/>
    <mergeCell ref="B21:B23"/>
    <mergeCell ref="K21:L21"/>
    <mergeCell ref="O21:O23"/>
    <mergeCell ref="P21:P23"/>
    <mergeCell ref="S18:S20"/>
    <mergeCell ref="T18:T20"/>
    <mergeCell ref="U18:U20"/>
    <mergeCell ref="V24:V26"/>
    <mergeCell ref="W24:W26"/>
    <mergeCell ref="X24:X26"/>
    <mergeCell ref="W21:W23"/>
    <mergeCell ref="X21:X23"/>
    <mergeCell ref="K22:L22"/>
    <mergeCell ref="A24:A26"/>
    <mergeCell ref="B24:B26"/>
    <mergeCell ref="K24:L24"/>
    <mergeCell ref="O24:O26"/>
    <mergeCell ref="P24:P26"/>
    <mergeCell ref="Q24:Q26"/>
    <mergeCell ref="R24:R26"/>
    <mergeCell ref="Q21:Q23"/>
    <mergeCell ref="R21:R23"/>
    <mergeCell ref="S21:S23"/>
    <mergeCell ref="T21:T23"/>
    <mergeCell ref="U21:U23"/>
    <mergeCell ref="V21:V23"/>
    <mergeCell ref="K25:L25"/>
    <mergeCell ref="A27:A29"/>
    <mergeCell ref="B27:B29"/>
    <mergeCell ref="K27:L27"/>
    <mergeCell ref="O27:O29"/>
    <mergeCell ref="P27:P29"/>
    <mergeCell ref="S24:S26"/>
    <mergeCell ref="T24:T26"/>
    <mergeCell ref="U24:U26"/>
    <mergeCell ref="V30:V32"/>
    <mergeCell ref="W30:W32"/>
    <mergeCell ref="X30:X32"/>
    <mergeCell ref="W27:W29"/>
    <mergeCell ref="X27:X29"/>
    <mergeCell ref="K28:L28"/>
    <mergeCell ref="A30:A32"/>
    <mergeCell ref="B30:B32"/>
    <mergeCell ref="K30:L30"/>
    <mergeCell ref="O30:O32"/>
    <mergeCell ref="P30:P32"/>
    <mergeCell ref="Q30:Q32"/>
    <mergeCell ref="R30:R32"/>
    <mergeCell ref="Q27:Q29"/>
    <mergeCell ref="R27:R29"/>
    <mergeCell ref="S27:S29"/>
    <mergeCell ref="T27:T29"/>
    <mergeCell ref="U27:U29"/>
    <mergeCell ref="V27:V29"/>
    <mergeCell ref="K31:L31"/>
    <mergeCell ref="K33:L33"/>
    <mergeCell ref="A34:A36"/>
    <mergeCell ref="B34:B36"/>
    <mergeCell ref="K34:L34"/>
    <mergeCell ref="O34:O36"/>
    <mergeCell ref="S30:S32"/>
    <mergeCell ref="T30:T32"/>
    <mergeCell ref="U30:U32"/>
    <mergeCell ref="V34:V36"/>
    <mergeCell ref="W34:W36"/>
    <mergeCell ref="X34:X36"/>
    <mergeCell ref="K35:L35"/>
    <mergeCell ref="A37:A39"/>
    <mergeCell ref="B37:B39"/>
    <mergeCell ref="K37:L37"/>
    <mergeCell ref="O37:O39"/>
    <mergeCell ref="P37:P39"/>
    <mergeCell ref="Q37:Q39"/>
    <mergeCell ref="P34:P36"/>
    <mergeCell ref="Q34:Q36"/>
    <mergeCell ref="R34:R36"/>
    <mergeCell ref="S34:S36"/>
    <mergeCell ref="T34:T36"/>
    <mergeCell ref="U34:U36"/>
    <mergeCell ref="T40:T42"/>
    <mergeCell ref="U40:U42"/>
    <mergeCell ref="V40:V42"/>
    <mergeCell ref="W40:W42"/>
    <mergeCell ref="X40:X42"/>
    <mergeCell ref="K41:L41"/>
    <mergeCell ref="X37:X39"/>
    <mergeCell ref="K38:L38"/>
    <mergeCell ref="A40:A42"/>
    <mergeCell ref="B40:B42"/>
    <mergeCell ref="K40:L40"/>
    <mergeCell ref="O40:O42"/>
    <mergeCell ref="P40:P42"/>
    <mergeCell ref="Q40:Q42"/>
    <mergeCell ref="R40:R42"/>
    <mergeCell ref="S40:S42"/>
    <mergeCell ref="R37:R39"/>
    <mergeCell ref="S37:S39"/>
    <mergeCell ref="T37:T39"/>
    <mergeCell ref="U37:U39"/>
    <mergeCell ref="V37:V39"/>
    <mergeCell ref="W37:W39"/>
    <mergeCell ref="X43:X45"/>
    <mergeCell ref="K44:L44"/>
    <mergeCell ref="A46:A48"/>
    <mergeCell ref="B46:B48"/>
    <mergeCell ref="K46:L46"/>
    <mergeCell ref="O46:O48"/>
    <mergeCell ref="P46:P48"/>
    <mergeCell ref="Q46:Q48"/>
    <mergeCell ref="R46:R48"/>
    <mergeCell ref="S46:S48"/>
    <mergeCell ref="R43:R45"/>
    <mergeCell ref="S43:S45"/>
    <mergeCell ref="T43:T45"/>
    <mergeCell ref="U43:U45"/>
    <mergeCell ref="V43:V45"/>
    <mergeCell ref="W43:W45"/>
    <mergeCell ref="A43:A45"/>
    <mergeCell ref="B43:B45"/>
    <mergeCell ref="K43:L43"/>
    <mergeCell ref="O43:O45"/>
    <mergeCell ref="P43:P45"/>
    <mergeCell ref="Q43:Q45"/>
    <mergeCell ref="K49:L49"/>
    <mergeCell ref="O49:O51"/>
    <mergeCell ref="P49:P51"/>
    <mergeCell ref="Q49:Q51"/>
    <mergeCell ref="T46:T48"/>
    <mergeCell ref="U46:U48"/>
    <mergeCell ref="V46:V48"/>
    <mergeCell ref="W46:W48"/>
    <mergeCell ref="X46:X48"/>
    <mergeCell ref="K47:L47"/>
    <mergeCell ref="T52:T54"/>
    <mergeCell ref="U52:U54"/>
    <mergeCell ref="V52:V54"/>
    <mergeCell ref="W52:W54"/>
    <mergeCell ref="X52:X54"/>
    <mergeCell ref="K53:L53"/>
    <mergeCell ref="X49:X51"/>
    <mergeCell ref="K50:L50"/>
    <mergeCell ref="A52:A54"/>
    <mergeCell ref="B52:B54"/>
    <mergeCell ref="K52:L52"/>
    <mergeCell ref="O52:O54"/>
    <mergeCell ref="P52:P54"/>
    <mergeCell ref="Q52:Q54"/>
    <mergeCell ref="R52:R54"/>
    <mergeCell ref="S52:S54"/>
    <mergeCell ref="R49:R51"/>
    <mergeCell ref="S49:S51"/>
    <mergeCell ref="T49:T51"/>
    <mergeCell ref="U49:U51"/>
    <mergeCell ref="V49:V51"/>
    <mergeCell ref="W49:W51"/>
    <mergeCell ref="A49:A51"/>
    <mergeCell ref="B49:B51"/>
    <mergeCell ref="X55:X57"/>
    <mergeCell ref="K56:L56"/>
    <mergeCell ref="A58:A60"/>
    <mergeCell ref="B58:B60"/>
    <mergeCell ref="K58:L58"/>
    <mergeCell ref="O58:O60"/>
    <mergeCell ref="P58:P60"/>
    <mergeCell ref="Q58:Q60"/>
    <mergeCell ref="R58:R60"/>
    <mergeCell ref="S58:S60"/>
    <mergeCell ref="R55:R57"/>
    <mergeCell ref="S55:S57"/>
    <mergeCell ref="T55:T57"/>
    <mergeCell ref="U55:U57"/>
    <mergeCell ref="V55:V57"/>
    <mergeCell ref="W55:W57"/>
    <mergeCell ref="A55:A57"/>
    <mergeCell ref="B55:B57"/>
    <mergeCell ref="K55:L55"/>
    <mergeCell ref="O55:O57"/>
    <mergeCell ref="P55:P57"/>
    <mergeCell ref="Q55:Q57"/>
    <mergeCell ref="K61:L61"/>
    <mergeCell ref="O61:O63"/>
    <mergeCell ref="P61:P63"/>
    <mergeCell ref="Q61:Q63"/>
    <mergeCell ref="T58:T60"/>
    <mergeCell ref="U58:U60"/>
    <mergeCell ref="V58:V60"/>
    <mergeCell ref="W58:W60"/>
    <mergeCell ref="X58:X60"/>
    <mergeCell ref="K59:L59"/>
    <mergeCell ref="T64:T66"/>
    <mergeCell ref="U64:U66"/>
    <mergeCell ref="V64:V66"/>
    <mergeCell ref="W64:W66"/>
    <mergeCell ref="X64:X66"/>
    <mergeCell ref="K65:L65"/>
    <mergeCell ref="X61:X63"/>
    <mergeCell ref="K62:L62"/>
    <mergeCell ref="A64:A66"/>
    <mergeCell ref="B64:B66"/>
    <mergeCell ref="K64:L64"/>
    <mergeCell ref="O64:O66"/>
    <mergeCell ref="P64:P66"/>
    <mergeCell ref="Q64:Q66"/>
    <mergeCell ref="R64:R66"/>
    <mergeCell ref="S64:S66"/>
    <mergeCell ref="R61:R63"/>
    <mergeCell ref="S61:S63"/>
    <mergeCell ref="T61:T63"/>
    <mergeCell ref="U61:U63"/>
    <mergeCell ref="V61:V63"/>
    <mergeCell ref="W61:W63"/>
    <mergeCell ref="A61:A63"/>
    <mergeCell ref="B61:B63"/>
    <mergeCell ref="A105:A107"/>
    <mergeCell ref="B105:B107"/>
    <mergeCell ref="K105:Q105"/>
    <mergeCell ref="K106:Q106"/>
    <mergeCell ref="A99:A100"/>
    <mergeCell ref="B99:B101"/>
    <mergeCell ref="K99:Q99"/>
    <mergeCell ref="K100:Q100"/>
    <mergeCell ref="A102:A104"/>
    <mergeCell ref="B102:B104"/>
    <mergeCell ref="K102:Q102"/>
    <mergeCell ref="K103:Q103"/>
  </mergeCells>
  <dataValidations count="1">
    <dataValidation type="list" allowBlank="1" showInputMessage="1" showErrorMessage="1" sqref="D105:J105 D55:J55 D12:J12 D15:J15 D18:J18 D24:J24 D27:J27 D30:J30 D34:J34 D40:J40 D9:J9 D43:J43 D46:J46 D49:J49 D52:J52 D58:J58 D6:J6 D37:J37 D102:J102 D99:J99 D21:J21 D64:J64 D61:J61">
      <formula1>Horaires</formula1>
    </dataValidation>
  </dataValidations>
  <pageMargins left="0.31496062992125984" right="0.31496062992125984" top="0.35433070866141736" bottom="0.35433070866141736" header="0.31496062992125984" footer="0.31496062992125984"/>
  <pageSetup paperSize="9" scale="54" fitToHeight="2" orientation="landscape" r:id="rId1"/>
  <headerFooter alignWithMargins="0"/>
  <rowBreaks count="1" manualBreakCount="1">
    <brk id="32" max="23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X121"/>
  <sheetViews>
    <sheetView zoomScale="75" zoomScaleNormal="75" workbookViewId="0">
      <pane xSplit="2" ySplit="5" topLeftCell="C6" activePane="bottomRight" state="frozen"/>
      <selection activeCell="P53" sqref="P53:P55"/>
      <selection pane="topRight" activeCell="P53" sqref="P53:P55"/>
      <selection pane="bottomLeft" activeCell="P53" sqref="P53:P55"/>
      <selection pane="bottomRight" activeCell="C18" sqref="C18"/>
    </sheetView>
  </sheetViews>
  <sheetFormatPr baseColWidth="10" defaultRowHeight="13.2" outlineLevelCol="1"/>
  <cols>
    <col min="1" max="1" width="19.6640625" style="55" customWidth="1"/>
    <col min="2" max="2" width="16.6640625" style="55" customWidth="1"/>
    <col min="3" max="3" width="13.33203125" style="1" customWidth="1"/>
    <col min="4" max="10" width="17.77734375" style="5" customWidth="1"/>
    <col min="11" max="11" width="8.77734375" style="1" customWidth="1"/>
    <col min="12" max="12" width="8" style="1" customWidth="1"/>
    <col min="13" max="15" width="8.77734375" style="1" hidden="1" customWidth="1" outlineLevel="1"/>
    <col min="16" max="16" width="8.77734375" style="1" customWidth="1" collapsed="1"/>
    <col min="17" max="17" width="7.5546875" style="1" customWidth="1"/>
    <col min="18" max="21" width="9.33203125" style="1" hidden="1" customWidth="1" outlineLevel="1"/>
    <col min="22" max="22" width="10.77734375" style="1" customWidth="1" collapsed="1"/>
    <col min="23" max="23" width="19.88671875" style="1" customWidth="1"/>
    <col min="24" max="24" width="22.5546875" style="1" customWidth="1"/>
    <col min="25" max="264" width="11.5546875" style="1"/>
    <col min="265" max="265" width="22.33203125" style="1" customWidth="1"/>
    <col min="266" max="266" width="15.88671875" style="1" customWidth="1"/>
    <col min="267" max="267" width="11.5546875" style="1"/>
    <col min="268" max="270" width="13.109375" style="1" customWidth="1"/>
    <col min="271" max="272" width="13.5546875" style="1" customWidth="1"/>
    <col min="273" max="273" width="13.44140625" style="1" customWidth="1"/>
    <col min="274" max="274" width="13.5546875" style="1" customWidth="1"/>
    <col min="275" max="278" width="11.5546875" style="1"/>
    <col min="279" max="279" width="13" style="1" customWidth="1"/>
    <col min="280" max="280" width="13.88671875" style="1" customWidth="1"/>
    <col min="281" max="520" width="11.5546875" style="1"/>
    <col min="521" max="521" width="22.33203125" style="1" customWidth="1"/>
    <col min="522" max="522" width="15.88671875" style="1" customWidth="1"/>
    <col min="523" max="523" width="11.5546875" style="1"/>
    <col min="524" max="526" width="13.109375" style="1" customWidth="1"/>
    <col min="527" max="528" width="13.5546875" style="1" customWidth="1"/>
    <col min="529" max="529" width="13.44140625" style="1" customWidth="1"/>
    <col min="530" max="530" width="13.5546875" style="1" customWidth="1"/>
    <col min="531" max="534" width="11.5546875" style="1"/>
    <col min="535" max="535" width="13" style="1" customWidth="1"/>
    <col min="536" max="536" width="13.88671875" style="1" customWidth="1"/>
    <col min="537" max="776" width="11.5546875" style="1"/>
    <col min="777" max="777" width="22.33203125" style="1" customWidth="1"/>
    <col min="778" max="778" width="15.88671875" style="1" customWidth="1"/>
    <col min="779" max="779" width="11.5546875" style="1"/>
    <col min="780" max="782" width="13.109375" style="1" customWidth="1"/>
    <col min="783" max="784" width="13.5546875" style="1" customWidth="1"/>
    <col min="785" max="785" width="13.44140625" style="1" customWidth="1"/>
    <col min="786" max="786" width="13.5546875" style="1" customWidth="1"/>
    <col min="787" max="790" width="11.5546875" style="1"/>
    <col min="791" max="791" width="13" style="1" customWidth="1"/>
    <col min="792" max="792" width="13.88671875" style="1" customWidth="1"/>
    <col min="793" max="1032" width="11.5546875" style="1"/>
    <col min="1033" max="1033" width="22.33203125" style="1" customWidth="1"/>
    <col min="1034" max="1034" width="15.88671875" style="1" customWidth="1"/>
    <col min="1035" max="1035" width="11.5546875" style="1"/>
    <col min="1036" max="1038" width="13.109375" style="1" customWidth="1"/>
    <col min="1039" max="1040" width="13.5546875" style="1" customWidth="1"/>
    <col min="1041" max="1041" width="13.44140625" style="1" customWidth="1"/>
    <col min="1042" max="1042" width="13.5546875" style="1" customWidth="1"/>
    <col min="1043" max="1046" width="11.5546875" style="1"/>
    <col min="1047" max="1047" width="13" style="1" customWidth="1"/>
    <col min="1048" max="1048" width="13.88671875" style="1" customWidth="1"/>
    <col min="1049" max="1288" width="11.5546875" style="1"/>
    <col min="1289" max="1289" width="22.33203125" style="1" customWidth="1"/>
    <col min="1290" max="1290" width="15.88671875" style="1" customWidth="1"/>
    <col min="1291" max="1291" width="11.5546875" style="1"/>
    <col min="1292" max="1294" width="13.109375" style="1" customWidth="1"/>
    <col min="1295" max="1296" width="13.5546875" style="1" customWidth="1"/>
    <col min="1297" max="1297" width="13.44140625" style="1" customWidth="1"/>
    <col min="1298" max="1298" width="13.5546875" style="1" customWidth="1"/>
    <col min="1299" max="1302" width="11.5546875" style="1"/>
    <col min="1303" max="1303" width="13" style="1" customWidth="1"/>
    <col min="1304" max="1304" width="13.88671875" style="1" customWidth="1"/>
    <col min="1305" max="1544" width="11.5546875" style="1"/>
    <col min="1545" max="1545" width="22.33203125" style="1" customWidth="1"/>
    <col min="1546" max="1546" width="15.88671875" style="1" customWidth="1"/>
    <col min="1547" max="1547" width="11.5546875" style="1"/>
    <col min="1548" max="1550" width="13.109375" style="1" customWidth="1"/>
    <col min="1551" max="1552" width="13.5546875" style="1" customWidth="1"/>
    <col min="1553" max="1553" width="13.44140625" style="1" customWidth="1"/>
    <col min="1554" max="1554" width="13.5546875" style="1" customWidth="1"/>
    <col min="1555" max="1558" width="11.5546875" style="1"/>
    <col min="1559" max="1559" width="13" style="1" customWidth="1"/>
    <col min="1560" max="1560" width="13.88671875" style="1" customWidth="1"/>
    <col min="1561" max="1800" width="11.5546875" style="1"/>
    <col min="1801" max="1801" width="22.33203125" style="1" customWidth="1"/>
    <col min="1802" max="1802" width="15.88671875" style="1" customWidth="1"/>
    <col min="1803" max="1803" width="11.5546875" style="1"/>
    <col min="1804" max="1806" width="13.109375" style="1" customWidth="1"/>
    <col min="1807" max="1808" width="13.5546875" style="1" customWidth="1"/>
    <col min="1809" max="1809" width="13.44140625" style="1" customWidth="1"/>
    <col min="1810" max="1810" width="13.5546875" style="1" customWidth="1"/>
    <col min="1811" max="1814" width="11.5546875" style="1"/>
    <col min="1815" max="1815" width="13" style="1" customWidth="1"/>
    <col min="1816" max="1816" width="13.88671875" style="1" customWidth="1"/>
    <col min="1817" max="2056" width="11.5546875" style="1"/>
    <col min="2057" max="2057" width="22.33203125" style="1" customWidth="1"/>
    <col min="2058" max="2058" width="15.88671875" style="1" customWidth="1"/>
    <col min="2059" max="2059" width="11.5546875" style="1"/>
    <col min="2060" max="2062" width="13.109375" style="1" customWidth="1"/>
    <col min="2063" max="2064" width="13.5546875" style="1" customWidth="1"/>
    <col min="2065" max="2065" width="13.44140625" style="1" customWidth="1"/>
    <col min="2066" max="2066" width="13.5546875" style="1" customWidth="1"/>
    <col min="2067" max="2070" width="11.5546875" style="1"/>
    <col min="2071" max="2071" width="13" style="1" customWidth="1"/>
    <col min="2072" max="2072" width="13.88671875" style="1" customWidth="1"/>
    <col min="2073" max="2312" width="11.5546875" style="1"/>
    <col min="2313" max="2313" width="22.33203125" style="1" customWidth="1"/>
    <col min="2314" max="2314" width="15.88671875" style="1" customWidth="1"/>
    <col min="2315" max="2315" width="11.5546875" style="1"/>
    <col min="2316" max="2318" width="13.109375" style="1" customWidth="1"/>
    <col min="2319" max="2320" width="13.5546875" style="1" customWidth="1"/>
    <col min="2321" max="2321" width="13.44140625" style="1" customWidth="1"/>
    <col min="2322" max="2322" width="13.5546875" style="1" customWidth="1"/>
    <col min="2323" max="2326" width="11.5546875" style="1"/>
    <col min="2327" max="2327" width="13" style="1" customWidth="1"/>
    <col min="2328" max="2328" width="13.88671875" style="1" customWidth="1"/>
    <col min="2329" max="2568" width="11.5546875" style="1"/>
    <col min="2569" max="2569" width="22.33203125" style="1" customWidth="1"/>
    <col min="2570" max="2570" width="15.88671875" style="1" customWidth="1"/>
    <col min="2571" max="2571" width="11.5546875" style="1"/>
    <col min="2572" max="2574" width="13.109375" style="1" customWidth="1"/>
    <col min="2575" max="2576" width="13.5546875" style="1" customWidth="1"/>
    <col min="2577" max="2577" width="13.44140625" style="1" customWidth="1"/>
    <col min="2578" max="2578" width="13.5546875" style="1" customWidth="1"/>
    <col min="2579" max="2582" width="11.5546875" style="1"/>
    <col min="2583" max="2583" width="13" style="1" customWidth="1"/>
    <col min="2584" max="2584" width="13.88671875" style="1" customWidth="1"/>
    <col min="2585" max="2824" width="11.5546875" style="1"/>
    <col min="2825" max="2825" width="22.33203125" style="1" customWidth="1"/>
    <col min="2826" max="2826" width="15.88671875" style="1" customWidth="1"/>
    <col min="2827" max="2827" width="11.5546875" style="1"/>
    <col min="2828" max="2830" width="13.109375" style="1" customWidth="1"/>
    <col min="2831" max="2832" width="13.5546875" style="1" customWidth="1"/>
    <col min="2833" max="2833" width="13.44140625" style="1" customWidth="1"/>
    <col min="2834" max="2834" width="13.5546875" style="1" customWidth="1"/>
    <col min="2835" max="2838" width="11.5546875" style="1"/>
    <col min="2839" max="2839" width="13" style="1" customWidth="1"/>
    <col min="2840" max="2840" width="13.88671875" style="1" customWidth="1"/>
    <col min="2841" max="3080" width="11.5546875" style="1"/>
    <col min="3081" max="3081" width="22.33203125" style="1" customWidth="1"/>
    <col min="3082" max="3082" width="15.88671875" style="1" customWidth="1"/>
    <col min="3083" max="3083" width="11.5546875" style="1"/>
    <col min="3084" max="3086" width="13.109375" style="1" customWidth="1"/>
    <col min="3087" max="3088" width="13.5546875" style="1" customWidth="1"/>
    <col min="3089" max="3089" width="13.44140625" style="1" customWidth="1"/>
    <col min="3090" max="3090" width="13.5546875" style="1" customWidth="1"/>
    <col min="3091" max="3094" width="11.5546875" style="1"/>
    <col min="3095" max="3095" width="13" style="1" customWidth="1"/>
    <col min="3096" max="3096" width="13.88671875" style="1" customWidth="1"/>
    <col min="3097" max="3336" width="11.5546875" style="1"/>
    <col min="3337" max="3337" width="22.33203125" style="1" customWidth="1"/>
    <col min="3338" max="3338" width="15.88671875" style="1" customWidth="1"/>
    <col min="3339" max="3339" width="11.5546875" style="1"/>
    <col min="3340" max="3342" width="13.109375" style="1" customWidth="1"/>
    <col min="3343" max="3344" width="13.5546875" style="1" customWidth="1"/>
    <col min="3345" max="3345" width="13.44140625" style="1" customWidth="1"/>
    <col min="3346" max="3346" width="13.5546875" style="1" customWidth="1"/>
    <col min="3347" max="3350" width="11.5546875" style="1"/>
    <col min="3351" max="3351" width="13" style="1" customWidth="1"/>
    <col min="3352" max="3352" width="13.88671875" style="1" customWidth="1"/>
    <col min="3353" max="3592" width="11.5546875" style="1"/>
    <col min="3593" max="3593" width="22.33203125" style="1" customWidth="1"/>
    <col min="3594" max="3594" width="15.88671875" style="1" customWidth="1"/>
    <col min="3595" max="3595" width="11.5546875" style="1"/>
    <col min="3596" max="3598" width="13.109375" style="1" customWidth="1"/>
    <col min="3599" max="3600" width="13.5546875" style="1" customWidth="1"/>
    <col min="3601" max="3601" width="13.44140625" style="1" customWidth="1"/>
    <col min="3602" max="3602" width="13.5546875" style="1" customWidth="1"/>
    <col min="3603" max="3606" width="11.5546875" style="1"/>
    <col min="3607" max="3607" width="13" style="1" customWidth="1"/>
    <col min="3608" max="3608" width="13.88671875" style="1" customWidth="1"/>
    <col min="3609" max="3848" width="11.5546875" style="1"/>
    <col min="3849" max="3849" width="22.33203125" style="1" customWidth="1"/>
    <col min="3850" max="3850" width="15.88671875" style="1" customWidth="1"/>
    <col min="3851" max="3851" width="11.5546875" style="1"/>
    <col min="3852" max="3854" width="13.109375" style="1" customWidth="1"/>
    <col min="3855" max="3856" width="13.5546875" style="1" customWidth="1"/>
    <col min="3857" max="3857" width="13.44140625" style="1" customWidth="1"/>
    <col min="3858" max="3858" width="13.5546875" style="1" customWidth="1"/>
    <col min="3859" max="3862" width="11.5546875" style="1"/>
    <col min="3863" max="3863" width="13" style="1" customWidth="1"/>
    <col min="3864" max="3864" width="13.88671875" style="1" customWidth="1"/>
    <col min="3865" max="4104" width="11.5546875" style="1"/>
    <col min="4105" max="4105" width="22.33203125" style="1" customWidth="1"/>
    <col min="4106" max="4106" width="15.88671875" style="1" customWidth="1"/>
    <col min="4107" max="4107" width="11.5546875" style="1"/>
    <col min="4108" max="4110" width="13.109375" style="1" customWidth="1"/>
    <col min="4111" max="4112" width="13.5546875" style="1" customWidth="1"/>
    <col min="4113" max="4113" width="13.44140625" style="1" customWidth="1"/>
    <col min="4114" max="4114" width="13.5546875" style="1" customWidth="1"/>
    <col min="4115" max="4118" width="11.5546875" style="1"/>
    <col min="4119" max="4119" width="13" style="1" customWidth="1"/>
    <col min="4120" max="4120" width="13.88671875" style="1" customWidth="1"/>
    <col min="4121" max="4360" width="11.5546875" style="1"/>
    <col min="4361" max="4361" width="22.33203125" style="1" customWidth="1"/>
    <col min="4362" max="4362" width="15.88671875" style="1" customWidth="1"/>
    <col min="4363" max="4363" width="11.5546875" style="1"/>
    <col min="4364" max="4366" width="13.109375" style="1" customWidth="1"/>
    <col min="4367" max="4368" width="13.5546875" style="1" customWidth="1"/>
    <col min="4369" max="4369" width="13.44140625" style="1" customWidth="1"/>
    <col min="4370" max="4370" width="13.5546875" style="1" customWidth="1"/>
    <col min="4371" max="4374" width="11.5546875" style="1"/>
    <col min="4375" max="4375" width="13" style="1" customWidth="1"/>
    <col min="4376" max="4376" width="13.88671875" style="1" customWidth="1"/>
    <col min="4377" max="4616" width="11.5546875" style="1"/>
    <col min="4617" max="4617" width="22.33203125" style="1" customWidth="1"/>
    <col min="4618" max="4618" width="15.88671875" style="1" customWidth="1"/>
    <col min="4619" max="4619" width="11.5546875" style="1"/>
    <col min="4620" max="4622" width="13.109375" style="1" customWidth="1"/>
    <col min="4623" max="4624" width="13.5546875" style="1" customWidth="1"/>
    <col min="4625" max="4625" width="13.44140625" style="1" customWidth="1"/>
    <col min="4626" max="4626" width="13.5546875" style="1" customWidth="1"/>
    <col min="4627" max="4630" width="11.5546875" style="1"/>
    <col min="4631" max="4631" width="13" style="1" customWidth="1"/>
    <col min="4632" max="4632" width="13.88671875" style="1" customWidth="1"/>
    <col min="4633" max="4872" width="11.5546875" style="1"/>
    <col min="4873" max="4873" width="22.33203125" style="1" customWidth="1"/>
    <col min="4874" max="4874" width="15.88671875" style="1" customWidth="1"/>
    <col min="4875" max="4875" width="11.5546875" style="1"/>
    <col min="4876" max="4878" width="13.109375" style="1" customWidth="1"/>
    <col min="4879" max="4880" width="13.5546875" style="1" customWidth="1"/>
    <col min="4881" max="4881" width="13.44140625" style="1" customWidth="1"/>
    <col min="4882" max="4882" width="13.5546875" style="1" customWidth="1"/>
    <col min="4883" max="4886" width="11.5546875" style="1"/>
    <col min="4887" max="4887" width="13" style="1" customWidth="1"/>
    <col min="4888" max="4888" width="13.88671875" style="1" customWidth="1"/>
    <col min="4889" max="5128" width="11.5546875" style="1"/>
    <col min="5129" max="5129" width="22.33203125" style="1" customWidth="1"/>
    <col min="5130" max="5130" width="15.88671875" style="1" customWidth="1"/>
    <col min="5131" max="5131" width="11.5546875" style="1"/>
    <col min="5132" max="5134" width="13.109375" style="1" customWidth="1"/>
    <col min="5135" max="5136" width="13.5546875" style="1" customWidth="1"/>
    <col min="5137" max="5137" width="13.44140625" style="1" customWidth="1"/>
    <col min="5138" max="5138" width="13.5546875" style="1" customWidth="1"/>
    <col min="5139" max="5142" width="11.5546875" style="1"/>
    <col min="5143" max="5143" width="13" style="1" customWidth="1"/>
    <col min="5144" max="5144" width="13.88671875" style="1" customWidth="1"/>
    <col min="5145" max="5384" width="11.5546875" style="1"/>
    <col min="5385" max="5385" width="22.33203125" style="1" customWidth="1"/>
    <col min="5386" max="5386" width="15.88671875" style="1" customWidth="1"/>
    <col min="5387" max="5387" width="11.5546875" style="1"/>
    <col min="5388" max="5390" width="13.109375" style="1" customWidth="1"/>
    <col min="5391" max="5392" width="13.5546875" style="1" customWidth="1"/>
    <col min="5393" max="5393" width="13.44140625" style="1" customWidth="1"/>
    <col min="5394" max="5394" width="13.5546875" style="1" customWidth="1"/>
    <col min="5395" max="5398" width="11.5546875" style="1"/>
    <col min="5399" max="5399" width="13" style="1" customWidth="1"/>
    <col min="5400" max="5400" width="13.88671875" style="1" customWidth="1"/>
    <col min="5401" max="5640" width="11.5546875" style="1"/>
    <col min="5641" max="5641" width="22.33203125" style="1" customWidth="1"/>
    <col min="5642" max="5642" width="15.88671875" style="1" customWidth="1"/>
    <col min="5643" max="5643" width="11.5546875" style="1"/>
    <col min="5644" max="5646" width="13.109375" style="1" customWidth="1"/>
    <col min="5647" max="5648" width="13.5546875" style="1" customWidth="1"/>
    <col min="5649" max="5649" width="13.44140625" style="1" customWidth="1"/>
    <col min="5650" max="5650" width="13.5546875" style="1" customWidth="1"/>
    <col min="5651" max="5654" width="11.5546875" style="1"/>
    <col min="5655" max="5655" width="13" style="1" customWidth="1"/>
    <col min="5656" max="5656" width="13.88671875" style="1" customWidth="1"/>
    <col min="5657" max="5896" width="11.5546875" style="1"/>
    <col min="5897" max="5897" width="22.33203125" style="1" customWidth="1"/>
    <col min="5898" max="5898" width="15.88671875" style="1" customWidth="1"/>
    <col min="5899" max="5899" width="11.5546875" style="1"/>
    <col min="5900" max="5902" width="13.109375" style="1" customWidth="1"/>
    <col min="5903" max="5904" width="13.5546875" style="1" customWidth="1"/>
    <col min="5905" max="5905" width="13.44140625" style="1" customWidth="1"/>
    <col min="5906" max="5906" width="13.5546875" style="1" customWidth="1"/>
    <col min="5907" max="5910" width="11.5546875" style="1"/>
    <col min="5911" max="5911" width="13" style="1" customWidth="1"/>
    <col min="5912" max="5912" width="13.88671875" style="1" customWidth="1"/>
    <col min="5913" max="6152" width="11.5546875" style="1"/>
    <col min="6153" max="6153" width="22.33203125" style="1" customWidth="1"/>
    <col min="6154" max="6154" width="15.88671875" style="1" customWidth="1"/>
    <col min="6155" max="6155" width="11.5546875" style="1"/>
    <col min="6156" max="6158" width="13.109375" style="1" customWidth="1"/>
    <col min="6159" max="6160" width="13.5546875" style="1" customWidth="1"/>
    <col min="6161" max="6161" width="13.44140625" style="1" customWidth="1"/>
    <col min="6162" max="6162" width="13.5546875" style="1" customWidth="1"/>
    <col min="6163" max="6166" width="11.5546875" style="1"/>
    <col min="6167" max="6167" width="13" style="1" customWidth="1"/>
    <col min="6168" max="6168" width="13.88671875" style="1" customWidth="1"/>
    <col min="6169" max="6408" width="11.5546875" style="1"/>
    <col min="6409" max="6409" width="22.33203125" style="1" customWidth="1"/>
    <col min="6410" max="6410" width="15.88671875" style="1" customWidth="1"/>
    <col min="6411" max="6411" width="11.5546875" style="1"/>
    <col min="6412" max="6414" width="13.109375" style="1" customWidth="1"/>
    <col min="6415" max="6416" width="13.5546875" style="1" customWidth="1"/>
    <col min="6417" max="6417" width="13.44140625" style="1" customWidth="1"/>
    <col min="6418" max="6418" width="13.5546875" style="1" customWidth="1"/>
    <col min="6419" max="6422" width="11.5546875" style="1"/>
    <col min="6423" max="6423" width="13" style="1" customWidth="1"/>
    <col min="6424" max="6424" width="13.88671875" style="1" customWidth="1"/>
    <col min="6425" max="6664" width="11.5546875" style="1"/>
    <col min="6665" max="6665" width="22.33203125" style="1" customWidth="1"/>
    <col min="6666" max="6666" width="15.88671875" style="1" customWidth="1"/>
    <col min="6667" max="6667" width="11.5546875" style="1"/>
    <col min="6668" max="6670" width="13.109375" style="1" customWidth="1"/>
    <col min="6671" max="6672" width="13.5546875" style="1" customWidth="1"/>
    <col min="6673" max="6673" width="13.44140625" style="1" customWidth="1"/>
    <col min="6674" max="6674" width="13.5546875" style="1" customWidth="1"/>
    <col min="6675" max="6678" width="11.5546875" style="1"/>
    <col min="6679" max="6679" width="13" style="1" customWidth="1"/>
    <col min="6680" max="6680" width="13.88671875" style="1" customWidth="1"/>
    <col min="6681" max="6920" width="11.5546875" style="1"/>
    <col min="6921" max="6921" width="22.33203125" style="1" customWidth="1"/>
    <col min="6922" max="6922" width="15.88671875" style="1" customWidth="1"/>
    <col min="6923" max="6923" width="11.5546875" style="1"/>
    <col min="6924" max="6926" width="13.109375" style="1" customWidth="1"/>
    <col min="6927" max="6928" width="13.5546875" style="1" customWidth="1"/>
    <col min="6929" max="6929" width="13.44140625" style="1" customWidth="1"/>
    <col min="6930" max="6930" width="13.5546875" style="1" customWidth="1"/>
    <col min="6931" max="6934" width="11.5546875" style="1"/>
    <col min="6935" max="6935" width="13" style="1" customWidth="1"/>
    <col min="6936" max="6936" width="13.88671875" style="1" customWidth="1"/>
    <col min="6937" max="7176" width="11.5546875" style="1"/>
    <col min="7177" max="7177" width="22.33203125" style="1" customWidth="1"/>
    <col min="7178" max="7178" width="15.88671875" style="1" customWidth="1"/>
    <col min="7179" max="7179" width="11.5546875" style="1"/>
    <col min="7180" max="7182" width="13.109375" style="1" customWidth="1"/>
    <col min="7183" max="7184" width="13.5546875" style="1" customWidth="1"/>
    <col min="7185" max="7185" width="13.44140625" style="1" customWidth="1"/>
    <col min="7186" max="7186" width="13.5546875" style="1" customWidth="1"/>
    <col min="7187" max="7190" width="11.5546875" style="1"/>
    <col min="7191" max="7191" width="13" style="1" customWidth="1"/>
    <col min="7192" max="7192" width="13.88671875" style="1" customWidth="1"/>
    <col min="7193" max="7432" width="11.5546875" style="1"/>
    <col min="7433" max="7433" width="22.33203125" style="1" customWidth="1"/>
    <col min="7434" max="7434" width="15.88671875" style="1" customWidth="1"/>
    <col min="7435" max="7435" width="11.5546875" style="1"/>
    <col min="7436" max="7438" width="13.109375" style="1" customWidth="1"/>
    <col min="7439" max="7440" width="13.5546875" style="1" customWidth="1"/>
    <col min="7441" max="7441" width="13.44140625" style="1" customWidth="1"/>
    <col min="7442" max="7442" width="13.5546875" style="1" customWidth="1"/>
    <col min="7443" max="7446" width="11.5546875" style="1"/>
    <col min="7447" max="7447" width="13" style="1" customWidth="1"/>
    <col min="7448" max="7448" width="13.88671875" style="1" customWidth="1"/>
    <col min="7449" max="7688" width="11.5546875" style="1"/>
    <col min="7689" max="7689" width="22.33203125" style="1" customWidth="1"/>
    <col min="7690" max="7690" width="15.88671875" style="1" customWidth="1"/>
    <col min="7691" max="7691" width="11.5546875" style="1"/>
    <col min="7692" max="7694" width="13.109375" style="1" customWidth="1"/>
    <col min="7695" max="7696" width="13.5546875" style="1" customWidth="1"/>
    <col min="7697" max="7697" width="13.44140625" style="1" customWidth="1"/>
    <col min="7698" max="7698" width="13.5546875" style="1" customWidth="1"/>
    <col min="7699" max="7702" width="11.5546875" style="1"/>
    <col min="7703" max="7703" width="13" style="1" customWidth="1"/>
    <col min="7704" max="7704" width="13.88671875" style="1" customWidth="1"/>
    <col min="7705" max="7944" width="11.5546875" style="1"/>
    <col min="7945" max="7945" width="22.33203125" style="1" customWidth="1"/>
    <col min="7946" max="7946" width="15.88671875" style="1" customWidth="1"/>
    <col min="7947" max="7947" width="11.5546875" style="1"/>
    <col min="7948" max="7950" width="13.109375" style="1" customWidth="1"/>
    <col min="7951" max="7952" width="13.5546875" style="1" customWidth="1"/>
    <col min="7953" max="7953" width="13.44140625" style="1" customWidth="1"/>
    <col min="7954" max="7954" width="13.5546875" style="1" customWidth="1"/>
    <col min="7955" max="7958" width="11.5546875" style="1"/>
    <col min="7959" max="7959" width="13" style="1" customWidth="1"/>
    <col min="7960" max="7960" width="13.88671875" style="1" customWidth="1"/>
    <col min="7961" max="8200" width="11.5546875" style="1"/>
    <col min="8201" max="8201" width="22.33203125" style="1" customWidth="1"/>
    <col min="8202" max="8202" width="15.88671875" style="1" customWidth="1"/>
    <col min="8203" max="8203" width="11.5546875" style="1"/>
    <col min="8204" max="8206" width="13.109375" style="1" customWidth="1"/>
    <col min="8207" max="8208" width="13.5546875" style="1" customWidth="1"/>
    <col min="8209" max="8209" width="13.44140625" style="1" customWidth="1"/>
    <col min="8210" max="8210" width="13.5546875" style="1" customWidth="1"/>
    <col min="8211" max="8214" width="11.5546875" style="1"/>
    <col min="8215" max="8215" width="13" style="1" customWidth="1"/>
    <col min="8216" max="8216" width="13.88671875" style="1" customWidth="1"/>
    <col min="8217" max="8456" width="11.5546875" style="1"/>
    <col min="8457" max="8457" width="22.33203125" style="1" customWidth="1"/>
    <col min="8458" max="8458" width="15.88671875" style="1" customWidth="1"/>
    <col min="8459" max="8459" width="11.5546875" style="1"/>
    <col min="8460" max="8462" width="13.109375" style="1" customWidth="1"/>
    <col min="8463" max="8464" width="13.5546875" style="1" customWidth="1"/>
    <col min="8465" max="8465" width="13.44140625" style="1" customWidth="1"/>
    <col min="8466" max="8466" width="13.5546875" style="1" customWidth="1"/>
    <col min="8467" max="8470" width="11.5546875" style="1"/>
    <col min="8471" max="8471" width="13" style="1" customWidth="1"/>
    <col min="8472" max="8472" width="13.88671875" style="1" customWidth="1"/>
    <col min="8473" max="8712" width="11.5546875" style="1"/>
    <col min="8713" max="8713" width="22.33203125" style="1" customWidth="1"/>
    <col min="8714" max="8714" width="15.88671875" style="1" customWidth="1"/>
    <col min="8715" max="8715" width="11.5546875" style="1"/>
    <col min="8716" max="8718" width="13.109375" style="1" customWidth="1"/>
    <col min="8719" max="8720" width="13.5546875" style="1" customWidth="1"/>
    <col min="8721" max="8721" width="13.44140625" style="1" customWidth="1"/>
    <col min="8722" max="8722" width="13.5546875" style="1" customWidth="1"/>
    <col min="8723" max="8726" width="11.5546875" style="1"/>
    <col min="8727" max="8727" width="13" style="1" customWidth="1"/>
    <col min="8728" max="8728" width="13.88671875" style="1" customWidth="1"/>
    <col min="8729" max="8968" width="11.5546875" style="1"/>
    <col min="8969" max="8969" width="22.33203125" style="1" customWidth="1"/>
    <col min="8970" max="8970" width="15.88671875" style="1" customWidth="1"/>
    <col min="8971" max="8971" width="11.5546875" style="1"/>
    <col min="8972" max="8974" width="13.109375" style="1" customWidth="1"/>
    <col min="8975" max="8976" width="13.5546875" style="1" customWidth="1"/>
    <col min="8977" max="8977" width="13.44140625" style="1" customWidth="1"/>
    <col min="8978" max="8978" width="13.5546875" style="1" customWidth="1"/>
    <col min="8979" max="8982" width="11.5546875" style="1"/>
    <col min="8983" max="8983" width="13" style="1" customWidth="1"/>
    <col min="8984" max="8984" width="13.88671875" style="1" customWidth="1"/>
    <col min="8985" max="9224" width="11.5546875" style="1"/>
    <col min="9225" max="9225" width="22.33203125" style="1" customWidth="1"/>
    <col min="9226" max="9226" width="15.88671875" style="1" customWidth="1"/>
    <col min="9227" max="9227" width="11.5546875" style="1"/>
    <col min="9228" max="9230" width="13.109375" style="1" customWidth="1"/>
    <col min="9231" max="9232" width="13.5546875" style="1" customWidth="1"/>
    <col min="9233" max="9233" width="13.44140625" style="1" customWidth="1"/>
    <col min="9234" max="9234" width="13.5546875" style="1" customWidth="1"/>
    <col min="9235" max="9238" width="11.5546875" style="1"/>
    <col min="9239" max="9239" width="13" style="1" customWidth="1"/>
    <col min="9240" max="9240" width="13.88671875" style="1" customWidth="1"/>
    <col min="9241" max="9480" width="11.5546875" style="1"/>
    <col min="9481" max="9481" width="22.33203125" style="1" customWidth="1"/>
    <col min="9482" max="9482" width="15.88671875" style="1" customWidth="1"/>
    <col min="9483" max="9483" width="11.5546875" style="1"/>
    <col min="9484" max="9486" width="13.109375" style="1" customWidth="1"/>
    <col min="9487" max="9488" width="13.5546875" style="1" customWidth="1"/>
    <col min="9489" max="9489" width="13.44140625" style="1" customWidth="1"/>
    <col min="9490" max="9490" width="13.5546875" style="1" customWidth="1"/>
    <col min="9491" max="9494" width="11.5546875" style="1"/>
    <col min="9495" max="9495" width="13" style="1" customWidth="1"/>
    <col min="9496" max="9496" width="13.88671875" style="1" customWidth="1"/>
    <col min="9497" max="9736" width="11.5546875" style="1"/>
    <col min="9737" max="9737" width="22.33203125" style="1" customWidth="1"/>
    <col min="9738" max="9738" width="15.88671875" style="1" customWidth="1"/>
    <col min="9739" max="9739" width="11.5546875" style="1"/>
    <col min="9740" max="9742" width="13.109375" style="1" customWidth="1"/>
    <col min="9743" max="9744" width="13.5546875" style="1" customWidth="1"/>
    <col min="9745" max="9745" width="13.44140625" style="1" customWidth="1"/>
    <col min="9746" max="9746" width="13.5546875" style="1" customWidth="1"/>
    <col min="9747" max="9750" width="11.5546875" style="1"/>
    <col min="9751" max="9751" width="13" style="1" customWidth="1"/>
    <col min="9752" max="9752" width="13.88671875" style="1" customWidth="1"/>
    <col min="9753" max="9992" width="11.5546875" style="1"/>
    <col min="9993" max="9993" width="22.33203125" style="1" customWidth="1"/>
    <col min="9994" max="9994" width="15.88671875" style="1" customWidth="1"/>
    <col min="9995" max="9995" width="11.5546875" style="1"/>
    <col min="9996" max="9998" width="13.109375" style="1" customWidth="1"/>
    <col min="9999" max="10000" width="13.5546875" style="1" customWidth="1"/>
    <col min="10001" max="10001" width="13.44140625" style="1" customWidth="1"/>
    <col min="10002" max="10002" width="13.5546875" style="1" customWidth="1"/>
    <col min="10003" max="10006" width="11.5546875" style="1"/>
    <col min="10007" max="10007" width="13" style="1" customWidth="1"/>
    <col min="10008" max="10008" width="13.88671875" style="1" customWidth="1"/>
    <col min="10009" max="10248" width="11.5546875" style="1"/>
    <col min="10249" max="10249" width="22.33203125" style="1" customWidth="1"/>
    <col min="10250" max="10250" width="15.88671875" style="1" customWidth="1"/>
    <col min="10251" max="10251" width="11.5546875" style="1"/>
    <col min="10252" max="10254" width="13.109375" style="1" customWidth="1"/>
    <col min="10255" max="10256" width="13.5546875" style="1" customWidth="1"/>
    <col min="10257" max="10257" width="13.44140625" style="1" customWidth="1"/>
    <col min="10258" max="10258" width="13.5546875" style="1" customWidth="1"/>
    <col min="10259" max="10262" width="11.5546875" style="1"/>
    <col min="10263" max="10263" width="13" style="1" customWidth="1"/>
    <col min="10264" max="10264" width="13.88671875" style="1" customWidth="1"/>
    <col min="10265" max="10504" width="11.5546875" style="1"/>
    <col min="10505" max="10505" width="22.33203125" style="1" customWidth="1"/>
    <col min="10506" max="10506" width="15.88671875" style="1" customWidth="1"/>
    <col min="10507" max="10507" width="11.5546875" style="1"/>
    <col min="10508" max="10510" width="13.109375" style="1" customWidth="1"/>
    <col min="10511" max="10512" width="13.5546875" style="1" customWidth="1"/>
    <col min="10513" max="10513" width="13.44140625" style="1" customWidth="1"/>
    <col min="10514" max="10514" width="13.5546875" style="1" customWidth="1"/>
    <col min="10515" max="10518" width="11.5546875" style="1"/>
    <col min="10519" max="10519" width="13" style="1" customWidth="1"/>
    <col min="10520" max="10520" width="13.88671875" style="1" customWidth="1"/>
    <col min="10521" max="10760" width="11.5546875" style="1"/>
    <col min="10761" max="10761" width="22.33203125" style="1" customWidth="1"/>
    <col min="10762" max="10762" width="15.88671875" style="1" customWidth="1"/>
    <col min="10763" max="10763" width="11.5546875" style="1"/>
    <col min="10764" max="10766" width="13.109375" style="1" customWidth="1"/>
    <col min="10767" max="10768" width="13.5546875" style="1" customWidth="1"/>
    <col min="10769" max="10769" width="13.44140625" style="1" customWidth="1"/>
    <col min="10770" max="10770" width="13.5546875" style="1" customWidth="1"/>
    <col min="10771" max="10774" width="11.5546875" style="1"/>
    <col min="10775" max="10775" width="13" style="1" customWidth="1"/>
    <col min="10776" max="10776" width="13.88671875" style="1" customWidth="1"/>
    <col min="10777" max="11016" width="11.5546875" style="1"/>
    <col min="11017" max="11017" width="22.33203125" style="1" customWidth="1"/>
    <col min="11018" max="11018" width="15.88671875" style="1" customWidth="1"/>
    <col min="11019" max="11019" width="11.5546875" style="1"/>
    <col min="11020" max="11022" width="13.109375" style="1" customWidth="1"/>
    <col min="11023" max="11024" width="13.5546875" style="1" customWidth="1"/>
    <col min="11025" max="11025" width="13.44140625" style="1" customWidth="1"/>
    <col min="11026" max="11026" width="13.5546875" style="1" customWidth="1"/>
    <col min="11027" max="11030" width="11.5546875" style="1"/>
    <col min="11031" max="11031" width="13" style="1" customWidth="1"/>
    <col min="11032" max="11032" width="13.88671875" style="1" customWidth="1"/>
    <col min="11033" max="11272" width="11.5546875" style="1"/>
    <col min="11273" max="11273" width="22.33203125" style="1" customWidth="1"/>
    <col min="11274" max="11274" width="15.88671875" style="1" customWidth="1"/>
    <col min="11275" max="11275" width="11.5546875" style="1"/>
    <col min="11276" max="11278" width="13.109375" style="1" customWidth="1"/>
    <col min="11279" max="11280" width="13.5546875" style="1" customWidth="1"/>
    <col min="11281" max="11281" width="13.44140625" style="1" customWidth="1"/>
    <col min="11282" max="11282" width="13.5546875" style="1" customWidth="1"/>
    <col min="11283" max="11286" width="11.5546875" style="1"/>
    <col min="11287" max="11287" width="13" style="1" customWidth="1"/>
    <col min="11288" max="11288" width="13.88671875" style="1" customWidth="1"/>
    <col min="11289" max="11528" width="11.5546875" style="1"/>
    <col min="11529" max="11529" width="22.33203125" style="1" customWidth="1"/>
    <col min="11530" max="11530" width="15.88671875" style="1" customWidth="1"/>
    <col min="11531" max="11531" width="11.5546875" style="1"/>
    <col min="11532" max="11534" width="13.109375" style="1" customWidth="1"/>
    <col min="11535" max="11536" width="13.5546875" style="1" customWidth="1"/>
    <col min="11537" max="11537" width="13.44140625" style="1" customWidth="1"/>
    <col min="11538" max="11538" width="13.5546875" style="1" customWidth="1"/>
    <col min="11539" max="11542" width="11.5546875" style="1"/>
    <col min="11543" max="11543" width="13" style="1" customWidth="1"/>
    <col min="11544" max="11544" width="13.88671875" style="1" customWidth="1"/>
    <col min="11545" max="11784" width="11.5546875" style="1"/>
    <col min="11785" max="11785" width="22.33203125" style="1" customWidth="1"/>
    <col min="11786" max="11786" width="15.88671875" style="1" customWidth="1"/>
    <col min="11787" max="11787" width="11.5546875" style="1"/>
    <col min="11788" max="11790" width="13.109375" style="1" customWidth="1"/>
    <col min="11791" max="11792" width="13.5546875" style="1" customWidth="1"/>
    <col min="11793" max="11793" width="13.44140625" style="1" customWidth="1"/>
    <col min="11794" max="11794" width="13.5546875" style="1" customWidth="1"/>
    <col min="11795" max="11798" width="11.5546875" style="1"/>
    <col min="11799" max="11799" width="13" style="1" customWidth="1"/>
    <col min="11800" max="11800" width="13.88671875" style="1" customWidth="1"/>
    <col min="11801" max="12040" width="11.5546875" style="1"/>
    <col min="12041" max="12041" width="22.33203125" style="1" customWidth="1"/>
    <col min="12042" max="12042" width="15.88671875" style="1" customWidth="1"/>
    <col min="12043" max="12043" width="11.5546875" style="1"/>
    <col min="12044" max="12046" width="13.109375" style="1" customWidth="1"/>
    <col min="12047" max="12048" width="13.5546875" style="1" customWidth="1"/>
    <col min="12049" max="12049" width="13.44140625" style="1" customWidth="1"/>
    <col min="12050" max="12050" width="13.5546875" style="1" customWidth="1"/>
    <col min="12051" max="12054" width="11.5546875" style="1"/>
    <col min="12055" max="12055" width="13" style="1" customWidth="1"/>
    <col min="12056" max="12056" width="13.88671875" style="1" customWidth="1"/>
    <col min="12057" max="12296" width="11.5546875" style="1"/>
    <col min="12297" max="12297" width="22.33203125" style="1" customWidth="1"/>
    <col min="12298" max="12298" width="15.88671875" style="1" customWidth="1"/>
    <col min="12299" max="12299" width="11.5546875" style="1"/>
    <col min="12300" max="12302" width="13.109375" style="1" customWidth="1"/>
    <col min="12303" max="12304" width="13.5546875" style="1" customWidth="1"/>
    <col min="12305" max="12305" width="13.44140625" style="1" customWidth="1"/>
    <col min="12306" max="12306" width="13.5546875" style="1" customWidth="1"/>
    <col min="12307" max="12310" width="11.5546875" style="1"/>
    <col min="12311" max="12311" width="13" style="1" customWidth="1"/>
    <col min="12312" max="12312" width="13.88671875" style="1" customWidth="1"/>
    <col min="12313" max="12552" width="11.5546875" style="1"/>
    <col min="12553" max="12553" width="22.33203125" style="1" customWidth="1"/>
    <col min="12554" max="12554" width="15.88671875" style="1" customWidth="1"/>
    <col min="12555" max="12555" width="11.5546875" style="1"/>
    <col min="12556" max="12558" width="13.109375" style="1" customWidth="1"/>
    <col min="12559" max="12560" width="13.5546875" style="1" customWidth="1"/>
    <col min="12561" max="12561" width="13.44140625" style="1" customWidth="1"/>
    <col min="12562" max="12562" width="13.5546875" style="1" customWidth="1"/>
    <col min="12563" max="12566" width="11.5546875" style="1"/>
    <col min="12567" max="12567" width="13" style="1" customWidth="1"/>
    <col min="12568" max="12568" width="13.88671875" style="1" customWidth="1"/>
    <col min="12569" max="12808" width="11.5546875" style="1"/>
    <col min="12809" max="12809" width="22.33203125" style="1" customWidth="1"/>
    <col min="12810" max="12810" width="15.88671875" style="1" customWidth="1"/>
    <col min="12811" max="12811" width="11.5546875" style="1"/>
    <col min="12812" max="12814" width="13.109375" style="1" customWidth="1"/>
    <col min="12815" max="12816" width="13.5546875" style="1" customWidth="1"/>
    <col min="12817" max="12817" width="13.44140625" style="1" customWidth="1"/>
    <col min="12818" max="12818" width="13.5546875" style="1" customWidth="1"/>
    <col min="12819" max="12822" width="11.5546875" style="1"/>
    <col min="12823" max="12823" width="13" style="1" customWidth="1"/>
    <col min="12824" max="12824" width="13.88671875" style="1" customWidth="1"/>
    <col min="12825" max="13064" width="11.5546875" style="1"/>
    <col min="13065" max="13065" width="22.33203125" style="1" customWidth="1"/>
    <col min="13066" max="13066" width="15.88671875" style="1" customWidth="1"/>
    <col min="13067" max="13067" width="11.5546875" style="1"/>
    <col min="13068" max="13070" width="13.109375" style="1" customWidth="1"/>
    <col min="13071" max="13072" width="13.5546875" style="1" customWidth="1"/>
    <col min="13073" max="13073" width="13.44140625" style="1" customWidth="1"/>
    <col min="13074" max="13074" width="13.5546875" style="1" customWidth="1"/>
    <col min="13075" max="13078" width="11.5546875" style="1"/>
    <col min="13079" max="13079" width="13" style="1" customWidth="1"/>
    <col min="13080" max="13080" width="13.88671875" style="1" customWidth="1"/>
    <col min="13081" max="13320" width="11.5546875" style="1"/>
    <col min="13321" max="13321" width="22.33203125" style="1" customWidth="1"/>
    <col min="13322" max="13322" width="15.88671875" style="1" customWidth="1"/>
    <col min="13323" max="13323" width="11.5546875" style="1"/>
    <col min="13324" max="13326" width="13.109375" style="1" customWidth="1"/>
    <col min="13327" max="13328" width="13.5546875" style="1" customWidth="1"/>
    <col min="13329" max="13329" width="13.44140625" style="1" customWidth="1"/>
    <col min="13330" max="13330" width="13.5546875" style="1" customWidth="1"/>
    <col min="13331" max="13334" width="11.5546875" style="1"/>
    <col min="13335" max="13335" width="13" style="1" customWidth="1"/>
    <col min="13336" max="13336" width="13.88671875" style="1" customWidth="1"/>
    <col min="13337" max="13576" width="11.5546875" style="1"/>
    <col min="13577" max="13577" width="22.33203125" style="1" customWidth="1"/>
    <col min="13578" max="13578" width="15.88671875" style="1" customWidth="1"/>
    <col min="13579" max="13579" width="11.5546875" style="1"/>
    <col min="13580" max="13582" width="13.109375" style="1" customWidth="1"/>
    <col min="13583" max="13584" width="13.5546875" style="1" customWidth="1"/>
    <col min="13585" max="13585" width="13.44140625" style="1" customWidth="1"/>
    <col min="13586" max="13586" width="13.5546875" style="1" customWidth="1"/>
    <col min="13587" max="13590" width="11.5546875" style="1"/>
    <col min="13591" max="13591" width="13" style="1" customWidth="1"/>
    <col min="13592" max="13592" width="13.88671875" style="1" customWidth="1"/>
    <col min="13593" max="13832" width="11.5546875" style="1"/>
    <col min="13833" max="13833" width="22.33203125" style="1" customWidth="1"/>
    <col min="13834" max="13834" width="15.88671875" style="1" customWidth="1"/>
    <col min="13835" max="13835" width="11.5546875" style="1"/>
    <col min="13836" max="13838" width="13.109375" style="1" customWidth="1"/>
    <col min="13839" max="13840" width="13.5546875" style="1" customWidth="1"/>
    <col min="13841" max="13841" width="13.44140625" style="1" customWidth="1"/>
    <col min="13842" max="13842" width="13.5546875" style="1" customWidth="1"/>
    <col min="13843" max="13846" width="11.5546875" style="1"/>
    <col min="13847" max="13847" width="13" style="1" customWidth="1"/>
    <col min="13848" max="13848" width="13.88671875" style="1" customWidth="1"/>
    <col min="13849" max="14088" width="11.5546875" style="1"/>
    <col min="14089" max="14089" width="22.33203125" style="1" customWidth="1"/>
    <col min="14090" max="14090" width="15.88671875" style="1" customWidth="1"/>
    <col min="14091" max="14091" width="11.5546875" style="1"/>
    <col min="14092" max="14094" width="13.109375" style="1" customWidth="1"/>
    <col min="14095" max="14096" width="13.5546875" style="1" customWidth="1"/>
    <col min="14097" max="14097" width="13.44140625" style="1" customWidth="1"/>
    <col min="14098" max="14098" width="13.5546875" style="1" customWidth="1"/>
    <col min="14099" max="14102" width="11.5546875" style="1"/>
    <col min="14103" max="14103" width="13" style="1" customWidth="1"/>
    <col min="14104" max="14104" width="13.88671875" style="1" customWidth="1"/>
    <col min="14105" max="14344" width="11.5546875" style="1"/>
    <col min="14345" max="14345" width="22.33203125" style="1" customWidth="1"/>
    <col min="14346" max="14346" width="15.88671875" style="1" customWidth="1"/>
    <col min="14347" max="14347" width="11.5546875" style="1"/>
    <col min="14348" max="14350" width="13.109375" style="1" customWidth="1"/>
    <col min="14351" max="14352" width="13.5546875" style="1" customWidth="1"/>
    <col min="14353" max="14353" width="13.44140625" style="1" customWidth="1"/>
    <col min="14354" max="14354" width="13.5546875" style="1" customWidth="1"/>
    <col min="14355" max="14358" width="11.5546875" style="1"/>
    <col min="14359" max="14359" width="13" style="1" customWidth="1"/>
    <col min="14360" max="14360" width="13.88671875" style="1" customWidth="1"/>
    <col min="14361" max="14600" width="11.5546875" style="1"/>
    <col min="14601" max="14601" width="22.33203125" style="1" customWidth="1"/>
    <col min="14602" max="14602" width="15.88671875" style="1" customWidth="1"/>
    <col min="14603" max="14603" width="11.5546875" style="1"/>
    <col min="14604" max="14606" width="13.109375" style="1" customWidth="1"/>
    <col min="14607" max="14608" width="13.5546875" style="1" customWidth="1"/>
    <col min="14609" max="14609" width="13.44140625" style="1" customWidth="1"/>
    <col min="14610" max="14610" width="13.5546875" style="1" customWidth="1"/>
    <col min="14611" max="14614" width="11.5546875" style="1"/>
    <col min="14615" max="14615" width="13" style="1" customWidth="1"/>
    <col min="14616" max="14616" width="13.88671875" style="1" customWidth="1"/>
    <col min="14617" max="14856" width="11.5546875" style="1"/>
    <col min="14857" max="14857" width="22.33203125" style="1" customWidth="1"/>
    <col min="14858" max="14858" width="15.88671875" style="1" customWidth="1"/>
    <col min="14859" max="14859" width="11.5546875" style="1"/>
    <col min="14860" max="14862" width="13.109375" style="1" customWidth="1"/>
    <col min="14863" max="14864" width="13.5546875" style="1" customWidth="1"/>
    <col min="14865" max="14865" width="13.44140625" style="1" customWidth="1"/>
    <col min="14866" max="14866" width="13.5546875" style="1" customWidth="1"/>
    <col min="14867" max="14870" width="11.5546875" style="1"/>
    <col min="14871" max="14871" width="13" style="1" customWidth="1"/>
    <col min="14872" max="14872" width="13.88671875" style="1" customWidth="1"/>
    <col min="14873" max="15112" width="11.5546875" style="1"/>
    <col min="15113" max="15113" width="22.33203125" style="1" customWidth="1"/>
    <col min="15114" max="15114" width="15.88671875" style="1" customWidth="1"/>
    <col min="15115" max="15115" width="11.5546875" style="1"/>
    <col min="15116" max="15118" width="13.109375" style="1" customWidth="1"/>
    <col min="15119" max="15120" width="13.5546875" style="1" customWidth="1"/>
    <col min="15121" max="15121" width="13.44140625" style="1" customWidth="1"/>
    <col min="15122" max="15122" width="13.5546875" style="1" customWidth="1"/>
    <col min="15123" max="15126" width="11.5546875" style="1"/>
    <col min="15127" max="15127" width="13" style="1" customWidth="1"/>
    <col min="15128" max="15128" width="13.88671875" style="1" customWidth="1"/>
    <col min="15129" max="15368" width="11.5546875" style="1"/>
    <col min="15369" max="15369" width="22.33203125" style="1" customWidth="1"/>
    <col min="15370" max="15370" width="15.88671875" style="1" customWidth="1"/>
    <col min="15371" max="15371" width="11.5546875" style="1"/>
    <col min="15372" max="15374" width="13.109375" style="1" customWidth="1"/>
    <col min="15375" max="15376" width="13.5546875" style="1" customWidth="1"/>
    <col min="15377" max="15377" width="13.44140625" style="1" customWidth="1"/>
    <col min="15378" max="15378" width="13.5546875" style="1" customWidth="1"/>
    <col min="15379" max="15382" width="11.5546875" style="1"/>
    <col min="15383" max="15383" width="13" style="1" customWidth="1"/>
    <col min="15384" max="15384" width="13.88671875" style="1" customWidth="1"/>
    <col min="15385" max="15624" width="11.5546875" style="1"/>
    <col min="15625" max="15625" width="22.33203125" style="1" customWidth="1"/>
    <col min="15626" max="15626" width="15.88671875" style="1" customWidth="1"/>
    <col min="15627" max="15627" width="11.5546875" style="1"/>
    <col min="15628" max="15630" width="13.109375" style="1" customWidth="1"/>
    <col min="15631" max="15632" width="13.5546875" style="1" customWidth="1"/>
    <col min="15633" max="15633" width="13.44140625" style="1" customWidth="1"/>
    <col min="15634" max="15634" width="13.5546875" style="1" customWidth="1"/>
    <col min="15635" max="15638" width="11.5546875" style="1"/>
    <col min="15639" max="15639" width="13" style="1" customWidth="1"/>
    <col min="15640" max="15640" width="13.88671875" style="1" customWidth="1"/>
    <col min="15641" max="15880" width="11.5546875" style="1"/>
    <col min="15881" max="15881" width="22.33203125" style="1" customWidth="1"/>
    <col min="15882" max="15882" width="15.88671875" style="1" customWidth="1"/>
    <col min="15883" max="15883" width="11.5546875" style="1"/>
    <col min="15884" max="15886" width="13.109375" style="1" customWidth="1"/>
    <col min="15887" max="15888" width="13.5546875" style="1" customWidth="1"/>
    <col min="15889" max="15889" width="13.44140625" style="1" customWidth="1"/>
    <col min="15890" max="15890" width="13.5546875" style="1" customWidth="1"/>
    <col min="15891" max="15894" width="11.5546875" style="1"/>
    <col min="15895" max="15895" width="13" style="1" customWidth="1"/>
    <col min="15896" max="15896" width="13.88671875" style="1" customWidth="1"/>
    <col min="15897" max="16136" width="11.5546875" style="1"/>
    <col min="16137" max="16137" width="22.33203125" style="1" customWidth="1"/>
    <col min="16138" max="16138" width="15.88671875" style="1" customWidth="1"/>
    <col min="16139" max="16139" width="11.5546875" style="1"/>
    <col min="16140" max="16142" width="13.109375" style="1" customWidth="1"/>
    <col min="16143" max="16144" width="13.5546875" style="1" customWidth="1"/>
    <col min="16145" max="16145" width="13.44140625" style="1" customWidth="1"/>
    <col min="16146" max="16146" width="13.5546875" style="1" customWidth="1"/>
    <col min="16147" max="16150" width="11.5546875" style="1"/>
    <col min="16151" max="16151" width="13" style="1" customWidth="1"/>
    <col min="16152" max="16152" width="13.88671875" style="1" customWidth="1"/>
    <col min="16153" max="16384" width="11.5546875" style="1"/>
  </cols>
  <sheetData>
    <row r="1" spans="1:24" ht="16.8" customHeight="1">
      <c r="A1" s="59">
        <v>2</v>
      </c>
      <c r="B1" s="51"/>
      <c r="C1" s="35"/>
      <c r="D1" s="30"/>
      <c r="E1" s="30"/>
      <c r="F1" s="30"/>
      <c r="G1" s="30"/>
      <c r="H1" s="30"/>
      <c r="I1" s="30"/>
      <c r="J1" s="30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6"/>
    </row>
    <row r="2" spans="1:24" ht="18" customHeight="1">
      <c r="A2" s="60">
        <v>2016</v>
      </c>
      <c r="B2" s="52"/>
      <c r="C2" s="37"/>
      <c r="D2" s="31"/>
      <c r="E2" s="31" t="s">
        <v>104</v>
      </c>
      <c r="F2" s="176">
        <f>D5</f>
        <v>42380</v>
      </c>
      <c r="G2" s="176"/>
      <c r="H2" s="31" t="s">
        <v>105</v>
      </c>
      <c r="I2" s="176">
        <f>J5</f>
        <v>42386</v>
      </c>
      <c r="J2" s="176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8"/>
    </row>
    <row r="3" spans="1:24" ht="18" customHeight="1">
      <c r="A3" s="60"/>
      <c r="B3" s="52"/>
      <c r="C3" s="37"/>
      <c r="E3" s="31"/>
      <c r="F3" s="31"/>
      <c r="G3" s="31"/>
      <c r="H3" s="31"/>
      <c r="I3" s="31"/>
      <c r="J3" s="31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8"/>
    </row>
    <row r="4" spans="1:24" ht="13.8" customHeight="1" thickBot="1">
      <c r="A4" s="61"/>
      <c r="B4" s="53"/>
      <c r="C4" s="39"/>
      <c r="D4" s="32"/>
      <c r="E4" s="32"/>
      <c r="F4" s="32"/>
      <c r="G4" s="32"/>
      <c r="I4" s="32"/>
      <c r="J4" s="32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40"/>
    </row>
    <row r="5" spans="1:24" ht="34.200000000000003" customHeight="1" thickBot="1">
      <c r="A5" s="54" t="s">
        <v>0</v>
      </c>
      <c r="B5" s="54" t="s">
        <v>1</v>
      </c>
      <c r="C5" s="41"/>
      <c r="D5" s="63">
        <f>7*A1+DATE(A2,1,3)-WEEKDAY(DATE(A2,1,3))-5</f>
        <v>42380</v>
      </c>
      <c r="E5" s="64">
        <f>D5+1</f>
        <v>42381</v>
      </c>
      <c r="F5" s="65">
        <f>E5+1</f>
        <v>42382</v>
      </c>
      <c r="G5" s="65">
        <f t="shared" ref="G5:J5" si="0">F5+1</f>
        <v>42383</v>
      </c>
      <c r="H5" s="65">
        <f t="shared" si="0"/>
        <v>42384</v>
      </c>
      <c r="I5" s="65">
        <f t="shared" si="0"/>
        <v>42385</v>
      </c>
      <c r="J5" s="65">
        <f t="shared" si="0"/>
        <v>42386</v>
      </c>
      <c r="K5" s="177" t="s">
        <v>108</v>
      </c>
      <c r="L5" s="178"/>
      <c r="M5" s="46" t="s">
        <v>106</v>
      </c>
      <c r="N5" s="46" t="s">
        <v>106</v>
      </c>
      <c r="O5" s="46" t="s">
        <v>106</v>
      </c>
      <c r="P5" s="46" t="s">
        <v>107</v>
      </c>
      <c r="Q5" s="56" t="s">
        <v>110</v>
      </c>
      <c r="R5" s="42"/>
      <c r="S5" s="42"/>
      <c r="T5" s="42"/>
      <c r="U5" s="42"/>
      <c r="V5" s="56" t="s">
        <v>109</v>
      </c>
      <c r="W5" s="43" t="s">
        <v>2</v>
      </c>
      <c r="X5" s="44" t="s">
        <v>3</v>
      </c>
    </row>
    <row r="6" spans="1:24" s="5" customFormat="1" ht="30.6" customHeight="1" thickBot="1">
      <c r="A6" s="168" t="s">
        <v>112</v>
      </c>
      <c r="B6" s="101" t="s">
        <v>13</v>
      </c>
      <c r="C6" s="27" t="s">
        <v>7</v>
      </c>
      <c r="D6" s="66" t="s">
        <v>34</v>
      </c>
      <c r="E6" s="66" t="s">
        <v>42</v>
      </c>
      <c r="F6" s="66" t="s">
        <v>42</v>
      </c>
      <c r="G6" s="66" t="s">
        <v>30</v>
      </c>
      <c r="H6" s="66" t="s">
        <v>39</v>
      </c>
      <c r="I6" s="66" t="s">
        <v>39</v>
      </c>
      <c r="J6" s="66" t="s">
        <v>34</v>
      </c>
      <c r="K6" s="172">
        <v>0</v>
      </c>
      <c r="L6" s="173"/>
      <c r="M6" s="67">
        <f t="shared" ref="M6:M32" si="1">(HOUR(K6*24)/24+MINUTE(K6/60))</f>
        <v>0</v>
      </c>
      <c r="N6" s="67">
        <f t="shared" ref="N6:N32" si="2">M6*60</f>
        <v>0</v>
      </c>
      <c r="O6" s="106">
        <f>N6+N8-N7</f>
        <v>0</v>
      </c>
      <c r="P6" s="109">
        <f>M6+M8-M7</f>
        <v>0</v>
      </c>
      <c r="Q6" s="112">
        <v>0</v>
      </c>
      <c r="R6" s="115">
        <f>(HOUR(Q6*24)/24+MINUTE(Q6/60))</f>
        <v>0</v>
      </c>
      <c r="S6" s="115">
        <f>R6*60</f>
        <v>0</v>
      </c>
      <c r="T6" s="115">
        <f>O6-S6</f>
        <v>0</v>
      </c>
      <c r="U6" s="115">
        <f>T6/60</f>
        <v>0</v>
      </c>
      <c r="V6" s="124">
        <f>U6/24</f>
        <v>0</v>
      </c>
      <c r="W6" s="171"/>
      <c r="X6" s="94"/>
    </row>
    <row r="7" spans="1:24" ht="16.2" thickBot="1">
      <c r="A7" s="175"/>
      <c r="B7" s="102"/>
      <c r="C7" s="3" t="s">
        <v>5</v>
      </c>
      <c r="D7" s="68"/>
      <c r="E7" s="68"/>
      <c r="F7" s="68"/>
      <c r="G7" s="68"/>
      <c r="H7" s="68"/>
      <c r="I7" s="68"/>
      <c r="J7" s="68"/>
      <c r="K7" s="120">
        <v>1.625</v>
      </c>
      <c r="L7" s="121"/>
      <c r="M7" s="69">
        <f t="shared" si="1"/>
        <v>39</v>
      </c>
      <c r="N7" s="69">
        <f t="shared" si="2"/>
        <v>2340</v>
      </c>
      <c r="O7" s="107"/>
      <c r="P7" s="110"/>
      <c r="Q7" s="113"/>
      <c r="R7" s="116"/>
      <c r="S7" s="116"/>
      <c r="T7" s="116"/>
      <c r="U7" s="116"/>
      <c r="V7" s="125" t="e">
        <f>IF(Q7&lt;#REF!,"- "&amp;TEXT(ABS(#REF!-Q7),"[hh]:mm"),Q7-#REF!)</f>
        <v>#REF!</v>
      </c>
      <c r="W7" s="171"/>
      <c r="X7" s="94"/>
    </row>
    <row r="8" spans="1:24" ht="16.2" thickBot="1">
      <c r="A8" s="79"/>
      <c r="B8" s="139"/>
      <c r="C8" s="7" t="s">
        <v>6</v>
      </c>
      <c r="D8" s="70">
        <f>VALUE(MID(D6,20,5))-VALUE(MID(D6,14,5))+VALUE(MID(D6,7,5))-VALUE(MID(D6,1,5))</f>
        <v>0.33333333333333326</v>
      </c>
      <c r="E8" s="70">
        <f t="shared" ref="E8:J8" si="3">VALUE(MID(E6,20,5))-VALUE(MID(E6,14,5))+VALUE(MID(E6,7,5))-VALUE(MID(E6,1,5))</f>
        <v>0.33333333333333343</v>
      </c>
      <c r="F8" s="70">
        <f t="shared" si="3"/>
        <v>0.33333333333333343</v>
      </c>
      <c r="G8" s="70">
        <f t="shared" si="3"/>
        <v>0.29166666666666669</v>
      </c>
      <c r="H8" s="70">
        <f t="shared" si="3"/>
        <v>0</v>
      </c>
      <c r="I8" s="70">
        <f t="shared" si="3"/>
        <v>0</v>
      </c>
      <c r="J8" s="70">
        <f t="shared" si="3"/>
        <v>0.33333333333333326</v>
      </c>
      <c r="K8" s="71">
        <f>D8+E8+F8+G8+H8+I8+J8</f>
        <v>1.6250000000000002</v>
      </c>
      <c r="L8" s="72">
        <f>IF(K8&lt;K7,"- "&amp;TEXT(ABS(K7-K8),"[hh]:mm"),K8-K7)</f>
        <v>2.2204460492503131E-16</v>
      </c>
      <c r="M8" s="73">
        <f t="shared" si="1"/>
        <v>39</v>
      </c>
      <c r="N8" s="73">
        <f t="shared" si="2"/>
        <v>2340</v>
      </c>
      <c r="O8" s="131"/>
      <c r="P8" s="133"/>
      <c r="Q8" s="135"/>
      <c r="R8" s="128"/>
      <c r="S8" s="128"/>
      <c r="T8" s="128"/>
      <c r="U8" s="128"/>
      <c r="V8" s="143">
        <f>IF(Q6&lt;Q7,"- "&amp;TEXT(ABS(Q7-Q6),"[hh]:mm"),Q6-Q7)</f>
        <v>0</v>
      </c>
      <c r="W8" s="171"/>
      <c r="X8" s="94"/>
    </row>
    <row r="9" spans="1:24" ht="30.6" customHeight="1" thickBot="1">
      <c r="A9" s="168"/>
      <c r="B9" s="101" t="s">
        <v>8</v>
      </c>
      <c r="C9" s="27" t="s">
        <v>7</v>
      </c>
      <c r="D9" s="66" t="s">
        <v>42</v>
      </c>
      <c r="E9" s="66" t="s">
        <v>39</v>
      </c>
      <c r="F9" s="66" t="s">
        <v>39</v>
      </c>
      <c r="G9" s="66" t="s">
        <v>34</v>
      </c>
      <c r="H9" s="66" t="s">
        <v>34</v>
      </c>
      <c r="I9" s="66" t="s">
        <v>34</v>
      </c>
      <c r="J9" s="66" t="s">
        <v>43</v>
      </c>
      <c r="K9" s="172">
        <v>0</v>
      </c>
      <c r="L9" s="173"/>
      <c r="M9" s="67">
        <f t="shared" si="1"/>
        <v>0</v>
      </c>
      <c r="N9" s="67">
        <f t="shared" si="2"/>
        <v>0</v>
      </c>
      <c r="O9" s="106">
        <f>N9+N11-N10</f>
        <v>0</v>
      </c>
      <c r="P9" s="109">
        <f>M9+M11-M10</f>
        <v>0</v>
      </c>
      <c r="Q9" s="112">
        <v>0</v>
      </c>
      <c r="R9" s="115">
        <f>(HOUR(Q9*24)/24+MINUTE(Q9/60))</f>
        <v>0</v>
      </c>
      <c r="S9" s="115">
        <f>R9*60</f>
        <v>0</v>
      </c>
      <c r="T9" s="115">
        <f>O9-S9</f>
        <v>0</v>
      </c>
      <c r="U9" s="115">
        <f>T9/60</f>
        <v>0</v>
      </c>
      <c r="V9" s="124">
        <f>U9/24</f>
        <v>0</v>
      </c>
      <c r="W9" s="171"/>
      <c r="X9" s="94"/>
    </row>
    <row r="10" spans="1:24" ht="16.2" thickBot="1">
      <c r="A10" s="148"/>
      <c r="B10" s="102"/>
      <c r="C10" s="3" t="s">
        <v>5</v>
      </c>
      <c r="D10" s="68"/>
      <c r="E10" s="68"/>
      <c r="F10" s="68"/>
      <c r="G10" s="68"/>
      <c r="H10" s="68"/>
      <c r="I10" s="68"/>
      <c r="J10" s="68"/>
      <c r="K10" s="120">
        <v>1.625</v>
      </c>
      <c r="L10" s="121"/>
      <c r="M10" s="69">
        <f t="shared" si="1"/>
        <v>39</v>
      </c>
      <c r="N10" s="69">
        <f t="shared" si="2"/>
        <v>2340</v>
      </c>
      <c r="O10" s="107"/>
      <c r="P10" s="110"/>
      <c r="Q10" s="113"/>
      <c r="R10" s="116"/>
      <c r="S10" s="116"/>
      <c r="T10" s="116"/>
      <c r="U10" s="116"/>
      <c r="V10" s="125" t="e">
        <f>IF(Q10&lt;#REF!,"- "&amp;TEXT(ABS(#REF!-Q10),"[hh]:mm"),Q10-#REF!)</f>
        <v>#REF!</v>
      </c>
      <c r="W10" s="171"/>
      <c r="X10" s="94"/>
    </row>
    <row r="11" spans="1:24" ht="16.2" thickBot="1">
      <c r="A11" s="149"/>
      <c r="B11" s="139"/>
      <c r="C11" s="4" t="s">
        <v>6</v>
      </c>
      <c r="D11" s="74">
        <f t="shared" ref="D11:J11" si="4">VALUE(MID(D9,20,5))-VALUE(MID(D9,14,5))+VALUE(MID(D9,7,5))-VALUE(MID(D9,1,5))</f>
        <v>0.33333333333333343</v>
      </c>
      <c r="E11" s="74">
        <f t="shared" si="4"/>
        <v>0</v>
      </c>
      <c r="F11" s="74">
        <f t="shared" si="4"/>
        <v>0</v>
      </c>
      <c r="G11" s="74">
        <f t="shared" si="4"/>
        <v>0.33333333333333326</v>
      </c>
      <c r="H11" s="74">
        <f t="shared" si="4"/>
        <v>0.33333333333333326</v>
      </c>
      <c r="I11" s="74">
        <f t="shared" si="4"/>
        <v>0.33333333333333326</v>
      </c>
      <c r="J11" s="74">
        <f t="shared" si="4"/>
        <v>0.2916666666666668</v>
      </c>
      <c r="K11" s="71">
        <f>D11+E11+F11+G11+H11+I11+J11</f>
        <v>1.625</v>
      </c>
      <c r="L11" s="72">
        <f>IF(K11&lt;K10,"- "&amp;TEXT(ABS(K10-K11),"[hh]:mm"),K11-K10)</f>
        <v>0</v>
      </c>
      <c r="M11" s="73">
        <f t="shared" si="1"/>
        <v>39</v>
      </c>
      <c r="N11" s="73">
        <f t="shared" si="2"/>
        <v>2340</v>
      </c>
      <c r="O11" s="131"/>
      <c r="P11" s="133"/>
      <c r="Q11" s="135"/>
      <c r="R11" s="128"/>
      <c r="S11" s="128"/>
      <c r="T11" s="128"/>
      <c r="U11" s="128"/>
      <c r="V11" s="143">
        <f>IF(Q9&lt;Q10,"- "&amp;TEXT(ABS(Q10-Q9),"[hh]:mm"),Q9-Q10)</f>
        <v>0</v>
      </c>
      <c r="W11" s="171"/>
      <c r="X11" s="94"/>
    </row>
    <row r="12" spans="1:24" ht="30.6" customHeight="1" thickBot="1">
      <c r="A12" s="140"/>
      <c r="B12" s="101" t="s">
        <v>9</v>
      </c>
      <c r="C12" s="27" t="s">
        <v>7</v>
      </c>
      <c r="D12" s="66" t="s">
        <v>39</v>
      </c>
      <c r="E12" s="66" t="s">
        <v>44</v>
      </c>
      <c r="F12" s="66" t="s">
        <v>42</v>
      </c>
      <c r="G12" s="66" t="s">
        <v>42</v>
      </c>
      <c r="H12" s="66" t="s">
        <v>42</v>
      </c>
      <c r="I12" s="66" t="s">
        <v>45</v>
      </c>
      <c r="J12" s="66" t="s">
        <v>39</v>
      </c>
      <c r="K12" s="172">
        <v>0</v>
      </c>
      <c r="L12" s="173"/>
      <c r="M12" s="67">
        <f t="shared" si="1"/>
        <v>0</v>
      </c>
      <c r="N12" s="67">
        <f t="shared" si="2"/>
        <v>0</v>
      </c>
      <c r="O12" s="106">
        <f>N12+N14-N13</f>
        <v>0</v>
      </c>
      <c r="P12" s="109">
        <f>M12+M14-M13</f>
        <v>0</v>
      </c>
      <c r="Q12" s="112">
        <v>0</v>
      </c>
      <c r="R12" s="115">
        <f>(HOUR(Q12*24)/24+MINUTE(Q12/60))</f>
        <v>0</v>
      </c>
      <c r="S12" s="115">
        <f>R12*60</f>
        <v>0</v>
      </c>
      <c r="T12" s="115">
        <f>O12-S12</f>
        <v>0</v>
      </c>
      <c r="U12" s="115">
        <f>T12/60</f>
        <v>0</v>
      </c>
      <c r="V12" s="124">
        <f>U12/24</f>
        <v>0</v>
      </c>
      <c r="W12" s="171"/>
      <c r="X12" s="94"/>
    </row>
    <row r="13" spans="1:24" ht="16.2" thickBot="1">
      <c r="A13" s="141"/>
      <c r="B13" s="102"/>
      <c r="C13" s="3" t="s">
        <v>5</v>
      </c>
      <c r="D13" s="68"/>
      <c r="E13" s="68"/>
      <c r="F13" s="68"/>
      <c r="G13" s="68"/>
      <c r="H13" s="68"/>
      <c r="I13" s="68"/>
      <c r="J13" s="68"/>
      <c r="K13" s="120">
        <v>1.625</v>
      </c>
      <c r="L13" s="121"/>
      <c r="M13" s="69">
        <f t="shared" si="1"/>
        <v>39</v>
      </c>
      <c r="N13" s="69">
        <f t="shared" si="2"/>
        <v>2340</v>
      </c>
      <c r="O13" s="107"/>
      <c r="P13" s="110"/>
      <c r="Q13" s="113"/>
      <c r="R13" s="116"/>
      <c r="S13" s="116"/>
      <c r="T13" s="116"/>
      <c r="U13" s="116"/>
      <c r="V13" s="125" t="e">
        <f>IF(Q13&lt;#REF!,"- "&amp;TEXT(ABS(#REF!-Q13),"[hh]:mm"),Q13-#REF!)</f>
        <v>#REF!</v>
      </c>
      <c r="W13" s="171"/>
      <c r="X13" s="94"/>
    </row>
    <row r="14" spans="1:24" ht="16.2" thickBot="1">
      <c r="A14" s="174"/>
      <c r="B14" s="139"/>
      <c r="C14" s="4" t="s">
        <v>6</v>
      </c>
      <c r="D14" s="74">
        <f t="shared" ref="D14:J14" si="5">VALUE(MID(D12,20,5))-VALUE(MID(D12,14,5))+VALUE(MID(D12,7,5))-VALUE(MID(D12,1,5))</f>
        <v>0</v>
      </c>
      <c r="E14" s="74">
        <f t="shared" si="5"/>
        <v>0.29166666666666663</v>
      </c>
      <c r="F14" s="74">
        <f t="shared" si="5"/>
        <v>0.33333333333333343</v>
      </c>
      <c r="G14" s="74">
        <f t="shared" si="5"/>
        <v>0.33333333333333343</v>
      </c>
      <c r="H14" s="74">
        <f t="shared" si="5"/>
        <v>0.33333333333333343</v>
      </c>
      <c r="I14" s="74">
        <f t="shared" si="5"/>
        <v>0.33333333333333343</v>
      </c>
      <c r="J14" s="74">
        <f t="shared" si="5"/>
        <v>0</v>
      </c>
      <c r="K14" s="71">
        <f>D14+E14+F14+G14+H14+I14+J14</f>
        <v>1.6250000000000004</v>
      </c>
      <c r="L14" s="72">
        <f>IF(K14&lt;K13,"- "&amp;TEXT(ABS(K13-K14),"[hh]:mm"),K14-K13)</f>
        <v>4.4408920985006262E-16</v>
      </c>
      <c r="M14" s="73">
        <f t="shared" si="1"/>
        <v>39</v>
      </c>
      <c r="N14" s="73">
        <f t="shared" si="2"/>
        <v>2340</v>
      </c>
      <c r="O14" s="131"/>
      <c r="P14" s="133"/>
      <c r="Q14" s="135"/>
      <c r="R14" s="128"/>
      <c r="S14" s="128"/>
      <c r="T14" s="128"/>
      <c r="U14" s="128"/>
      <c r="V14" s="143">
        <f>IF(Q12&lt;Q13,"- "&amp;TEXT(ABS(Q13-Q12),"[hh]:mm"),Q12-Q13)</f>
        <v>0</v>
      </c>
      <c r="W14" s="171"/>
      <c r="X14" s="94"/>
    </row>
    <row r="15" spans="1:24" ht="30.6" customHeight="1" thickBot="1">
      <c r="A15" s="168"/>
      <c r="B15" s="101" t="s">
        <v>10</v>
      </c>
      <c r="C15" s="27" t="s">
        <v>7</v>
      </c>
      <c r="D15" s="66" t="s">
        <v>37</v>
      </c>
      <c r="E15" s="66" t="s">
        <v>39</v>
      </c>
      <c r="F15" s="66" t="s">
        <v>33</v>
      </c>
      <c r="G15" s="66" t="s">
        <v>39</v>
      </c>
      <c r="H15" s="66" t="s">
        <v>39</v>
      </c>
      <c r="I15" s="66" t="s">
        <v>37</v>
      </c>
      <c r="J15" s="66" t="s">
        <v>37</v>
      </c>
      <c r="K15" s="172">
        <v>0</v>
      </c>
      <c r="L15" s="173"/>
      <c r="M15" s="67">
        <f t="shared" si="1"/>
        <v>0</v>
      </c>
      <c r="N15" s="67">
        <f t="shared" si="2"/>
        <v>0</v>
      </c>
      <c r="O15" s="106">
        <f>N15+N17-N16</f>
        <v>0</v>
      </c>
      <c r="P15" s="109">
        <f>M15+M17-M16</f>
        <v>0</v>
      </c>
      <c r="Q15" s="112">
        <v>0</v>
      </c>
      <c r="R15" s="115">
        <f>(HOUR(Q15*24)/24+MINUTE(Q15/60))</f>
        <v>0</v>
      </c>
      <c r="S15" s="115">
        <f>R15*60</f>
        <v>0</v>
      </c>
      <c r="T15" s="115">
        <f>O15-S15</f>
        <v>0</v>
      </c>
      <c r="U15" s="115">
        <f>T15/60</f>
        <v>0</v>
      </c>
      <c r="V15" s="124">
        <f>U15/24</f>
        <v>0</v>
      </c>
      <c r="W15" s="170"/>
      <c r="X15" s="94"/>
    </row>
    <row r="16" spans="1:24" ht="16.2" thickBot="1">
      <c r="A16" s="148"/>
      <c r="B16" s="102"/>
      <c r="C16" s="3" t="s">
        <v>5</v>
      </c>
      <c r="D16" s="68"/>
      <c r="E16" s="68"/>
      <c r="F16" s="68"/>
      <c r="G16" s="68"/>
      <c r="H16" s="68"/>
      <c r="I16" s="68"/>
      <c r="J16" s="68"/>
      <c r="K16" s="120">
        <v>1.625</v>
      </c>
      <c r="L16" s="121"/>
      <c r="M16" s="69">
        <f t="shared" si="1"/>
        <v>39</v>
      </c>
      <c r="N16" s="69">
        <f t="shared" si="2"/>
        <v>2340</v>
      </c>
      <c r="O16" s="107"/>
      <c r="P16" s="110"/>
      <c r="Q16" s="113"/>
      <c r="R16" s="116"/>
      <c r="S16" s="116"/>
      <c r="T16" s="116"/>
      <c r="U16" s="116"/>
      <c r="V16" s="125" t="e">
        <f>IF(Q16&lt;#REF!,"- "&amp;TEXT(ABS(#REF!-Q16),"[hh]:mm"),Q16-#REF!)</f>
        <v>#REF!</v>
      </c>
      <c r="W16" s="171"/>
      <c r="X16" s="94"/>
    </row>
    <row r="17" spans="1:24" ht="16.2" thickBot="1">
      <c r="A17" s="149"/>
      <c r="B17" s="139"/>
      <c r="C17" s="4" t="s">
        <v>6</v>
      </c>
      <c r="D17" s="74">
        <f t="shared" ref="D17:J17" si="6">VALUE(MID(D15,20,5))-VALUE(MID(D15,14,5))+VALUE(MID(D15,7,5))-VALUE(MID(D15,1,5))</f>
        <v>0.41666666666666685</v>
      </c>
      <c r="E17" s="74">
        <f t="shared" si="6"/>
        <v>0</v>
      </c>
      <c r="F17" s="74">
        <f t="shared" si="6"/>
        <v>0.375</v>
      </c>
      <c r="G17" s="74">
        <f t="shared" si="6"/>
        <v>0</v>
      </c>
      <c r="H17" s="74">
        <f t="shared" si="6"/>
        <v>0</v>
      </c>
      <c r="I17" s="74">
        <f t="shared" si="6"/>
        <v>0.41666666666666685</v>
      </c>
      <c r="J17" s="74">
        <f t="shared" si="6"/>
        <v>0.41666666666666685</v>
      </c>
      <c r="K17" s="71">
        <f>D17+E17+F17+G17+H17+I17+J17</f>
        <v>1.6250000000000004</v>
      </c>
      <c r="L17" s="72">
        <f>IF(K17&lt;K16,"- "&amp;TEXT(ABS(K16-K17),"[hh]:mm"),K17-K16)</f>
        <v>4.4408920985006262E-16</v>
      </c>
      <c r="M17" s="73">
        <f t="shared" si="1"/>
        <v>39</v>
      </c>
      <c r="N17" s="73">
        <f t="shared" si="2"/>
        <v>2340</v>
      </c>
      <c r="O17" s="131"/>
      <c r="P17" s="133"/>
      <c r="Q17" s="135"/>
      <c r="R17" s="128"/>
      <c r="S17" s="128"/>
      <c r="T17" s="128"/>
      <c r="U17" s="128"/>
      <c r="V17" s="143">
        <f>IF(Q15&lt;Q16,"- "&amp;TEXT(ABS(Q16-Q15),"[hh]:mm"),Q15-Q16)</f>
        <v>0</v>
      </c>
      <c r="W17" s="171"/>
      <c r="X17" s="94"/>
    </row>
    <row r="18" spans="1:24" ht="30.6" customHeight="1" thickBot="1">
      <c r="A18" s="168"/>
      <c r="B18" s="101" t="s">
        <v>10</v>
      </c>
      <c r="C18" s="27" t="s">
        <v>7</v>
      </c>
      <c r="D18" s="66" t="s">
        <v>39</v>
      </c>
      <c r="E18" s="66" t="s">
        <v>37</v>
      </c>
      <c r="F18" s="66" t="s">
        <v>37</v>
      </c>
      <c r="G18" s="66" t="s">
        <v>37</v>
      </c>
      <c r="H18" s="66" t="s">
        <v>38</v>
      </c>
      <c r="I18" s="66" t="s">
        <v>39</v>
      </c>
      <c r="J18" s="66" t="s">
        <v>39</v>
      </c>
      <c r="K18" s="172">
        <v>0.20833333333333334</v>
      </c>
      <c r="L18" s="173"/>
      <c r="M18" s="67">
        <f t="shared" si="1"/>
        <v>5</v>
      </c>
      <c r="N18" s="67">
        <f t="shared" si="2"/>
        <v>300</v>
      </c>
      <c r="O18" s="106">
        <f>N18+N20-N19</f>
        <v>300</v>
      </c>
      <c r="P18" s="109">
        <f>M18+M20-M19</f>
        <v>5</v>
      </c>
      <c r="Q18" s="112">
        <v>0</v>
      </c>
      <c r="R18" s="115">
        <f>(HOUR(Q18*24)/24+MINUTE(Q18/60))</f>
        <v>0</v>
      </c>
      <c r="S18" s="115">
        <f>R18*60</f>
        <v>0</v>
      </c>
      <c r="T18" s="115">
        <f>O18-S18</f>
        <v>300</v>
      </c>
      <c r="U18" s="115">
        <f>T18/60</f>
        <v>5</v>
      </c>
      <c r="V18" s="124">
        <f>U18/24</f>
        <v>0.20833333333333334</v>
      </c>
      <c r="W18" s="126"/>
      <c r="X18" s="118"/>
    </row>
    <row r="19" spans="1:24" ht="15.6">
      <c r="A19" s="148"/>
      <c r="B19" s="102"/>
      <c r="C19" s="3" t="s">
        <v>5</v>
      </c>
      <c r="D19" s="68"/>
      <c r="E19" s="68"/>
      <c r="F19" s="68"/>
      <c r="G19" s="68"/>
      <c r="H19" s="68"/>
      <c r="I19" s="68"/>
      <c r="J19" s="68"/>
      <c r="K19" s="120">
        <v>1.625</v>
      </c>
      <c r="L19" s="121"/>
      <c r="M19" s="69">
        <f t="shared" si="1"/>
        <v>39</v>
      </c>
      <c r="N19" s="69">
        <f t="shared" si="2"/>
        <v>2340</v>
      </c>
      <c r="O19" s="107"/>
      <c r="P19" s="110"/>
      <c r="Q19" s="113"/>
      <c r="R19" s="116"/>
      <c r="S19" s="116"/>
      <c r="T19" s="116"/>
      <c r="U19" s="116"/>
      <c r="V19" s="125" t="e">
        <f>IF(Q19&lt;#REF!,"- "&amp;TEXT(ABS(#REF!-Q19),"[hh]:mm"),Q19-#REF!)</f>
        <v>#REF!</v>
      </c>
      <c r="W19" s="127"/>
      <c r="X19" s="119"/>
    </row>
    <row r="20" spans="1:24" ht="16.2" thickBot="1">
      <c r="A20" s="169"/>
      <c r="B20" s="103"/>
      <c r="C20" s="9" t="s">
        <v>6</v>
      </c>
      <c r="D20" s="75">
        <f t="shared" ref="D20:J20" si="7">VALUE(MID(D18,20,5))-VALUE(MID(D18,14,5))+VALUE(MID(D18,7,5))-VALUE(MID(D18,1,5))</f>
        <v>0</v>
      </c>
      <c r="E20" s="75">
        <f t="shared" si="7"/>
        <v>0.41666666666666685</v>
      </c>
      <c r="F20" s="75">
        <f t="shared" si="7"/>
        <v>0.41666666666666685</v>
      </c>
      <c r="G20" s="75">
        <f t="shared" si="7"/>
        <v>0.41666666666666685</v>
      </c>
      <c r="H20" s="75">
        <f t="shared" si="7"/>
        <v>0.37500000000000011</v>
      </c>
      <c r="I20" s="75">
        <f t="shared" si="7"/>
        <v>0</v>
      </c>
      <c r="J20" s="75">
        <f t="shared" si="7"/>
        <v>0</v>
      </c>
      <c r="K20" s="78">
        <f>D20+E20+F20+G20+H20+I20+J20</f>
        <v>1.6250000000000004</v>
      </c>
      <c r="L20" s="76">
        <f>IF(K20&lt;K19,"- "&amp;TEXT(ABS(K19-K20),"[hh]:mm"),K20-K19)</f>
        <v>4.4408920985006262E-16</v>
      </c>
      <c r="M20" s="80">
        <f t="shared" si="1"/>
        <v>39</v>
      </c>
      <c r="N20" s="80">
        <f t="shared" si="2"/>
        <v>2340</v>
      </c>
      <c r="O20" s="107"/>
      <c r="P20" s="110"/>
      <c r="Q20" s="113"/>
      <c r="R20" s="116"/>
      <c r="S20" s="116"/>
      <c r="T20" s="116"/>
      <c r="U20" s="116"/>
      <c r="V20" s="125">
        <f>IF(Q18&lt;Q19,"- "&amp;TEXT(ABS(Q19-Q18),"[hh]:mm"),Q18-Q19)</f>
        <v>0</v>
      </c>
      <c r="W20" s="127"/>
      <c r="X20" s="119"/>
    </row>
    <row r="21" spans="1:24" ht="30.6" customHeight="1" thickBot="1">
      <c r="A21" s="168"/>
      <c r="B21" s="101" t="s">
        <v>111</v>
      </c>
      <c r="C21" s="27" t="s">
        <v>7</v>
      </c>
      <c r="D21" s="66" t="s">
        <v>39</v>
      </c>
      <c r="E21" s="66" t="s">
        <v>37</v>
      </c>
      <c r="F21" s="66" t="s">
        <v>37</v>
      </c>
      <c r="G21" s="66" t="s">
        <v>37</v>
      </c>
      <c r="H21" s="66" t="s">
        <v>38</v>
      </c>
      <c r="I21" s="66" t="s">
        <v>39</v>
      </c>
      <c r="J21" s="66" t="s">
        <v>39</v>
      </c>
      <c r="K21" s="172">
        <v>0</v>
      </c>
      <c r="L21" s="173"/>
      <c r="M21" s="67">
        <f t="shared" si="1"/>
        <v>0</v>
      </c>
      <c r="N21" s="67">
        <f t="shared" si="2"/>
        <v>0</v>
      </c>
      <c r="O21" s="106">
        <f>N21+N23-N22</f>
        <v>0</v>
      </c>
      <c r="P21" s="109">
        <f>M21+M23-M22</f>
        <v>0</v>
      </c>
      <c r="Q21" s="112">
        <v>0</v>
      </c>
      <c r="R21" s="115">
        <f>(HOUR(Q21*24)/24+MINUTE(Q21/60))</f>
        <v>0</v>
      </c>
      <c r="S21" s="115">
        <f>R21*60</f>
        <v>0</v>
      </c>
      <c r="T21" s="115">
        <f>O21-S21</f>
        <v>0</v>
      </c>
      <c r="U21" s="115">
        <f>T21/60</f>
        <v>0</v>
      </c>
      <c r="V21" s="124">
        <f>U21/24</f>
        <v>0</v>
      </c>
      <c r="W21" s="126"/>
      <c r="X21" s="118"/>
    </row>
    <row r="22" spans="1:24" ht="15.6">
      <c r="A22" s="148"/>
      <c r="B22" s="102"/>
      <c r="C22" s="3" t="s">
        <v>5</v>
      </c>
      <c r="D22" s="68"/>
      <c r="E22" s="68"/>
      <c r="F22" s="68"/>
      <c r="G22" s="68"/>
      <c r="H22" s="68"/>
      <c r="I22" s="68"/>
      <c r="J22" s="68"/>
      <c r="K22" s="120">
        <v>1.625</v>
      </c>
      <c r="L22" s="121"/>
      <c r="M22" s="69">
        <f t="shared" si="1"/>
        <v>39</v>
      </c>
      <c r="N22" s="69">
        <f t="shared" si="2"/>
        <v>2340</v>
      </c>
      <c r="O22" s="107"/>
      <c r="P22" s="110"/>
      <c r="Q22" s="113"/>
      <c r="R22" s="116"/>
      <c r="S22" s="116"/>
      <c r="T22" s="116"/>
      <c r="U22" s="116"/>
      <c r="V22" s="125" t="e">
        <f>IF(Q22&lt;#REF!,"- "&amp;TEXT(ABS(#REF!-Q22),"[hh]:mm"),Q22-#REF!)</f>
        <v>#REF!</v>
      </c>
      <c r="W22" s="127"/>
      <c r="X22" s="119"/>
    </row>
    <row r="23" spans="1:24" ht="16.2" thickBot="1">
      <c r="A23" s="169"/>
      <c r="B23" s="103"/>
      <c r="C23" s="9" t="s">
        <v>6</v>
      </c>
      <c r="D23" s="75">
        <f t="shared" ref="D23:J23" si="8">VALUE(MID(D21,20,5))-VALUE(MID(D21,14,5))+VALUE(MID(D21,7,5))-VALUE(MID(D21,1,5))</f>
        <v>0</v>
      </c>
      <c r="E23" s="75">
        <f t="shared" si="8"/>
        <v>0.41666666666666685</v>
      </c>
      <c r="F23" s="75">
        <f t="shared" si="8"/>
        <v>0.41666666666666685</v>
      </c>
      <c r="G23" s="75">
        <f t="shared" si="8"/>
        <v>0.41666666666666685</v>
      </c>
      <c r="H23" s="75">
        <f t="shared" si="8"/>
        <v>0.37500000000000011</v>
      </c>
      <c r="I23" s="75">
        <f t="shared" si="8"/>
        <v>0</v>
      </c>
      <c r="J23" s="75">
        <f t="shared" si="8"/>
        <v>0</v>
      </c>
      <c r="K23" s="78">
        <f>D23+E23+F23+G23+H23+I23+J23</f>
        <v>1.6250000000000004</v>
      </c>
      <c r="L23" s="76">
        <f>IF(K23&lt;K22,"- "&amp;TEXT(ABS(K22-K23),"[hh]:mm"),K23-K22)</f>
        <v>4.4408920985006262E-16</v>
      </c>
      <c r="M23" s="80">
        <f t="shared" si="1"/>
        <v>39</v>
      </c>
      <c r="N23" s="80">
        <f t="shared" si="2"/>
        <v>2340</v>
      </c>
      <c r="O23" s="107"/>
      <c r="P23" s="110"/>
      <c r="Q23" s="113"/>
      <c r="R23" s="116"/>
      <c r="S23" s="116"/>
      <c r="T23" s="116"/>
      <c r="U23" s="116"/>
      <c r="V23" s="125">
        <f>IF(Q21&lt;Q22,"- "&amp;TEXT(ABS(Q22-Q21),"[hh]:mm"),Q21-Q22)</f>
        <v>0</v>
      </c>
      <c r="W23" s="127"/>
      <c r="X23" s="119"/>
    </row>
    <row r="24" spans="1:24" ht="30.6" customHeight="1" thickBot="1">
      <c r="A24" s="163"/>
      <c r="B24" s="150" t="s">
        <v>15</v>
      </c>
      <c r="C24" s="2" t="s">
        <v>7</v>
      </c>
      <c r="D24" s="77" t="s">
        <v>40</v>
      </c>
      <c r="E24" s="77" t="s">
        <v>19</v>
      </c>
      <c r="F24" s="77" t="s">
        <v>19</v>
      </c>
      <c r="G24" s="77" t="s">
        <v>41</v>
      </c>
      <c r="H24" s="77" t="s">
        <v>40</v>
      </c>
      <c r="I24" s="77" t="s">
        <v>39</v>
      </c>
      <c r="J24" s="77" t="s">
        <v>39</v>
      </c>
      <c r="K24" s="153">
        <v>0</v>
      </c>
      <c r="L24" s="154"/>
      <c r="M24" s="82">
        <f t="shared" si="1"/>
        <v>0</v>
      </c>
      <c r="N24" s="82">
        <f t="shared" si="2"/>
        <v>0</v>
      </c>
      <c r="O24" s="130">
        <f>N24+N26</f>
        <v>1680</v>
      </c>
      <c r="P24" s="132">
        <f>M24+M26</f>
        <v>28</v>
      </c>
      <c r="Q24" s="134">
        <v>0</v>
      </c>
      <c r="R24" s="129">
        <f>(HOUR(Q24*24)/24+MINUTE(Q24/60))</f>
        <v>0</v>
      </c>
      <c r="S24" s="129">
        <f>R24*60</f>
        <v>0</v>
      </c>
      <c r="T24" s="129">
        <f>O24-S24</f>
        <v>1680</v>
      </c>
      <c r="U24" s="129">
        <f>T24/60</f>
        <v>28</v>
      </c>
      <c r="V24" s="136">
        <f>U24/24</f>
        <v>1.1666666666666667</v>
      </c>
      <c r="W24" s="164"/>
      <c r="X24" s="166"/>
    </row>
    <row r="25" spans="1:24" ht="16.2" thickBot="1">
      <c r="A25" s="99"/>
      <c r="B25" s="102"/>
      <c r="C25" s="3" t="s">
        <v>5</v>
      </c>
      <c r="D25" s="68"/>
      <c r="E25" s="68"/>
      <c r="F25" s="68"/>
      <c r="G25" s="68"/>
      <c r="H25" s="68"/>
      <c r="I25" s="68"/>
      <c r="J25" s="68"/>
      <c r="K25" s="96">
        <f>K107</f>
        <v>1.166666666666667</v>
      </c>
      <c r="L25" s="97"/>
      <c r="M25" s="69">
        <f t="shared" si="1"/>
        <v>28</v>
      </c>
      <c r="N25" s="69">
        <f t="shared" si="2"/>
        <v>1680</v>
      </c>
      <c r="O25" s="107"/>
      <c r="P25" s="110"/>
      <c r="Q25" s="113"/>
      <c r="R25" s="116"/>
      <c r="S25" s="116"/>
      <c r="T25" s="116"/>
      <c r="U25" s="116"/>
      <c r="V25" s="89" t="e">
        <f>IF(Q25&lt;#REF!,"- "&amp;TEXT(ABS(#REF!-Q25),"[hh]:mm"),Q25-#REF!)</f>
        <v>#REF!</v>
      </c>
      <c r="W25" s="92"/>
      <c r="X25" s="94"/>
    </row>
    <row r="26" spans="1:24" ht="16.2" thickBot="1">
      <c r="A26" s="99"/>
      <c r="B26" s="102"/>
      <c r="C26" s="7" t="s">
        <v>6</v>
      </c>
      <c r="D26" s="74">
        <f t="shared" ref="D26:J26" si="9">VALUE(MID(D24,20,5))-VALUE(MID(D24,14,5))+VALUE(MID(D24,7,5))-VALUE(MID(D24,1,5))</f>
        <v>0.20833333333333331</v>
      </c>
      <c r="E26" s="74">
        <f t="shared" si="9"/>
        <v>0.25000000000000006</v>
      </c>
      <c r="F26" s="74">
        <f t="shared" si="9"/>
        <v>0.25000000000000006</v>
      </c>
      <c r="G26" s="74">
        <f t="shared" si="9"/>
        <v>0.24999999999999994</v>
      </c>
      <c r="H26" s="74">
        <f t="shared" si="9"/>
        <v>0.20833333333333331</v>
      </c>
      <c r="I26" s="74">
        <f t="shared" si="9"/>
        <v>0</v>
      </c>
      <c r="J26" s="74">
        <f t="shared" si="9"/>
        <v>0</v>
      </c>
      <c r="K26" s="71">
        <f>D26+E26+F26+G26+H26+I26+J26</f>
        <v>1.1666666666666667</v>
      </c>
      <c r="L26" s="72" t="str">
        <f>IF(K26&lt;=K25,"- "&amp;TEXT(ABS(K25-K26),"[hh]:mm"),K26-K25)</f>
        <v>- 00:00</v>
      </c>
      <c r="M26" s="73">
        <f t="shared" si="1"/>
        <v>28</v>
      </c>
      <c r="N26" s="73">
        <f t="shared" si="2"/>
        <v>1680</v>
      </c>
      <c r="O26" s="131"/>
      <c r="P26" s="133"/>
      <c r="Q26" s="135"/>
      <c r="R26" s="128"/>
      <c r="S26" s="128"/>
      <c r="T26" s="128"/>
      <c r="U26" s="128"/>
      <c r="V26" s="137">
        <f>IF(Q24&lt;Q25,"- "&amp;TEXT(ABS(Q25-Q24),"[hh]:mm"),Q24-Q25)</f>
        <v>0</v>
      </c>
      <c r="W26" s="165"/>
      <c r="X26" s="167"/>
    </row>
    <row r="27" spans="1:24" ht="30.6" customHeight="1" thickBot="1">
      <c r="A27" s="159"/>
      <c r="B27" s="161" t="s">
        <v>15</v>
      </c>
      <c r="C27" s="11" t="s">
        <v>7</v>
      </c>
      <c r="D27" s="66" t="s">
        <v>39</v>
      </c>
      <c r="E27" s="66" t="s">
        <v>39</v>
      </c>
      <c r="F27" s="66" t="s">
        <v>39</v>
      </c>
      <c r="G27" s="66" t="s">
        <v>39</v>
      </c>
      <c r="H27" s="66" t="s">
        <v>39</v>
      </c>
      <c r="I27" s="66" t="s">
        <v>41</v>
      </c>
      <c r="J27" s="66" t="s">
        <v>39</v>
      </c>
      <c r="K27" s="104">
        <v>0.5</v>
      </c>
      <c r="L27" s="105"/>
      <c r="M27" s="82">
        <f t="shared" si="1"/>
        <v>12</v>
      </c>
      <c r="N27" s="82">
        <f t="shared" si="2"/>
        <v>720</v>
      </c>
      <c r="O27" s="130">
        <f>N27+N29</f>
        <v>1080</v>
      </c>
      <c r="P27" s="132">
        <f>M27+M29</f>
        <v>18</v>
      </c>
      <c r="Q27" s="134">
        <v>0</v>
      </c>
      <c r="R27" s="129">
        <f>(HOUR(Q27*24)/24+MINUTE(Q27/60))</f>
        <v>0</v>
      </c>
      <c r="S27" s="129">
        <f>R27*60</f>
        <v>0</v>
      </c>
      <c r="T27" s="129">
        <f>O27-S27</f>
        <v>1080</v>
      </c>
      <c r="U27" s="129">
        <f>T27/60</f>
        <v>18</v>
      </c>
      <c r="V27" s="136">
        <f>U27/24</f>
        <v>0.75</v>
      </c>
      <c r="W27" s="91"/>
      <c r="X27" s="162"/>
    </row>
    <row r="28" spans="1:24" ht="16.5" customHeight="1" thickBot="1">
      <c r="A28" s="99"/>
      <c r="B28" s="102"/>
      <c r="C28" s="3" t="s">
        <v>5</v>
      </c>
      <c r="D28" s="68"/>
      <c r="E28" s="68"/>
      <c r="F28" s="68"/>
      <c r="G28" s="68"/>
      <c r="H28" s="68"/>
      <c r="I28" s="68"/>
      <c r="J28" s="68"/>
      <c r="K28" s="96">
        <f>K107</f>
        <v>1.166666666666667</v>
      </c>
      <c r="L28" s="97"/>
      <c r="M28" s="69">
        <f t="shared" si="1"/>
        <v>28</v>
      </c>
      <c r="N28" s="69">
        <f t="shared" si="2"/>
        <v>1680</v>
      </c>
      <c r="O28" s="107"/>
      <c r="P28" s="110"/>
      <c r="Q28" s="113"/>
      <c r="R28" s="116"/>
      <c r="S28" s="116"/>
      <c r="T28" s="116"/>
      <c r="U28" s="116"/>
      <c r="V28" s="89" t="e">
        <f>IF(Q28&lt;#REF!,"- "&amp;TEXT(ABS(#REF!-Q28),"[hh]:mm"),Q28-#REF!)</f>
        <v>#REF!</v>
      </c>
      <c r="W28" s="92"/>
      <c r="X28" s="94"/>
    </row>
    <row r="29" spans="1:24" ht="16.5" customHeight="1" thickBot="1">
      <c r="A29" s="160"/>
      <c r="B29" s="103"/>
      <c r="C29" s="9" t="s">
        <v>6</v>
      </c>
      <c r="D29" s="74">
        <f t="shared" ref="D29:J29" si="10">VALUE(MID(D27,20,5))-VALUE(MID(D27,14,5))+VALUE(MID(D27,7,5))-VALUE(MID(D27,1,5))</f>
        <v>0</v>
      </c>
      <c r="E29" s="74">
        <f t="shared" si="10"/>
        <v>0</v>
      </c>
      <c r="F29" s="74">
        <f t="shared" si="10"/>
        <v>0</v>
      </c>
      <c r="G29" s="74">
        <f t="shared" si="10"/>
        <v>0</v>
      </c>
      <c r="H29" s="74">
        <f t="shared" si="10"/>
        <v>0</v>
      </c>
      <c r="I29" s="74">
        <f t="shared" si="10"/>
        <v>0.24999999999999994</v>
      </c>
      <c r="J29" s="74">
        <f t="shared" si="10"/>
        <v>0</v>
      </c>
      <c r="K29" s="78">
        <f>D29+E29+F29+G29+H29+I29+J29</f>
        <v>0.24999999999999994</v>
      </c>
      <c r="L29" s="72" t="str">
        <f>IF(K29&lt;=K28,"- "&amp;TEXT(ABS(K28-K29),"[hh]:mm"),K29-K28)</f>
        <v>- 22:00</v>
      </c>
      <c r="M29" s="73">
        <f t="shared" si="1"/>
        <v>6</v>
      </c>
      <c r="N29" s="73">
        <f t="shared" si="2"/>
        <v>360</v>
      </c>
      <c r="O29" s="131"/>
      <c r="P29" s="133"/>
      <c r="Q29" s="135"/>
      <c r="R29" s="128"/>
      <c r="S29" s="128"/>
      <c r="T29" s="128"/>
      <c r="U29" s="128"/>
      <c r="V29" s="137">
        <f>IF(Q27&lt;Q28,"- "&amp;TEXT(ABS(Q28-Q27),"[hh]:mm"),Q27-Q28)</f>
        <v>0</v>
      </c>
      <c r="W29" s="93"/>
      <c r="X29" s="95"/>
    </row>
    <row r="30" spans="1:24" ht="30.6" customHeight="1" thickBot="1">
      <c r="A30" s="159"/>
      <c r="B30" s="161" t="s">
        <v>15</v>
      </c>
      <c r="C30" s="11" t="s">
        <v>7</v>
      </c>
      <c r="D30" s="66" t="s">
        <v>39</v>
      </c>
      <c r="E30" s="66" t="s">
        <v>39</v>
      </c>
      <c r="F30" s="66" t="s">
        <v>39</v>
      </c>
      <c r="G30" s="66" t="s">
        <v>39</v>
      </c>
      <c r="H30" s="66" t="s">
        <v>39</v>
      </c>
      <c r="I30" s="66" t="s">
        <v>39</v>
      </c>
      <c r="J30" s="66" t="s">
        <v>41</v>
      </c>
      <c r="K30" s="104">
        <v>0</v>
      </c>
      <c r="L30" s="105"/>
      <c r="M30" s="82">
        <f t="shared" si="1"/>
        <v>0</v>
      </c>
      <c r="N30" s="82">
        <f t="shared" si="2"/>
        <v>0</v>
      </c>
      <c r="O30" s="130">
        <f>N30+N32</f>
        <v>360</v>
      </c>
      <c r="P30" s="132">
        <f>M30+M32</f>
        <v>6</v>
      </c>
      <c r="Q30" s="134">
        <v>0</v>
      </c>
      <c r="R30" s="129">
        <f>(HOUR(Q30*24)/24+MINUTE(Q30/60))</f>
        <v>0</v>
      </c>
      <c r="S30" s="129">
        <f>R30*60</f>
        <v>0</v>
      </c>
      <c r="T30" s="129">
        <f>O30-S30</f>
        <v>360</v>
      </c>
      <c r="U30" s="129">
        <f>T30/60</f>
        <v>6</v>
      </c>
      <c r="V30" s="136">
        <f>U30/24</f>
        <v>0.25</v>
      </c>
      <c r="W30" s="91"/>
      <c r="X30" s="162"/>
    </row>
    <row r="31" spans="1:24" ht="16.5" customHeight="1" thickBot="1">
      <c r="A31" s="99"/>
      <c r="B31" s="102"/>
      <c r="C31" s="3" t="s">
        <v>5</v>
      </c>
      <c r="D31" s="68"/>
      <c r="E31" s="68"/>
      <c r="F31" s="68"/>
      <c r="G31" s="68"/>
      <c r="H31" s="68"/>
      <c r="I31" s="68"/>
      <c r="J31" s="68"/>
      <c r="K31" s="96">
        <f>K107</f>
        <v>1.166666666666667</v>
      </c>
      <c r="L31" s="97"/>
      <c r="M31" s="69">
        <f t="shared" si="1"/>
        <v>28</v>
      </c>
      <c r="N31" s="69">
        <f t="shared" si="2"/>
        <v>1680</v>
      </c>
      <c r="O31" s="107"/>
      <c r="P31" s="110"/>
      <c r="Q31" s="113"/>
      <c r="R31" s="116"/>
      <c r="S31" s="116"/>
      <c r="T31" s="116"/>
      <c r="U31" s="116"/>
      <c r="V31" s="89" t="e">
        <f>IF(Q31&lt;#REF!,"- "&amp;TEXT(ABS(#REF!-Q31),"[hh]:mm"),Q31-#REF!)</f>
        <v>#REF!</v>
      </c>
      <c r="W31" s="92"/>
      <c r="X31" s="94"/>
    </row>
    <row r="32" spans="1:24" ht="16.5" customHeight="1" thickBot="1">
      <c r="A32" s="160"/>
      <c r="B32" s="103"/>
      <c r="C32" s="9" t="s">
        <v>6</v>
      </c>
      <c r="D32" s="75">
        <f t="shared" ref="D32:J32" si="11">VALUE(MID(D30,20,5))-VALUE(MID(D30,14,5))+VALUE(MID(D30,7,5))-VALUE(MID(D30,1,5))</f>
        <v>0</v>
      </c>
      <c r="E32" s="75">
        <f t="shared" si="11"/>
        <v>0</v>
      </c>
      <c r="F32" s="75">
        <f t="shared" si="11"/>
        <v>0</v>
      </c>
      <c r="G32" s="75">
        <f t="shared" si="11"/>
        <v>0</v>
      </c>
      <c r="H32" s="75">
        <f t="shared" si="11"/>
        <v>0</v>
      </c>
      <c r="I32" s="75">
        <f t="shared" si="11"/>
        <v>0</v>
      </c>
      <c r="J32" s="75">
        <f t="shared" si="11"/>
        <v>0.24999999999999994</v>
      </c>
      <c r="K32" s="78">
        <f>D32+E32+F32+G32+H32+I32+J32</f>
        <v>0.24999999999999994</v>
      </c>
      <c r="L32" s="76" t="str">
        <f>IF(K32&lt;=K31,"- "&amp;TEXT(ABS(K31-K32),"[hh]:mm"),K32-K31)</f>
        <v>- 22:00</v>
      </c>
      <c r="M32" s="83">
        <f t="shared" si="1"/>
        <v>6</v>
      </c>
      <c r="N32" s="83">
        <f t="shared" si="2"/>
        <v>360</v>
      </c>
      <c r="O32" s="108"/>
      <c r="P32" s="111"/>
      <c r="Q32" s="114"/>
      <c r="R32" s="117"/>
      <c r="S32" s="117"/>
      <c r="T32" s="117"/>
      <c r="U32" s="117"/>
      <c r="V32" s="90">
        <f>IF(Q30&lt;Q31,"- "&amp;TEXT(ABS(Q31-Q30),"[hh]:mm"),Q30-Q31)</f>
        <v>0</v>
      </c>
      <c r="W32" s="93"/>
      <c r="X32" s="95"/>
    </row>
    <row r="33" spans="1:24" ht="34.200000000000003" customHeight="1" thickBot="1">
      <c r="A33" s="84" t="str">
        <f>A5</f>
        <v>Nom</v>
      </c>
      <c r="B33" s="84" t="str">
        <f t="shared" ref="B33:X33" si="12">B5</f>
        <v>Position</v>
      </c>
      <c r="C33" s="84"/>
      <c r="D33" s="85">
        <f>D5</f>
        <v>42380</v>
      </c>
      <c r="E33" s="85">
        <f>E5</f>
        <v>42381</v>
      </c>
      <c r="F33" s="85">
        <f>F5</f>
        <v>42382</v>
      </c>
      <c r="G33" s="85">
        <f t="shared" ref="G33:J33" si="13">G5</f>
        <v>42383</v>
      </c>
      <c r="H33" s="85">
        <f t="shared" si="13"/>
        <v>42384</v>
      </c>
      <c r="I33" s="85">
        <f t="shared" si="13"/>
        <v>42385</v>
      </c>
      <c r="J33" s="85">
        <f t="shared" si="13"/>
        <v>42386</v>
      </c>
      <c r="K33" s="122" t="str">
        <f t="shared" si="12"/>
        <v>REPORT Semaine -1</v>
      </c>
      <c r="L33" s="123"/>
      <c r="M33" s="86" t="str">
        <f t="shared" si="12"/>
        <v>Calcul</v>
      </c>
      <c r="N33" s="86" t="str">
        <f t="shared" si="12"/>
        <v>Calcul</v>
      </c>
      <c r="O33" s="86" t="str">
        <f t="shared" si="12"/>
        <v>Calcul</v>
      </c>
      <c r="P33" s="86" t="str">
        <f t="shared" si="12"/>
        <v>Cumul Fin Semaine</v>
      </c>
      <c r="Q33" s="86" t="str">
        <f t="shared" si="12"/>
        <v>RECUP Journée</v>
      </c>
      <c r="R33" s="86">
        <f t="shared" si="12"/>
        <v>0</v>
      </c>
      <c r="S33" s="86">
        <f t="shared" si="12"/>
        <v>0</v>
      </c>
      <c r="T33" s="86">
        <f t="shared" si="12"/>
        <v>0</v>
      </c>
      <c r="U33" s="86">
        <f t="shared" si="12"/>
        <v>0</v>
      </c>
      <c r="V33" s="86" t="str">
        <f t="shared" si="12"/>
        <v>A REPORTER</v>
      </c>
      <c r="W33" s="86" t="str">
        <f t="shared" si="12"/>
        <v>Signature salarié</v>
      </c>
      <c r="X33" s="87" t="str">
        <f t="shared" si="12"/>
        <v>Signature chef de service</v>
      </c>
    </row>
    <row r="34" spans="1:24" ht="30.6" customHeight="1" thickBot="1">
      <c r="A34" s="148"/>
      <c r="B34" s="102" t="s">
        <v>11</v>
      </c>
      <c r="C34" s="28" t="s">
        <v>7</v>
      </c>
      <c r="D34" s="77" t="s">
        <v>29</v>
      </c>
      <c r="E34" s="77" t="s">
        <v>29</v>
      </c>
      <c r="F34" s="77" t="s">
        <v>29</v>
      </c>
      <c r="G34" s="77" t="s">
        <v>28</v>
      </c>
      <c r="H34" s="77" t="s">
        <v>39</v>
      </c>
      <c r="I34" s="77" t="s">
        <v>39</v>
      </c>
      <c r="J34" s="77" t="s">
        <v>29</v>
      </c>
      <c r="K34" s="153">
        <v>0</v>
      </c>
      <c r="L34" s="154"/>
      <c r="M34" s="81">
        <f t="shared" ref="M34:M66" si="14">(HOUR(K34*24)/24+MINUTE(K34/60))</f>
        <v>0</v>
      </c>
      <c r="N34" s="81">
        <f t="shared" ref="N34:N66" si="15">M34*60</f>
        <v>0</v>
      </c>
      <c r="O34" s="107">
        <f>N34+N36-N35</f>
        <v>0</v>
      </c>
      <c r="P34" s="110">
        <f>M34+M36-M35</f>
        <v>0</v>
      </c>
      <c r="Q34" s="113">
        <v>0</v>
      </c>
      <c r="R34" s="116">
        <f>(HOUR(Q34*24)/24+MINUTE(Q34/60))</f>
        <v>0</v>
      </c>
      <c r="S34" s="116">
        <f>R34*60</f>
        <v>0</v>
      </c>
      <c r="T34" s="116">
        <f>O34-S34</f>
        <v>0</v>
      </c>
      <c r="U34" s="116">
        <f>T34/60</f>
        <v>0</v>
      </c>
      <c r="V34" s="89">
        <f>U34/24</f>
        <v>0</v>
      </c>
      <c r="W34" s="151"/>
      <c r="X34" s="152"/>
    </row>
    <row r="35" spans="1:24" ht="16.2" thickBot="1">
      <c r="A35" s="148"/>
      <c r="B35" s="102"/>
      <c r="C35" s="3" t="s">
        <v>5</v>
      </c>
      <c r="D35" s="68"/>
      <c r="E35" s="68"/>
      <c r="F35" s="68"/>
      <c r="G35" s="68"/>
      <c r="H35" s="68"/>
      <c r="I35" s="68"/>
      <c r="J35" s="68"/>
      <c r="K35" s="155">
        <v>1.625</v>
      </c>
      <c r="L35" s="156"/>
      <c r="M35" s="69">
        <f t="shared" si="14"/>
        <v>39</v>
      </c>
      <c r="N35" s="69">
        <f t="shared" si="15"/>
        <v>2340</v>
      </c>
      <c r="O35" s="107"/>
      <c r="P35" s="110"/>
      <c r="Q35" s="113"/>
      <c r="R35" s="116"/>
      <c r="S35" s="116"/>
      <c r="T35" s="116"/>
      <c r="U35" s="116"/>
      <c r="V35" s="89" t="e">
        <f>IF(Q35&lt;#REF!,"- "&amp;TEXT(ABS(#REF!-Q35),"[hh]:mm"),Q35-#REF!)</f>
        <v>#REF!</v>
      </c>
      <c r="W35" s="92"/>
      <c r="X35" s="94"/>
    </row>
    <row r="36" spans="1:24" ht="16.2" thickBot="1">
      <c r="A36" s="148"/>
      <c r="B36" s="102"/>
      <c r="C36" s="7" t="s">
        <v>6</v>
      </c>
      <c r="D36" s="75">
        <f t="shared" ref="D36:J36" si="16">VALUE(MID(D34,20,5))-VALUE(MID(D34,14,5))+VALUE(MID(D34,7,5))-VALUE(MID(D34,1,5))</f>
        <v>0.33333333333333337</v>
      </c>
      <c r="E36" s="75">
        <f t="shared" si="16"/>
        <v>0.33333333333333337</v>
      </c>
      <c r="F36" s="75">
        <f t="shared" si="16"/>
        <v>0.33333333333333337</v>
      </c>
      <c r="G36" s="75">
        <f t="shared" si="16"/>
        <v>0.29166666666666674</v>
      </c>
      <c r="H36" s="75">
        <f t="shared" si="16"/>
        <v>0</v>
      </c>
      <c r="I36" s="75">
        <f t="shared" si="16"/>
        <v>0</v>
      </c>
      <c r="J36" s="75">
        <f t="shared" si="16"/>
        <v>0.33333333333333337</v>
      </c>
      <c r="K36" s="78">
        <f>D36+E36+F36+G36+H36+I36+J36</f>
        <v>1.625</v>
      </c>
      <c r="L36" s="76">
        <f>IF(K36&lt;K35,"- "&amp;TEXT(ABS(K35-K36),"[hh]:mm"),K36-K35)</f>
        <v>0</v>
      </c>
      <c r="M36" s="83">
        <f t="shared" si="14"/>
        <v>39</v>
      </c>
      <c r="N36" s="83">
        <f t="shared" si="15"/>
        <v>2340</v>
      </c>
      <c r="O36" s="108"/>
      <c r="P36" s="111"/>
      <c r="Q36" s="114"/>
      <c r="R36" s="117"/>
      <c r="S36" s="117"/>
      <c r="T36" s="117"/>
      <c r="U36" s="117"/>
      <c r="V36" s="90">
        <f>IF(Q34&lt;Q35,"- "&amp;TEXT(ABS(Q35-Q34),"[hh]:mm"),Q34-Q35)</f>
        <v>0</v>
      </c>
      <c r="W36" s="93"/>
      <c r="X36" s="95"/>
    </row>
    <row r="37" spans="1:24" ht="30.6" customHeight="1" thickBot="1">
      <c r="A37" s="147"/>
      <c r="B37" s="150" t="s">
        <v>14</v>
      </c>
      <c r="C37" s="10" t="s">
        <v>4</v>
      </c>
      <c r="D37" s="77" t="s">
        <v>24</v>
      </c>
      <c r="E37" s="77" t="s">
        <v>39</v>
      </c>
      <c r="F37" s="77" t="s">
        <v>39</v>
      </c>
      <c r="G37" s="77" t="s">
        <v>24</v>
      </c>
      <c r="H37" s="77" t="s">
        <v>24</v>
      </c>
      <c r="I37" s="77" t="s">
        <v>49</v>
      </c>
      <c r="J37" s="77" t="s">
        <v>29</v>
      </c>
      <c r="K37" s="153">
        <v>0</v>
      </c>
      <c r="L37" s="154"/>
      <c r="M37" s="81">
        <f t="shared" si="14"/>
        <v>0</v>
      </c>
      <c r="N37" s="81">
        <f t="shared" si="15"/>
        <v>0</v>
      </c>
      <c r="O37" s="107">
        <f>N37+N39-N38</f>
        <v>0</v>
      </c>
      <c r="P37" s="110">
        <f>M37+M39-M38</f>
        <v>0</v>
      </c>
      <c r="Q37" s="113">
        <v>0</v>
      </c>
      <c r="R37" s="116">
        <f>(HOUR(Q37*24)/24+MINUTE(Q37/60))</f>
        <v>0</v>
      </c>
      <c r="S37" s="116">
        <f>R37*60</f>
        <v>0</v>
      </c>
      <c r="T37" s="116">
        <f>O37-S37</f>
        <v>0</v>
      </c>
      <c r="U37" s="116">
        <f>T37/60</f>
        <v>0</v>
      </c>
      <c r="V37" s="125">
        <f>U37/24</f>
        <v>0</v>
      </c>
      <c r="W37" s="145"/>
      <c r="X37" s="119"/>
    </row>
    <row r="38" spans="1:24" ht="15.6">
      <c r="A38" s="148"/>
      <c r="B38" s="102"/>
      <c r="C38" s="3" t="s">
        <v>5</v>
      </c>
      <c r="D38" s="68"/>
      <c r="E38" s="68"/>
      <c r="F38" s="68"/>
      <c r="G38" s="68"/>
      <c r="H38" s="68"/>
      <c r="I38" s="68"/>
      <c r="J38" s="68"/>
      <c r="K38" s="155">
        <v>1.625</v>
      </c>
      <c r="L38" s="156"/>
      <c r="M38" s="69">
        <f t="shared" si="14"/>
        <v>39</v>
      </c>
      <c r="N38" s="69">
        <f t="shared" si="15"/>
        <v>2340</v>
      </c>
      <c r="O38" s="107"/>
      <c r="P38" s="110"/>
      <c r="Q38" s="113"/>
      <c r="R38" s="116"/>
      <c r="S38" s="116"/>
      <c r="T38" s="116"/>
      <c r="U38" s="116"/>
      <c r="V38" s="125" t="e">
        <f>IF(Q38&lt;#REF!,"- "&amp;TEXT(ABS(#REF!-Q38),"[hh]:mm"),Q38-#REF!)</f>
        <v>#REF!</v>
      </c>
      <c r="W38" s="145"/>
      <c r="X38" s="119"/>
    </row>
    <row r="39" spans="1:24" ht="16.2" thickBot="1">
      <c r="A39" s="149"/>
      <c r="B39" s="139"/>
      <c r="C39" s="29" t="s">
        <v>6</v>
      </c>
      <c r="D39" s="74">
        <f t="shared" ref="D39:J39" si="17">VALUE(MID(D37,20,5))-VALUE(MID(D37,14,5))+VALUE(MID(D37,7,5))-VALUE(MID(D37,1,5))</f>
        <v>0.33333333333333343</v>
      </c>
      <c r="E39" s="74">
        <f t="shared" si="17"/>
        <v>0</v>
      </c>
      <c r="F39" s="74">
        <f t="shared" si="17"/>
        <v>0</v>
      </c>
      <c r="G39" s="74">
        <f t="shared" si="17"/>
        <v>0.33333333333333343</v>
      </c>
      <c r="H39" s="74">
        <f t="shared" si="17"/>
        <v>0.33333333333333343</v>
      </c>
      <c r="I39" s="74">
        <f t="shared" si="17"/>
        <v>0.29166666666666669</v>
      </c>
      <c r="J39" s="74">
        <f t="shared" si="17"/>
        <v>0.33333333333333337</v>
      </c>
      <c r="K39" s="71">
        <f>D39+E39+F39+G39+H39+I39+J39</f>
        <v>1.6250000000000004</v>
      </c>
      <c r="L39" s="72">
        <f>IF(K39&lt;K38,"- "&amp;TEXT(ABS(K38-K39),"[hh]:mm"),K39-K38)</f>
        <v>4.4408920985006262E-16</v>
      </c>
      <c r="M39" s="73">
        <f t="shared" si="14"/>
        <v>39</v>
      </c>
      <c r="N39" s="73">
        <f t="shared" si="15"/>
        <v>2340</v>
      </c>
      <c r="O39" s="131"/>
      <c r="P39" s="133"/>
      <c r="Q39" s="135"/>
      <c r="R39" s="128"/>
      <c r="S39" s="128"/>
      <c r="T39" s="128"/>
      <c r="U39" s="128"/>
      <c r="V39" s="143">
        <f>IF(Q37&lt;Q38,"- "&amp;TEXT(ABS(Q38-Q37),"[hh]:mm"),Q37-Q38)</f>
        <v>0</v>
      </c>
      <c r="W39" s="151"/>
      <c r="X39" s="152"/>
    </row>
    <row r="40" spans="1:24" ht="30.6" customHeight="1" thickBot="1">
      <c r="A40" s="140"/>
      <c r="B40" s="101" t="s">
        <v>16</v>
      </c>
      <c r="C40" s="27" t="s">
        <v>7</v>
      </c>
      <c r="D40" s="66" t="s">
        <v>39</v>
      </c>
      <c r="E40" s="66" t="s">
        <v>24</v>
      </c>
      <c r="F40" s="66" t="s">
        <v>24</v>
      </c>
      <c r="G40" s="66" t="s">
        <v>29</v>
      </c>
      <c r="H40" s="66" t="s">
        <v>29</v>
      </c>
      <c r="I40" s="66" t="s">
        <v>28</v>
      </c>
      <c r="J40" s="66" t="s">
        <v>39</v>
      </c>
      <c r="K40" s="157">
        <v>0</v>
      </c>
      <c r="L40" s="158"/>
      <c r="M40" s="67">
        <f t="shared" si="14"/>
        <v>0</v>
      </c>
      <c r="N40" s="67">
        <f t="shared" si="15"/>
        <v>0</v>
      </c>
      <c r="O40" s="106">
        <f>N40+N42-N41</f>
        <v>0</v>
      </c>
      <c r="P40" s="109">
        <f>M40+M42-M41</f>
        <v>0</v>
      </c>
      <c r="Q40" s="112">
        <v>0</v>
      </c>
      <c r="R40" s="115">
        <f>(HOUR(Q40*24)/24+MINUTE(Q40/60))</f>
        <v>0</v>
      </c>
      <c r="S40" s="115">
        <f>R40*60</f>
        <v>0</v>
      </c>
      <c r="T40" s="115">
        <f>O40-S40</f>
        <v>0</v>
      </c>
      <c r="U40" s="115">
        <f>T40/60</f>
        <v>0</v>
      </c>
      <c r="V40" s="124">
        <f>U40/24</f>
        <v>0</v>
      </c>
      <c r="W40" s="144"/>
      <c r="X40" s="146"/>
    </row>
    <row r="41" spans="1:24" ht="15.6">
      <c r="A41" s="141"/>
      <c r="B41" s="102"/>
      <c r="C41" s="3" t="s">
        <v>5</v>
      </c>
      <c r="D41" s="68"/>
      <c r="E41" s="68"/>
      <c r="F41" s="68"/>
      <c r="G41" s="68"/>
      <c r="H41" s="68"/>
      <c r="I41" s="68"/>
      <c r="J41" s="68"/>
      <c r="K41" s="155">
        <v>1.625</v>
      </c>
      <c r="L41" s="156"/>
      <c r="M41" s="69">
        <f t="shared" si="14"/>
        <v>39</v>
      </c>
      <c r="N41" s="69">
        <f t="shared" si="15"/>
        <v>2340</v>
      </c>
      <c r="O41" s="107"/>
      <c r="P41" s="110"/>
      <c r="Q41" s="113"/>
      <c r="R41" s="116"/>
      <c r="S41" s="116"/>
      <c r="T41" s="116"/>
      <c r="U41" s="116"/>
      <c r="V41" s="125" t="e">
        <f>IF(Q41&lt;#REF!,"- "&amp;TEXT(ABS(#REF!-Q41),"[hh]:mm"),Q41-#REF!)</f>
        <v>#REF!</v>
      </c>
      <c r="W41" s="145"/>
      <c r="X41" s="119"/>
    </row>
    <row r="42" spans="1:24" ht="16.2" thickBot="1">
      <c r="A42" s="142"/>
      <c r="B42" s="103"/>
      <c r="C42" s="9" t="s">
        <v>6</v>
      </c>
      <c r="D42" s="74">
        <f t="shared" ref="D42:J42" si="18">VALUE(MID(D40,20,5))-VALUE(MID(D40,14,5))+VALUE(MID(D40,7,5))-VALUE(MID(D40,1,5))</f>
        <v>0</v>
      </c>
      <c r="E42" s="74">
        <f t="shared" si="18"/>
        <v>0.33333333333333343</v>
      </c>
      <c r="F42" s="74">
        <f t="shared" si="18"/>
        <v>0.33333333333333343</v>
      </c>
      <c r="G42" s="74">
        <f t="shared" si="18"/>
        <v>0.33333333333333337</v>
      </c>
      <c r="H42" s="74">
        <f t="shared" si="18"/>
        <v>0.33333333333333337</v>
      </c>
      <c r="I42" s="74">
        <f t="shared" si="18"/>
        <v>0.29166666666666674</v>
      </c>
      <c r="J42" s="74">
        <f t="shared" si="18"/>
        <v>0</v>
      </c>
      <c r="K42" s="71">
        <f>D42+E42+F42+G42+H42+I42+J42</f>
        <v>1.6250000000000002</v>
      </c>
      <c r="L42" s="72">
        <f>IF(K42&lt;K41,"- "&amp;TEXT(ABS(K41-K42),"[hh]:mm"),K42-K41)</f>
        <v>2.2204460492503131E-16</v>
      </c>
      <c r="M42" s="73">
        <f t="shared" si="14"/>
        <v>39</v>
      </c>
      <c r="N42" s="73">
        <f t="shared" si="15"/>
        <v>2340</v>
      </c>
      <c r="O42" s="131"/>
      <c r="P42" s="133"/>
      <c r="Q42" s="135"/>
      <c r="R42" s="128"/>
      <c r="S42" s="128"/>
      <c r="T42" s="128"/>
      <c r="U42" s="128"/>
      <c r="V42" s="143">
        <f>IF(Q40&lt;Q41,"- "&amp;TEXT(ABS(Q41-Q40),"[hh]:mm"),Q40-Q41)</f>
        <v>0</v>
      </c>
      <c r="W42" s="145"/>
      <c r="X42" s="119"/>
    </row>
    <row r="43" spans="1:24" ht="30.6" customHeight="1" thickBot="1">
      <c r="A43" s="98"/>
      <c r="B43" s="101" t="s">
        <v>12</v>
      </c>
      <c r="C43" s="27" t="s">
        <v>7</v>
      </c>
      <c r="D43" s="66" t="s">
        <v>28</v>
      </c>
      <c r="E43" s="66" t="s">
        <v>39</v>
      </c>
      <c r="F43" s="66" t="s">
        <v>39</v>
      </c>
      <c r="G43" s="66" t="s">
        <v>39</v>
      </c>
      <c r="H43" s="66" t="s">
        <v>28</v>
      </c>
      <c r="I43" s="66" t="s">
        <v>28</v>
      </c>
      <c r="J43" s="66" t="s">
        <v>30</v>
      </c>
      <c r="K43" s="104">
        <v>0</v>
      </c>
      <c r="L43" s="105"/>
      <c r="M43" s="67">
        <f t="shared" si="14"/>
        <v>0</v>
      </c>
      <c r="N43" s="67">
        <f t="shared" si="15"/>
        <v>0</v>
      </c>
      <c r="O43" s="106">
        <f>N43+N45</f>
        <v>1680</v>
      </c>
      <c r="P43" s="109">
        <f>M43+M45</f>
        <v>28</v>
      </c>
      <c r="Q43" s="112">
        <v>0</v>
      </c>
      <c r="R43" s="115">
        <f>(HOUR(Q43*24)/24+MINUTE(Q43/60))</f>
        <v>0</v>
      </c>
      <c r="S43" s="115">
        <f>R43*60</f>
        <v>0</v>
      </c>
      <c r="T43" s="115">
        <f>O43-S43</f>
        <v>1680</v>
      </c>
      <c r="U43" s="115">
        <f>T43/60</f>
        <v>28</v>
      </c>
      <c r="V43" s="88">
        <f>U43/24</f>
        <v>1.1666666666666667</v>
      </c>
      <c r="W43" s="92"/>
      <c r="X43" s="94"/>
    </row>
    <row r="44" spans="1:24" ht="16.2" thickBot="1">
      <c r="A44" s="99"/>
      <c r="B44" s="102"/>
      <c r="C44" s="3" t="s">
        <v>5</v>
      </c>
      <c r="D44" s="68"/>
      <c r="E44" s="68"/>
      <c r="F44" s="68"/>
      <c r="G44" s="68"/>
      <c r="H44" s="68"/>
      <c r="I44" s="68"/>
      <c r="J44" s="68"/>
      <c r="K44" s="96">
        <f>K107</f>
        <v>1.166666666666667</v>
      </c>
      <c r="L44" s="97"/>
      <c r="M44" s="69">
        <f t="shared" si="14"/>
        <v>28</v>
      </c>
      <c r="N44" s="69">
        <f t="shared" si="15"/>
        <v>1680</v>
      </c>
      <c r="O44" s="107"/>
      <c r="P44" s="110"/>
      <c r="Q44" s="113"/>
      <c r="R44" s="116"/>
      <c r="S44" s="116"/>
      <c r="T44" s="116"/>
      <c r="U44" s="116"/>
      <c r="V44" s="89" t="e">
        <f>IF(Q44&lt;#REF!,"- "&amp;TEXT(ABS(#REF!-Q44),"[hh]:mm"),Q44-#REF!)</f>
        <v>#REF!</v>
      </c>
      <c r="W44" s="92"/>
      <c r="X44" s="94"/>
    </row>
    <row r="45" spans="1:24" ht="16.2" thickBot="1">
      <c r="A45" s="138"/>
      <c r="B45" s="139"/>
      <c r="C45" s="9" t="s">
        <v>6</v>
      </c>
      <c r="D45" s="74">
        <f t="shared" ref="D45:J45" si="19">VALUE(MID(D43,20,5))-VALUE(MID(D43,14,5))+VALUE(MID(D43,7,5))-VALUE(MID(D43,1,5))</f>
        <v>0.29166666666666674</v>
      </c>
      <c r="E45" s="74">
        <f t="shared" si="19"/>
        <v>0</v>
      </c>
      <c r="F45" s="74">
        <f t="shared" si="19"/>
        <v>0</v>
      </c>
      <c r="G45" s="74">
        <f t="shared" si="19"/>
        <v>0</v>
      </c>
      <c r="H45" s="74">
        <f t="shared" si="19"/>
        <v>0.29166666666666674</v>
      </c>
      <c r="I45" s="74">
        <f t="shared" si="19"/>
        <v>0.29166666666666674</v>
      </c>
      <c r="J45" s="74">
        <f t="shared" si="19"/>
        <v>0.29166666666666669</v>
      </c>
      <c r="K45" s="78">
        <f>D45+E45+F45+G45+H45+I45+J45</f>
        <v>1.166666666666667</v>
      </c>
      <c r="L45" s="72" t="str">
        <f>IF(K45&lt;=K44,"- "&amp;TEXT(ABS(K44-K45),"[hh]:mm"),K45-K44)</f>
        <v>- 00:00</v>
      </c>
      <c r="M45" s="73">
        <f t="shared" si="14"/>
        <v>28</v>
      </c>
      <c r="N45" s="73">
        <f t="shared" si="15"/>
        <v>1680</v>
      </c>
      <c r="O45" s="131"/>
      <c r="P45" s="133"/>
      <c r="Q45" s="135"/>
      <c r="R45" s="128"/>
      <c r="S45" s="128"/>
      <c r="T45" s="128"/>
      <c r="U45" s="128"/>
      <c r="V45" s="137">
        <f>IF(Q43&lt;Q44,"- "&amp;TEXT(ABS(Q44-Q43),"[hh]:mm"),Q43-Q44)</f>
        <v>0</v>
      </c>
      <c r="W45" s="93"/>
      <c r="X45" s="95"/>
    </row>
    <row r="46" spans="1:24" ht="30.6" customHeight="1" thickBot="1">
      <c r="A46" s="98"/>
      <c r="B46" s="101" t="s">
        <v>12</v>
      </c>
      <c r="C46" s="27" t="s">
        <v>7</v>
      </c>
      <c r="D46" s="66" t="s">
        <v>39</v>
      </c>
      <c r="E46" s="66" t="s">
        <v>28</v>
      </c>
      <c r="F46" s="66" t="s">
        <v>28</v>
      </c>
      <c r="G46" s="66" t="s">
        <v>28</v>
      </c>
      <c r="H46" s="66" t="s">
        <v>28</v>
      </c>
      <c r="I46" s="66" t="s">
        <v>39</v>
      </c>
      <c r="J46" s="66" t="s">
        <v>39</v>
      </c>
      <c r="K46" s="104">
        <v>0</v>
      </c>
      <c r="L46" s="105"/>
      <c r="M46" s="82">
        <f t="shared" si="14"/>
        <v>0</v>
      </c>
      <c r="N46" s="81">
        <f t="shared" si="15"/>
        <v>0</v>
      </c>
      <c r="O46" s="130">
        <f>N46+N48</f>
        <v>1680</v>
      </c>
      <c r="P46" s="132">
        <f>M46+M48</f>
        <v>28</v>
      </c>
      <c r="Q46" s="134">
        <v>0</v>
      </c>
      <c r="R46" s="129">
        <f>(HOUR(Q46*24)/24+MINUTE(Q46/60))</f>
        <v>0</v>
      </c>
      <c r="S46" s="129">
        <f>R46*60</f>
        <v>0</v>
      </c>
      <c r="T46" s="129">
        <f>O46-S46</f>
        <v>1680</v>
      </c>
      <c r="U46" s="129">
        <f>T46/60</f>
        <v>28</v>
      </c>
      <c r="V46" s="136">
        <f>U46/24</f>
        <v>1.1666666666666667</v>
      </c>
      <c r="W46" s="91"/>
      <c r="X46" s="94"/>
    </row>
    <row r="47" spans="1:24" ht="16.2" thickBot="1">
      <c r="A47" s="99"/>
      <c r="B47" s="102"/>
      <c r="C47" s="3" t="s">
        <v>5</v>
      </c>
      <c r="D47" s="68"/>
      <c r="E47" s="68"/>
      <c r="F47" s="68"/>
      <c r="G47" s="68"/>
      <c r="H47" s="68"/>
      <c r="I47" s="68"/>
      <c r="J47" s="68"/>
      <c r="K47" s="96">
        <f>K107</f>
        <v>1.166666666666667</v>
      </c>
      <c r="L47" s="97"/>
      <c r="M47" s="69">
        <f t="shared" si="14"/>
        <v>28</v>
      </c>
      <c r="N47" s="69">
        <f t="shared" si="15"/>
        <v>1680</v>
      </c>
      <c r="O47" s="107"/>
      <c r="P47" s="110"/>
      <c r="Q47" s="113"/>
      <c r="R47" s="116"/>
      <c r="S47" s="116"/>
      <c r="T47" s="116"/>
      <c r="U47" s="116"/>
      <c r="V47" s="89" t="e">
        <f>IF(Q47&lt;#REF!,"- "&amp;TEXT(ABS(#REF!-Q47),"[hh]:mm"),Q47-#REF!)</f>
        <v>#REF!</v>
      </c>
      <c r="W47" s="92"/>
      <c r="X47" s="94"/>
    </row>
    <row r="48" spans="1:24" ht="16.2" thickBot="1">
      <c r="A48" s="100"/>
      <c r="B48" s="103"/>
      <c r="C48" s="9" t="s">
        <v>6</v>
      </c>
      <c r="D48" s="74">
        <f t="shared" ref="D48:J48" si="20">VALUE(MID(D46,20,5))-VALUE(MID(D46,14,5))+VALUE(MID(D46,7,5))-VALUE(MID(D46,1,5))</f>
        <v>0</v>
      </c>
      <c r="E48" s="74">
        <f t="shared" si="20"/>
        <v>0.29166666666666674</v>
      </c>
      <c r="F48" s="74">
        <f t="shared" si="20"/>
        <v>0.29166666666666674</v>
      </c>
      <c r="G48" s="74">
        <f t="shared" si="20"/>
        <v>0.29166666666666674</v>
      </c>
      <c r="H48" s="74">
        <f t="shared" si="20"/>
        <v>0.29166666666666674</v>
      </c>
      <c r="I48" s="74">
        <f t="shared" si="20"/>
        <v>0</v>
      </c>
      <c r="J48" s="74">
        <f t="shared" si="20"/>
        <v>0</v>
      </c>
      <c r="K48" s="78">
        <f>D48+E48+F48+G48+H48+I48+J48</f>
        <v>1.166666666666667</v>
      </c>
      <c r="L48" s="72" t="str">
        <f>IF(K48&lt;=K47,"- "&amp;TEXT(ABS(K47-K48),"[hh]:mm"),K48-K47)</f>
        <v>- 00:00</v>
      </c>
      <c r="M48" s="73">
        <f t="shared" si="14"/>
        <v>28</v>
      </c>
      <c r="N48" s="73">
        <f t="shared" si="15"/>
        <v>1680</v>
      </c>
      <c r="O48" s="131"/>
      <c r="P48" s="133"/>
      <c r="Q48" s="135"/>
      <c r="R48" s="128"/>
      <c r="S48" s="128"/>
      <c r="T48" s="128"/>
      <c r="U48" s="128"/>
      <c r="V48" s="137">
        <f>IF(Q46&lt;Q47,"- "&amp;TEXT(ABS(Q47-Q46),"[hh]:mm"),Q46-Q47)</f>
        <v>0</v>
      </c>
      <c r="W48" s="93"/>
      <c r="X48" s="95"/>
    </row>
    <row r="49" spans="1:24" ht="30.6" customHeight="1" thickBot="1">
      <c r="A49" s="98"/>
      <c r="B49" s="101" t="s">
        <v>12</v>
      </c>
      <c r="C49" s="27" t="s">
        <v>7</v>
      </c>
      <c r="D49" s="66" t="s">
        <v>28</v>
      </c>
      <c r="E49" s="66" t="s">
        <v>28</v>
      </c>
      <c r="F49" s="66" t="s">
        <v>39</v>
      </c>
      <c r="G49" s="66" t="s">
        <v>39</v>
      </c>
      <c r="H49" s="66" t="s">
        <v>39</v>
      </c>
      <c r="I49" s="66" t="s">
        <v>28</v>
      </c>
      <c r="J49" s="66" t="s">
        <v>30</v>
      </c>
      <c r="K49" s="104">
        <v>0</v>
      </c>
      <c r="L49" s="105"/>
      <c r="M49" s="82">
        <f t="shared" si="14"/>
        <v>0</v>
      </c>
      <c r="N49" s="82">
        <f t="shared" si="15"/>
        <v>0</v>
      </c>
      <c r="O49" s="130">
        <f>N49+N51</f>
        <v>1680</v>
      </c>
      <c r="P49" s="132">
        <f>M49+M51</f>
        <v>28</v>
      </c>
      <c r="Q49" s="134">
        <v>0</v>
      </c>
      <c r="R49" s="129">
        <f>(HOUR(Q49*24)/24+MINUTE(Q49/60))</f>
        <v>0</v>
      </c>
      <c r="S49" s="129">
        <f>R49*60</f>
        <v>0</v>
      </c>
      <c r="T49" s="129">
        <f>O49-S49</f>
        <v>1680</v>
      </c>
      <c r="U49" s="129">
        <f>T49/60</f>
        <v>28</v>
      </c>
      <c r="V49" s="136">
        <f>U49/24</f>
        <v>1.1666666666666667</v>
      </c>
      <c r="W49" s="91"/>
      <c r="X49" s="94"/>
    </row>
    <row r="50" spans="1:24" ht="16.2" thickBot="1">
      <c r="A50" s="99"/>
      <c r="B50" s="102"/>
      <c r="C50" s="3" t="s">
        <v>5</v>
      </c>
      <c r="D50" s="68"/>
      <c r="E50" s="68"/>
      <c r="F50" s="68"/>
      <c r="G50" s="68"/>
      <c r="H50" s="68"/>
      <c r="I50" s="68"/>
      <c r="J50" s="68"/>
      <c r="K50" s="96">
        <f>K107</f>
        <v>1.166666666666667</v>
      </c>
      <c r="L50" s="97"/>
      <c r="M50" s="69">
        <f t="shared" si="14"/>
        <v>28</v>
      </c>
      <c r="N50" s="69">
        <f t="shared" si="15"/>
        <v>1680</v>
      </c>
      <c r="O50" s="107"/>
      <c r="P50" s="110"/>
      <c r="Q50" s="113"/>
      <c r="R50" s="116"/>
      <c r="S50" s="116"/>
      <c r="T50" s="116"/>
      <c r="U50" s="116"/>
      <c r="V50" s="89" t="e">
        <f>IF(Q50&lt;#REF!,"- "&amp;TEXT(ABS(#REF!-Q50),"[hh]:mm"),Q50-#REF!)</f>
        <v>#REF!</v>
      </c>
      <c r="W50" s="92"/>
      <c r="X50" s="94"/>
    </row>
    <row r="51" spans="1:24" ht="16.2" thickBot="1">
      <c r="A51" s="100"/>
      <c r="B51" s="103"/>
      <c r="C51" s="9" t="s">
        <v>6</v>
      </c>
      <c r="D51" s="74">
        <f t="shared" ref="D51:J51" si="21">VALUE(MID(D49,20,5))-VALUE(MID(D49,14,5))+VALUE(MID(D49,7,5))-VALUE(MID(D49,1,5))</f>
        <v>0.29166666666666674</v>
      </c>
      <c r="E51" s="74">
        <f t="shared" si="21"/>
        <v>0.29166666666666674</v>
      </c>
      <c r="F51" s="74">
        <f t="shared" si="21"/>
        <v>0</v>
      </c>
      <c r="G51" s="74">
        <f t="shared" si="21"/>
        <v>0</v>
      </c>
      <c r="H51" s="74">
        <f t="shared" si="21"/>
        <v>0</v>
      </c>
      <c r="I51" s="74">
        <f t="shared" si="21"/>
        <v>0.29166666666666674</v>
      </c>
      <c r="J51" s="74">
        <f t="shared" si="21"/>
        <v>0.29166666666666669</v>
      </c>
      <c r="K51" s="78">
        <f>D51+E51+F51+G51+H51+I51+J51</f>
        <v>1.166666666666667</v>
      </c>
      <c r="L51" s="72" t="str">
        <f>IF(K51&lt;=K50,"- "&amp;TEXT(ABS(K50-K51),"[hh]:mm"),K51-K50)</f>
        <v>- 00:00</v>
      </c>
      <c r="M51" s="73">
        <f t="shared" si="14"/>
        <v>28</v>
      </c>
      <c r="N51" s="73">
        <f t="shared" si="15"/>
        <v>1680</v>
      </c>
      <c r="O51" s="131"/>
      <c r="P51" s="133"/>
      <c r="Q51" s="135"/>
      <c r="R51" s="128"/>
      <c r="S51" s="128"/>
      <c r="T51" s="128"/>
      <c r="U51" s="128"/>
      <c r="V51" s="137">
        <f>IF(Q49&lt;Q50,"- "&amp;TEXT(ABS(Q50-Q49),"[hh]:mm"),Q49-Q50)</f>
        <v>0</v>
      </c>
      <c r="W51" s="93"/>
      <c r="X51" s="95"/>
    </row>
    <row r="52" spans="1:24" ht="30.6" customHeight="1" thickBot="1">
      <c r="A52" s="98"/>
      <c r="B52" s="101" t="s">
        <v>12</v>
      </c>
      <c r="C52" s="27" t="s">
        <v>7</v>
      </c>
      <c r="D52" s="66" t="s">
        <v>39</v>
      </c>
      <c r="E52" s="66" t="s">
        <v>28</v>
      </c>
      <c r="F52" s="66" t="s">
        <v>28</v>
      </c>
      <c r="G52" s="66" t="s">
        <v>28</v>
      </c>
      <c r="H52" s="66" t="s">
        <v>28</v>
      </c>
      <c r="I52" s="66" t="s">
        <v>39</v>
      </c>
      <c r="J52" s="66" t="s">
        <v>39</v>
      </c>
      <c r="K52" s="104">
        <v>0</v>
      </c>
      <c r="L52" s="105"/>
      <c r="M52" s="82">
        <f t="shared" si="14"/>
        <v>0</v>
      </c>
      <c r="N52" s="82">
        <f t="shared" si="15"/>
        <v>0</v>
      </c>
      <c r="O52" s="130">
        <f>N52+N54</f>
        <v>1680</v>
      </c>
      <c r="P52" s="132">
        <f>M52+M54</f>
        <v>28</v>
      </c>
      <c r="Q52" s="134">
        <v>0</v>
      </c>
      <c r="R52" s="129">
        <f>(HOUR(Q52*24)/24+MINUTE(Q52/60))</f>
        <v>0</v>
      </c>
      <c r="S52" s="129">
        <f>R52*60</f>
        <v>0</v>
      </c>
      <c r="T52" s="129">
        <f>O52-S52</f>
        <v>1680</v>
      </c>
      <c r="U52" s="129">
        <f>T52/60</f>
        <v>28</v>
      </c>
      <c r="V52" s="136">
        <f>U52/24</f>
        <v>1.1666666666666667</v>
      </c>
      <c r="W52" s="91"/>
      <c r="X52" s="94"/>
    </row>
    <row r="53" spans="1:24" ht="16.2" thickBot="1">
      <c r="A53" s="99"/>
      <c r="B53" s="102"/>
      <c r="C53" s="3" t="s">
        <v>5</v>
      </c>
      <c r="D53" s="68"/>
      <c r="E53" s="68"/>
      <c r="F53" s="68"/>
      <c r="G53" s="68"/>
      <c r="H53" s="68"/>
      <c r="I53" s="68"/>
      <c r="J53" s="68"/>
      <c r="K53" s="96">
        <f>K107</f>
        <v>1.166666666666667</v>
      </c>
      <c r="L53" s="97"/>
      <c r="M53" s="69">
        <f t="shared" si="14"/>
        <v>28</v>
      </c>
      <c r="N53" s="69">
        <f t="shared" si="15"/>
        <v>1680</v>
      </c>
      <c r="O53" s="107"/>
      <c r="P53" s="110"/>
      <c r="Q53" s="113"/>
      <c r="R53" s="116"/>
      <c r="S53" s="116"/>
      <c r="T53" s="116"/>
      <c r="U53" s="116"/>
      <c r="V53" s="89" t="e">
        <f>IF(Q53&lt;#REF!,"- "&amp;TEXT(ABS(#REF!-Q53),"[hh]:mm"),Q53-#REF!)</f>
        <v>#REF!</v>
      </c>
      <c r="W53" s="92"/>
      <c r="X53" s="94"/>
    </row>
    <row r="54" spans="1:24" ht="16.2" thickBot="1">
      <c r="A54" s="100"/>
      <c r="B54" s="103"/>
      <c r="C54" s="9" t="s">
        <v>6</v>
      </c>
      <c r="D54" s="74">
        <f t="shared" ref="D54:J54" si="22">VALUE(MID(D52,20,5))-VALUE(MID(D52,14,5))+VALUE(MID(D52,7,5))-VALUE(MID(D52,1,5))</f>
        <v>0</v>
      </c>
      <c r="E54" s="74">
        <f t="shared" si="22"/>
        <v>0.29166666666666674</v>
      </c>
      <c r="F54" s="74">
        <f t="shared" si="22"/>
        <v>0.29166666666666674</v>
      </c>
      <c r="G54" s="74">
        <f t="shared" si="22"/>
        <v>0.29166666666666674</v>
      </c>
      <c r="H54" s="74">
        <f t="shared" si="22"/>
        <v>0.29166666666666674</v>
      </c>
      <c r="I54" s="74">
        <f t="shared" si="22"/>
        <v>0</v>
      </c>
      <c r="J54" s="74">
        <f t="shared" si="22"/>
        <v>0</v>
      </c>
      <c r="K54" s="78">
        <f>D54+E54+F54+G54+H54+I54+J54</f>
        <v>1.166666666666667</v>
      </c>
      <c r="L54" s="72" t="str">
        <f>IF(K54&lt;=K53,"- "&amp;TEXT(ABS(K53-K54),"[hh]:mm"),K54-K53)</f>
        <v>- 00:00</v>
      </c>
      <c r="M54" s="73">
        <f t="shared" si="14"/>
        <v>28</v>
      </c>
      <c r="N54" s="73">
        <f t="shared" si="15"/>
        <v>1680</v>
      </c>
      <c r="O54" s="131"/>
      <c r="P54" s="133"/>
      <c r="Q54" s="135"/>
      <c r="R54" s="128"/>
      <c r="S54" s="128"/>
      <c r="T54" s="128"/>
      <c r="U54" s="128"/>
      <c r="V54" s="137">
        <f>IF(Q52&lt;Q53,"- "&amp;TEXT(ABS(Q53-Q52),"[hh]:mm"),Q52-Q53)</f>
        <v>0</v>
      </c>
      <c r="W54" s="93"/>
      <c r="X54" s="95"/>
    </row>
    <row r="55" spans="1:24" ht="30.6" customHeight="1" thickBot="1">
      <c r="A55" s="98"/>
      <c r="B55" s="101" t="s">
        <v>12</v>
      </c>
      <c r="C55" s="27" t="s">
        <v>7</v>
      </c>
      <c r="D55" s="66" t="s">
        <v>39</v>
      </c>
      <c r="E55" s="66" t="s">
        <v>28</v>
      </c>
      <c r="F55" s="66" t="s">
        <v>28</v>
      </c>
      <c r="G55" s="66" t="s">
        <v>28</v>
      </c>
      <c r="H55" s="66" t="s">
        <v>28</v>
      </c>
      <c r="I55" s="66" t="s">
        <v>39</v>
      </c>
      <c r="J55" s="66" t="s">
        <v>39</v>
      </c>
      <c r="K55" s="104">
        <v>0</v>
      </c>
      <c r="L55" s="105"/>
      <c r="M55" s="82">
        <f t="shared" si="14"/>
        <v>0</v>
      </c>
      <c r="N55" s="82">
        <f t="shared" si="15"/>
        <v>0</v>
      </c>
      <c r="O55" s="130">
        <f>N55+N57</f>
        <v>1680</v>
      </c>
      <c r="P55" s="132">
        <f>M55+M57</f>
        <v>28</v>
      </c>
      <c r="Q55" s="134">
        <v>0</v>
      </c>
      <c r="R55" s="129">
        <f>(HOUR(Q55*24)/24+MINUTE(Q55/60))</f>
        <v>0</v>
      </c>
      <c r="S55" s="129">
        <f>R55*60</f>
        <v>0</v>
      </c>
      <c r="T55" s="129">
        <f>O55-S55</f>
        <v>1680</v>
      </c>
      <c r="U55" s="129">
        <f>T55/60</f>
        <v>28</v>
      </c>
      <c r="V55" s="136">
        <f>U55/24</f>
        <v>1.1666666666666667</v>
      </c>
      <c r="W55" s="91"/>
      <c r="X55" s="94"/>
    </row>
    <row r="56" spans="1:24" ht="16.2" thickBot="1">
      <c r="A56" s="99"/>
      <c r="B56" s="102"/>
      <c r="C56" s="3" t="s">
        <v>5</v>
      </c>
      <c r="D56" s="68"/>
      <c r="E56" s="68"/>
      <c r="F56" s="68"/>
      <c r="G56" s="68"/>
      <c r="H56" s="68"/>
      <c r="I56" s="68"/>
      <c r="J56" s="68"/>
      <c r="K56" s="96">
        <f>K107</f>
        <v>1.166666666666667</v>
      </c>
      <c r="L56" s="97"/>
      <c r="M56" s="69">
        <f t="shared" si="14"/>
        <v>28</v>
      </c>
      <c r="N56" s="69">
        <f t="shared" si="15"/>
        <v>1680</v>
      </c>
      <c r="O56" s="107"/>
      <c r="P56" s="110"/>
      <c r="Q56" s="113"/>
      <c r="R56" s="116"/>
      <c r="S56" s="116"/>
      <c r="T56" s="116"/>
      <c r="U56" s="116"/>
      <c r="V56" s="89" t="e">
        <f>IF(Q56&lt;#REF!,"- "&amp;TEXT(ABS(#REF!-Q56),"[hh]:mm"),Q56-#REF!)</f>
        <v>#REF!</v>
      </c>
      <c r="W56" s="92"/>
      <c r="X56" s="94"/>
    </row>
    <row r="57" spans="1:24" ht="16.2" thickBot="1">
      <c r="A57" s="100"/>
      <c r="B57" s="103"/>
      <c r="C57" s="9" t="s">
        <v>6</v>
      </c>
      <c r="D57" s="74">
        <f t="shared" ref="D57:J57" si="23">VALUE(MID(D55,20,5))-VALUE(MID(D55,14,5))+VALUE(MID(D55,7,5))-VALUE(MID(D55,1,5))</f>
        <v>0</v>
      </c>
      <c r="E57" s="74">
        <f t="shared" si="23"/>
        <v>0.29166666666666674</v>
      </c>
      <c r="F57" s="74">
        <f t="shared" si="23"/>
        <v>0.29166666666666674</v>
      </c>
      <c r="G57" s="74">
        <f t="shared" si="23"/>
        <v>0.29166666666666674</v>
      </c>
      <c r="H57" s="74">
        <f t="shared" si="23"/>
        <v>0.29166666666666674</v>
      </c>
      <c r="I57" s="74">
        <f t="shared" si="23"/>
        <v>0</v>
      </c>
      <c r="J57" s="74">
        <f t="shared" si="23"/>
        <v>0</v>
      </c>
      <c r="K57" s="78">
        <f>D57+E57+F57+G57+H57+I57+J57</f>
        <v>1.166666666666667</v>
      </c>
      <c r="L57" s="72" t="str">
        <f>IF(K57&lt;=K56,"- "&amp;TEXT(ABS(K56-K57),"[hh]:mm"),K57-K56)</f>
        <v>- 00:00</v>
      </c>
      <c r="M57" s="73">
        <f t="shared" si="14"/>
        <v>28</v>
      </c>
      <c r="N57" s="73">
        <f t="shared" si="15"/>
        <v>1680</v>
      </c>
      <c r="O57" s="131"/>
      <c r="P57" s="133"/>
      <c r="Q57" s="135"/>
      <c r="R57" s="128"/>
      <c r="S57" s="128"/>
      <c r="T57" s="128"/>
      <c r="U57" s="128"/>
      <c r="V57" s="137">
        <f>IF(Q55&lt;Q56,"- "&amp;TEXT(ABS(Q56-Q55),"[hh]:mm"),Q55-Q56)</f>
        <v>0</v>
      </c>
      <c r="W57" s="93"/>
      <c r="X57" s="95"/>
    </row>
    <row r="58" spans="1:24" ht="30.6" customHeight="1" thickBot="1">
      <c r="A58" s="98"/>
      <c r="B58" s="101" t="s">
        <v>12</v>
      </c>
      <c r="C58" s="27" t="s">
        <v>7</v>
      </c>
      <c r="D58" s="66" t="s">
        <v>28</v>
      </c>
      <c r="E58" s="66" t="s">
        <v>39</v>
      </c>
      <c r="F58" s="66" t="s">
        <v>28</v>
      </c>
      <c r="G58" s="66" t="s">
        <v>39</v>
      </c>
      <c r="H58" s="66" t="s">
        <v>39</v>
      </c>
      <c r="I58" s="66" t="s">
        <v>28</v>
      </c>
      <c r="J58" s="66" t="s">
        <v>30</v>
      </c>
      <c r="K58" s="104">
        <v>0</v>
      </c>
      <c r="L58" s="105"/>
      <c r="M58" s="67">
        <f t="shared" si="14"/>
        <v>0</v>
      </c>
      <c r="N58" s="67">
        <f t="shared" si="15"/>
        <v>0</v>
      </c>
      <c r="O58" s="106">
        <f>N58+N60</f>
        <v>1680</v>
      </c>
      <c r="P58" s="109">
        <f>M58+M60</f>
        <v>28</v>
      </c>
      <c r="Q58" s="112">
        <v>0</v>
      </c>
      <c r="R58" s="115">
        <f>(HOUR(Q58*24)/24+MINUTE(Q58/60))</f>
        <v>0</v>
      </c>
      <c r="S58" s="115">
        <f>R58*60</f>
        <v>0</v>
      </c>
      <c r="T58" s="115">
        <f>O58-S58</f>
        <v>1680</v>
      </c>
      <c r="U58" s="115">
        <f>T58/60</f>
        <v>28</v>
      </c>
      <c r="V58" s="88">
        <f>U58/24</f>
        <v>1.1666666666666667</v>
      </c>
      <c r="W58" s="91"/>
      <c r="X58" s="94"/>
    </row>
    <row r="59" spans="1:24" ht="16.2" thickBot="1">
      <c r="A59" s="99"/>
      <c r="B59" s="102"/>
      <c r="C59" s="3" t="s">
        <v>5</v>
      </c>
      <c r="D59" s="68"/>
      <c r="E59" s="68"/>
      <c r="F59" s="68"/>
      <c r="G59" s="68"/>
      <c r="H59" s="68"/>
      <c r="I59" s="68"/>
      <c r="J59" s="68"/>
      <c r="K59" s="96">
        <f>K104</f>
        <v>1.6250000000000004</v>
      </c>
      <c r="L59" s="97"/>
      <c r="M59" s="69">
        <f t="shared" si="14"/>
        <v>39</v>
      </c>
      <c r="N59" s="69">
        <f t="shared" si="15"/>
        <v>2340</v>
      </c>
      <c r="O59" s="107"/>
      <c r="P59" s="110"/>
      <c r="Q59" s="113"/>
      <c r="R59" s="116"/>
      <c r="S59" s="116"/>
      <c r="T59" s="116"/>
      <c r="U59" s="116"/>
      <c r="V59" s="89" t="e">
        <f>IF(Q59&lt;#REF!,"- "&amp;TEXT(ABS(#REF!-Q59),"[hh]:mm"),Q59-#REF!)</f>
        <v>#REF!</v>
      </c>
      <c r="W59" s="92"/>
      <c r="X59" s="94"/>
    </row>
    <row r="60" spans="1:24" ht="16.2" thickBot="1">
      <c r="A60" s="100"/>
      <c r="B60" s="103"/>
      <c r="C60" s="9" t="s">
        <v>6</v>
      </c>
      <c r="D60" s="75">
        <f t="shared" ref="D60:J60" si="24">VALUE(MID(D58,20,5))-VALUE(MID(D58,14,5))+VALUE(MID(D58,7,5))-VALUE(MID(D58,1,5))</f>
        <v>0.29166666666666674</v>
      </c>
      <c r="E60" s="75">
        <f t="shared" si="24"/>
        <v>0</v>
      </c>
      <c r="F60" s="75">
        <f t="shared" si="24"/>
        <v>0.29166666666666674</v>
      </c>
      <c r="G60" s="75">
        <f t="shared" si="24"/>
        <v>0</v>
      </c>
      <c r="H60" s="75">
        <f t="shared" si="24"/>
        <v>0</v>
      </c>
      <c r="I60" s="75">
        <f t="shared" si="24"/>
        <v>0.29166666666666674</v>
      </c>
      <c r="J60" s="75">
        <f t="shared" si="24"/>
        <v>0.29166666666666669</v>
      </c>
      <c r="K60" s="78">
        <f>D60+E60+F60+G60+H60+I60+J60</f>
        <v>1.166666666666667</v>
      </c>
      <c r="L60" s="76" t="str">
        <f>IF(K60&lt;=K59,"- "&amp;TEXT(ABS(K59-K60),"[hh]:mm"),K60-K59)</f>
        <v>- 11:00</v>
      </c>
      <c r="M60" s="83">
        <f t="shared" si="14"/>
        <v>28</v>
      </c>
      <c r="N60" s="83">
        <f t="shared" si="15"/>
        <v>1680</v>
      </c>
      <c r="O60" s="108"/>
      <c r="P60" s="111"/>
      <c r="Q60" s="114"/>
      <c r="R60" s="117"/>
      <c r="S60" s="117"/>
      <c r="T60" s="117"/>
      <c r="U60" s="117"/>
      <c r="V60" s="90">
        <f>IF(Q58&lt;Q59,"- "&amp;TEXT(ABS(Q59-Q58),"[hh]:mm"),Q58-Q59)</f>
        <v>0</v>
      </c>
      <c r="W60" s="93"/>
      <c r="X60" s="95"/>
    </row>
    <row r="61" spans="1:24" ht="30.6" customHeight="1" thickBot="1">
      <c r="A61" s="98"/>
      <c r="B61" s="101" t="s">
        <v>12</v>
      </c>
      <c r="C61" s="27" t="s">
        <v>7</v>
      </c>
      <c r="D61" s="66" t="s">
        <v>39</v>
      </c>
      <c r="E61" s="66" t="s">
        <v>39</v>
      </c>
      <c r="F61" s="66" t="s">
        <v>39</v>
      </c>
      <c r="G61" s="66" t="s">
        <v>39</v>
      </c>
      <c r="H61" s="66" t="s">
        <v>39</v>
      </c>
      <c r="I61" s="66" t="s">
        <v>39</v>
      </c>
      <c r="J61" s="66" t="s">
        <v>39</v>
      </c>
      <c r="K61" s="104">
        <v>0</v>
      </c>
      <c r="L61" s="105"/>
      <c r="M61" s="67">
        <f t="shared" si="14"/>
        <v>0</v>
      </c>
      <c r="N61" s="67">
        <f t="shared" si="15"/>
        <v>0</v>
      </c>
      <c r="O61" s="106">
        <f>N61+N63</f>
        <v>0</v>
      </c>
      <c r="P61" s="109">
        <f>M61+M63</f>
        <v>0</v>
      </c>
      <c r="Q61" s="112">
        <v>0</v>
      </c>
      <c r="R61" s="115">
        <f>(HOUR(Q61*24)/24+MINUTE(Q61/60))</f>
        <v>0</v>
      </c>
      <c r="S61" s="115">
        <f>R61*60</f>
        <v>0</v>
      </c>
      <c r="T61" s="115">
        <f>O61-S61</f>
        <v>0</v>
      </c>
      <c r="U61" s="115">
        <f>T61/60</f>
        <v>0</v>
      </c>
      <c r="V61" s="88">
        <f>U61/24</f>
        <v>0</v>
      </c>
      <c r="W61" s="91"/>
      <c r="X61" s="94"/>
    </row>
    <row r="62" spans="1:24" ht="16.2" thickBot="1">
      <c r="A62" s="99"/>
      <c r="B62" s="102"/>
      <c r="C62" s="3" t="s">
        <v>5</v>
      </c>
      <c r="D62" s="68"/>
      <c r="E62" s="68"/>
      <c r="F62" s="68"/>
      <c r="G62" s="68"/>
      <c r="H62" s="68"/>
      <c r="I62" s="68"/>
      <c r="J62" s="68"/>
      <c r="K62" s="96">
        <f>K107</f>
        <v>1.166666666666667</v>
      </c>
      <c r="L62" s="97"/>
      <c r="M62" s="69">
        <f t="shared" si="14"/>
        <v>28</v>
      </c>
      <c r="N62" s="69">
        <f t="shared" si="15"/>
        <v>1680</v>
      </c>
      <c r="O62" s="107"/>
      <c r="P62" s="110"/>
      <c r="Q62" s="113"/>
      <c r="R62" s="116"/>
      <c r="S62" s="116"/>
      <c r="T62" s="116"/>
      <c r="U62" s="116"/>
      <c r="V62" s="89" t="e">
        <f>IF(Q62&lt;#REF!,"- "&amp;TEXT(ABS(#REF!-Q62),"[hh]:mm"),Q62-#REF!)</f>
        <v>#REF!</v>
      </c>
      <c r="W62" s="92"/>
      <c r="X62" s="94"/>
    </row>
    <row r="63" spans="1:24" ht="16.2" thickBot="1">
      <c r="A63" s="100"/>
      <c r="B63" s="103"/>
      <c r="C63" s="9" t="s">
        <v>6</v>
      </c>
      <c r="D63" s="75">
        <f t="shared" ref="D63:J63" si="25">VALUE(MID(D61,20,5))-VALUE(MID(D61,14,5))+VALUE(MID(D61,7,5))-VALUE(MID(D61,1,5))</f>
        <v>0</v>
      </c>
      <c r="E63" s="75">
        <f t="shared" si="25"/>
        <v>0</v>
      </c>
      <c r="F63" s="75">
        <f t="shared" si="25"/>
        <v>0</v>
      </c>
      <c r="G63" s="75">
        <f t="shared" si="25"/>
        <v>0</v>
      </c>
      <c r="H63" s="75">
        <f t="shared" si="25"/>
        <v>0</v>
      </c>
      <c r="I63" s="75">
        <f t="shared" si="25"/>
        <v>0</v>
      </c>
      <c r="J63" s="75">
        <f t="shared" si="25"/>
        <v>0</v>
      </c>
      <c r="K63" s="78">
        <f>D63+E63+F63+G63+H63+I63+J63</f>
        <v>0</v>
      </c>
      <c r="L63" s="76" t="str">
        <f>IF(K63&lt;=K62,"- "&amp;TEXT(ABS(K62-K63),"[hh]:mm"),K63-K62)</f>
        <v>- 28:00</v>
      </c>
      <c r="M63" s="83">
        <f t="shared" si="14"/>
        <v>0</v>
      </c>
      <c r="N63" s="83">
        <f t="shared" si="15"/>
        <v>0</v>
      </c>
      <c r="O63" s="108"/>
      <c r="P63" s="111"/>
      <c r="Q63" s="114"/>
      <c r="R63" s="117"/>
      <c r="S63" s="117"/>
      <c r="T63" s="117"/>
      <c r="U63" s="117"/>
      <c r="V63" s="90">
        <f>IF(Q61&lt;Q62,"- "&amp;TEXT(ABS(Q62-Q61),"[hh]:mm"),Q61-Q62)</f>
        <v>0</v>
      </c>
      <c r="W63" s="93"/>
      <c r="X63" s="95"/>
    </row>
    <row r="64" spans="1:24" ht="30.6" customHeight="1" thickBot="1">
      <c r="A64" s="98"/>
      <c r="B64" s="101" t="s">
        <v>12</v>
      </c>
      <c r="C64" s="27" t="s">
        <v>7</v>
      </c>
      <c r="D64" s="66" t="s">
        <v>39</v>
      </c>
      <c r="E64" s="66" t="s">
        <v>39</v>
      </c>
      <c r="F64" s="66" t="s">
        <v>39</v>
      </c>
      <c r="G64" s="66" t="s">
        <v>39</v>
      </c>
      <c r="H64" s="66" t="s">
        <v>39</v>
      </c>
      <c r="I64" s="66" t="s">
        <v>39</v>
      </c>
      <c r="J64" s="66" t="s">
        <v>39</v>
      </c>
      <c r="K64" s="104">
        <v>0</v>
      </c>
      <c r="L64" s="105"/>
      <c r="M64" s="67">
        <f t="shared" si="14"/>
        <v>0</v>
      </c>
      <c r="N64" s="67">
        <f t="shared" si="15"/>
        <v>0</v>
      </c>
      <c r="O64" s="106">
        <f>N64+N66</f>
        <v>0</v>
      </c>
      <c r="P64" s="109">
        <f>M64+M66</f>
        <v>0</v>
      </c>
      <c r="Q64" s="112">
        <v>0</v>
      </c>
      <c r="R64" s="115">
        <f>(HOUR(Q64*24)/24+MINUTE(Q64/60))</f>
        <v>0</v>
      </c>
      <c r="S64" s="115">
        <f>R64*60</f>
        <v>0</v>
      </c>
      <c r="T64" s="115">
        <f>O64-S64</f>
        <v>0</v>
      </c>
      <c r="U64" s="115">
        <f>T64/60</f>
        <v>0</v>
      </c>
      <c r="V64" s="88">
        <f>U64/24</f>
        <v>0</v>
      </c>
      <c r="W64" s="91"/>
      <c r="X64" s="94"/>
    </row>
    <row r="65" spans="1:24" ht="16.2" thickBot="1">
      <c r="A65" s="99"/>
      <c r="B65" s="102"/>
      <c r="C65" s="3" t="s">
        <v>5</v>
      </c>
      <c r="D65" s="68"/>
      <c r="E65" s="68"/>
      <c r="F65" s="68"/>
      <c r="G65" s="68"/>
      <c r="H65" s="68"/>
      <c r="I65" s="68"/>
      <c r="J65" s="68"/>
      <c r="K65" s="96">
        <f>K107</f>
        <v>1.166666666666667</v>
      </c>
      <c r="L65" s="97"/>
      <c r="M65" s="69">
        <f t="shared" si="14"/>
        <v>28</v>
      </c>
      <c r="N65" s="69">
        <f t="shared" si="15"/>
        <v>1680</v>
      </c>
      <c r="O65" s="107"/>
      <c r="P65" s="110"/>
      <c r="Q65" s="113"/>
      <c r="R65" s="116"/>
      <c r="S65" s="116"/>
      <c r="T65" s="116"/>
      <c r="U65" s="116"/>
      <c r="V65" s="89" t="e">
        <f>IF(Q65&lt;#REF!,"- "&amp;TEXT(ABS(#REF!-Q65),"[hh]:mm"),Q65-#REF!)</f>
        <v>#REF!</v>
      </c>
      <c r="W65" s="92"/>
      <c r="X65" s="94"/>
    </row>
    <row r="66" spans="1:24" ht="16.2" thickBot="1">
      <c r="A66" s="100"/>
      <c r="B66" s="103"/>
      <c r="C66" s="9" t="s">
        <v>6</v>
      </c>
      <c r="D66" s="75">
        <f t="shared" ref="D66:J66" si="26">VALUE(MID(D64,20,5))-VALUE(MID(D64,14,5))+VALUE(MID(D64,7,5))-VALUE(MID(D64,1,5))</f>
        <v>0</v>
      </c>
      <c r="E66" s="75">
        <f t="shared" si="26"/>
        <v>0</v>
      </c>
      <c r="F66" s="75">
        <f t="shared" si="26"/>
        <v>0</v>
      </c>
      <c r="G66" s="75">
        <f t="shared" si="26"/>
        <v>0</v>
      </c>
      <c r="H66" s="75">
        <f t="shared" si="26"/>
        <v>0</v>
      </c>
      <c r="I66" s="75">
        <f t="shared" si="26"/>
        <v>0</v>
      </c>
      <c r="J66" s="75">
        <f t="shared" si="26"/>
        <v>0</v>
      </c>
      <c r="K66" s="78">
        <f>D66+E66+F66+G66+H66+I66+J66</f>
        <v>0</v>
      </c>
      <c r="L66" s="76" t="str">
        <f>IF(K66&lt;=K65,"- "&amp;TEXT(ABS(K65-K66),"[hh]:mm"),K66-K65)</f>
        <v>- 28:00</v>
      </c>
      <c r="M66" s="83">
        <f t="shared" si="14"/>
        <v>0</v>
      </c>
      <c r="N66" s="83">
        <f t="shared" si="15"/>
        <v>0</v>
      </c>
      <c r="O66" s="108"/>
      <c r="P66" s="111"/>
      <c r="Q66" s="114"/>
      <c r="R66" s="117"/>
      <c r="S66" s="117"/>
      <c r="T66" s="117"/>
      <c r="U66" s="117"/>
      <c r="V66" s="90">
        <f>IF(Q64&lt;Q65,"- "&amp;TEXT(ABS(Q65-Q64),"[hh]:mm"),Q64-Q65)</f>
        <v>0</v>
      </c>
      <c r="W66" s="93"/>
      <c r="X66" s="95"/>
    </row>
    <row r="68" spans="1:24">
      <c r="C68" s="19" t="s">
        <v>17</v>
      </c>
      <c r="D68" s="58" t="s">
        <v>18</v>
      </c>
      <c r="W68" s="34" t="s">
        <v>50</v>
      </c>
    </row>
    <row r="69" spans="1:24" ht="33" customHeight="1">
      <c r="C69" s="33" t="s">
        <v>39</v>
      </c>
      <c r="D69" s="25">
        <f>VALUE(MID(C69,7,5))-VALUE(MID(C69,1,5))</f>
        <v>0</v>
      </c>
      <c r="W69" s="34" t="s">
        <v>51</v>
      </c>
    </row>
    <row r="70" spans="1:24" ht="26.4" customHeight="1">
      <c r="C70" s="26" t="s">
        <v>40</v>
      </c>
      <c r="D70" s="16">
        <f>VALUE(MID(C70,7,5))-VALUE(MID(C70,1,5))</f>
        <v>0.20833333333333331</v>
      </c>
      <c r="W70" s="34" t="s">
        <v>52</v>
      </c>
    </row>
    <row r="71" spans="1:24" ht="26.4" customHeight="1">
      <c r="C71" s="26" t="s">
        <v>41</v>
      </c>
      <c r="D71" s="16">
        <f>VALUE(MID(C71,7,5))-VALUE(MID(C71,1,5))</f>
        <v>0.24999999999999994</v>
      </c>
      <c r="W71" s="34" t="s">
        <v>53</v>
      </c>
    </row>
    <row r="72" spans="1:24" ht="26.4" customHeight="1">
      <c r="C72" s="26" t="s">
        <v>19</v>
      </c>
      <c r="D72" s="16">
        <f>VALUE(MID(C72,20,5))-VALUE(MID(C72,14,5))+VALUE(MID(C72,7,5))-VALUE(MID(C72,1,5))</f>
        <v>0.25000000000000006</v>
      </c>
      <c r="W72" s="34" t="s">
        <v>54</v>
      </c>
    </row>
    <row r="73" spans="1:24" ht="26.4" customHeight="1">
      <c r="C73" s="26" t="s">
        <v>20</v>
      </c>
      <c r="D73" s="16">
        <f t="shared" ref="D73:D96" si="27">VALUE(MID(C73,20,5))-VALUE(MID(C73,14,5))+VALUE(MID(C73,7,5))-VALUE(MID(C73,1,5))</f>
        <v>0.29166666666666669</v>
      </c>
      <c r="W73" s="34" t="s">
        <v>55</v>
      </c>
    </row>
    <row r="74" spans="1:24" ht="26.4" customHeight="1">
      <c r="C74" s="26" t="s">
        <v>21</v>
      </c>
      <c r="D74" s="16">
        <f t="shared" si="27"/>
        <v>0.33333333333333331</v>
      </c>
      <c r="W74" s="34" t="s">
        <v>56</v>
      </c>
    </row>
    <row r="75" spans="1:24" ht="26.4" customHeight="1">
      <c r="C75" s="26" t="s">
        <v>22</v>
      </c>
      <c r="D75" s="16">
        <f t="shared" si="27"/>
        <v>0.33333333333333331</v>
      </c>
      <c r="W75" s="34" t="s">
        <v>57</v>
      </c>
    </row>
    <row r="76" spans="1:24" ht="26.4" customHeight="1">
      <c r="C76" s="26" t="s">
        <v>45</v>
      </c>
      <c r="D76" s="16">
        <f t="shared" si="27"/>
        <v>0.33333333333333343</v>
      </c>
      <c r="W76" s="34" t="s">
        <v>58</v>
      </c>
    </row>
    <row r="77" spans="1:24" ht="26.4" customHeight="1">
      <c r="C77" s="17" t="s">
        <v>23</v>
      </c>
      <c r="D77" s="16">
        <f t="shared" si="27"/>
        <v>0.27083333333333343</v>
      </c>
      <c r="W77" s="34" t="s">
        <v>59</v>
      </c>
    </row>
    <row r="78" spans="1:24" ht="26.4" customHeight="1">
      <c r="C78" s="17" t="s">
        <v>43</v>
      </c>
      <c r="D78" s="16">
        <f t="shared" si="27"/>
        <v>0.2916666666666668</v>
      </c>
      <c r="W78" s="34" t="s">
        <v>60</v>
      </c>
    </row>
    <row r="79" spans="1:24" ht="26.4" customHeight="1">
      <c r="C79" s="17" t="s">
        <v>42</v>
      </c>
      <c r="D79" s="16">
        <f t="shared" si="27"/>
        <v>0.33333333333333343</v>
      </c>
      <c r="W79" s="34" t="s">
        <v>61</v>
      </c>
    </row>
    <row r="80" spans="1:24" ht="26.4" customHeight="1">
      <c r="C80" s="17" t="s">
        <v>49</v>
      </c>
      <c r="D80" s="16">
        <f t="shared" si="27"/>
        <v>0.29166666666666669</v>
      </c>
      <c r="W80" s="34" t="s">
        <v>62</v>
      </c>
    </row>
    <row r="81" spans="3:23" ht="26.4" customHeight="1">
      <c r="C81" s="17" t="s">
        <v>24</v>
      </c>
      <c r="D81" s="16">
        <f t="shared" si="27"/>
        <v>0.33333333333333343</v>
      </c>
      <c r="W81" s="34" t="s">
        <v>63</v>
      </c>
    </row>
    <row r="82" spans="3:23" ht="26.4" customHeight="1">
      <c r="C82" s="17" t="s">
        <v>25</v>
      </c>
      <c r="D82" s="16">
        <f t="shared" si="27"/>
        <v>0.29166666666666663</v>
      </c>
      <c r="W82" s="34" t="s">
        <v>64</v>
      </c>
    </row>
    <row r="83" spans="3:23" ht="26.4" customHeight="1">
      <c r="C83" s="17" t="s">
        <v>26</v>
      </c>
      <c r="D83" s="16">
        <f t="shared" si="27"/>
        <v>0.3125</v>
      </c>
      <c r="W83" s="34" t="s">
        <v>65</v>
      </c>
    </row>
    <row r="84" spans="3:23" ht="26.4" customHeight="1">
      <c r="C84" s="17" t="s">
        <v>27</v>
      </c>
      <c r="D84" s="16">
        <f t="shared" si="27"/>
        <v>0.33333333333333326</v>
      </c>
      <c r="W84" s="34" t="s">
        <v>66</v>
      </c>
    </row>
    <row r="85" spans="3:23" ht="26.4" customHeight="1">
      <c r="C85" s="17" t="s">
        <v>28</v>
      </c>
      <c r="D85" s="16">
        <f t="shared" si="27"/>
        <v>0.29166666666666674</v>
      </c>
      <c r="W85" s="34" t="s">
        <v>67</v>
      </c>
    </row>
    <row r="86" spans="3:23" ht="26.4" customHeight="1">
      <c r="C86" s="17" t="s">
        <v>29</v>
      </c>
      <c r="D86" s="16">
        <f t="shared" si="27"/>
        <v>0.33333333333333337</v>
      </c>
      <c r="W86" s="34" t="s">
        <v>68</v>
      </c>
    </row>
    <row r="87" spans="3:23" ht="26.4" customHeight="1">
      <c r="C87" s="17" t="s">
        <v>30</v>
      </c>
      <c r="D87" s="16">
        <f t="shared" si="27"/>
        <v>0.29166666666666669</v>
      </c>
      <c r="W87" s="34" t="s">
        <v>69</v>
      </c>
    </row>
    <row r="88" spans="3:23" ht="26.4" customHeight="1">
      <c r="C88" s="17" t="s">
        <v>31</v>
      </c>
      <c r="D88" s="16">
        <f t="shared" si="27"/>
        <v>0.29166666666666663</v>
      </c>
      <c r="W88" s="34" t="s">
        <v>70</v>
      </c>
    </row>
    <row r="89" spans="3:23" ht="26.4" customHeight="1">
      <c r="C89" s="17" t="s">
        <v>32</v>
      </c>
      <c r="D89" s="16">
        <f t="shared" si="27"/>
        <v>0.33333333333333326</v>
      </c>
      <c r="W89" s="34" t="s">
        <v>71</v>
      </c>
    </row>
    <row r="90" spans="3:23" ht="26.4" customHeight="1">
      <c r="C90" s="18" t="s">
        <v>33</v>
      </c>
      <c r="D90" s="16">
        <f t="shared" si="27"/>
        <v>0.375</v>
      </c>
      <c r="W90" s="34" t="s">
        <v>72</v>
      </c>
    </row>
    <row r="91" spans="3:23" ht="26.4" customHeight="1">
      <c r="C91" s="17" t="s">
        <v>34</v>
      </c>
      <c r="D91" s="16">
        <f t="shared" si="27"/>
        <v>0.33333333333333326</v>
      </c>
      <c r="W91" s="34" t="s">
        <v>73</v>
      </c>
    </row>
    <row r="92" spans="3:23" ht="26.4" customHeight="1">
      <c r="C92" s="17" t="s">
        <v>35</v>
      </c>
      <c r="D92" s="16">
        <f t="shared" si="27"/>
        <v>0.29166666666666663</v>
      </c>
      <c r="W92" s="34" t="s">
        <v>74</v>
      </c>
    </row>
    <row r="93" spans="3:23" ht="26.4" customHeight="1">
      <c r="C93" s="17" t="s">
        <v>44</v>
      </c>
      <c r="D93" s="16">
        <f t="shared" si="27"/>
        <v>0.29166666666666663</v>
      </c>
      <c r="W93" s="34" t="s">
        <v>75</v>
      </c>
    </row>
    <row r="94" spans="3:23" ht="26.4" customHeight="1">
      <c r="C94" s="17" t="s">
        <v>36</v>
      </c>
      <c r="D94" s="16">
        <f t="shared" si="27"/>
        <v>0.41666666666666674</v>
      </c>
      <c r="W94" s="34" t="s">
        <v>76</v>
      </c>
    </row>
    <row r="95" spans="3:23" ht="26.4" customHeight="1">
      <c r="C95" s="17" t="s">
        <v>38</v>
      </c>
      <c r="D95" s="16">
        <f t="shared" si="27"/>
        <v>0.37500000000000011</v>
      </c>
      <c r="W95" s="34" t="s">
        <v>77</v>
      </c>
    </row>
    <row r="96" spans="3:23" ht="26.4" customHeight="1">
      <c r="C96" s="18" t="s">
        <v>37</v>
      </c>
      <c r="D96" s="16">
        <f t="shared" si="27"/>
        <v>0.41666666666666685</v>
      </c>
      <c r="W96" s="34" t="s">
        <v>78</v>
      </c>
    </row>
    <row r="97" spans="1:23" ht="26.4" customHeight="1">
      <c r="W97" s="34" t="s">
        <v>79</v>
      </c>
    </row>
    <row r="98" spans="1:23" ht="13.8" thickBot="1">
      <c r="W98" s="34" t="s">
        <v>80</v>
      </c>
    </row>
    <row r="99" spans="1:23" ht="26.4">
      <c r="A99" s="179" t="s">
        <v>46</v>
      </c>
      <c r="B99" s="181" t="s">
        <v>13</v>
      </c>
      <c r="C99" s="27" t="s">
        <v>7</v>
      </c>
      <c r="D99" s="57" t="s">
        <v>34</v>
      </c>
      <c r="E99" s="57" t="s">
        <v>42</v>
      </c>
      <c r="F99" s="57" t="s">
        <v>32</v>
      </c>
      <c r="G99" s="57" t="s">
        <v>27</v>
      </c>
      <c r="H99" s="57" t="s">
        <v>39</v>
      </c>
      <c r="I99" s="57" t="s">
        <v>39</v>
      </c>
      <c r="J99" s="57" t="s">
        <v>35</v>
      </c>
      <c r="K99" s="189">
        <v>0</v>
      </c>
      <c r="L99" s="190"/>
      <c r="M99" s="190"/>
      <c r="N99" s="190"/>
      <c r="O99" s="190"/>
      <c r="P99" s="190"/>
      <c r="Q99" s="191"/>
      <c r="R99" s="47"/>
      <c r="S99" s="47"/>
      <c r="T99" s="47"/>
      <c r="U99" s="47"/>
      <c r="W99" s="34" t="s">
        <v>81</v>
      </c>
    </row>
    <row r="100" spans="1:23">
      <c r="A100" s="180"/>
      <c r="B100" s="182"/>
      <c r="C100" s="3" t="s">
        <v>5</v>
      </c>
      <c r="D100" s="6"/>
      <c r="E100" s="6"/>
      <c r="F100" s="6"/>
      <c r="G100" s="6"/>
      <c r="H100" s="6"/>
      <c r="I100" s="6"/>
      <c r="J100" s="6"/>
      <c r="K100" s="192">
        <v>39</v>
      </c>
      <c r="L100" s="193"/>
      <c r="M100" s="193"/>
      <c r="N100" s="193"/>
      <c r="O100" s="193"/>
      <c r="P100" s="193"/>
      <c r="Q100" s="194"/>
      <c r="R100" s="48"/>
      <c r="S100" s="48"/>
      <c r="T100" s="48"/>
      <c r="U100" s="48"/>
      <c r="W100" s="34" t="s">
        <v>82</v>
      </c>
    </row>
    <row r="101" spans="1:23" ht="13.8" thickBot="1">
      <c r="A101" s="62"/>
      <c r="B101" s="183"/>
      <c r="C101" s="7" t="s">
        <v>6</v>
      </c>
      <c r="D101" s="50">
        <f>VALUE(MID(D99,20,5))-VALUE(MID(D99,14,5))+VALUE(MID(D99,7,5))-VALUE(MID(D99,1,5))</f>
        <v>0.33333333333333326</v>
      </c>
      <c r="E101" s="50">
        <f t="shared" ref="E101:J101" si="28">VALUE(MID(E99,20,5))-VALUE(MID(E99,14,5))+VALUE(MID(E99,7,5))-VALUE(MID(E99,1,5))</f>
        <v>0.33333333333333343</v>
      </c>
      <c r="F101" s="50">
        <f t="shared" si="28"/>
        <v>0.33333333333333326</v>
      </c>
      <c r="G101" s="50">
        <f t="shared" si="28"/>
        <v>0.33333333333333326</v>
      </c>
      <c r="H101" s="50">
        <f t="shared" si="28"/>
        <v>0</v>
      </c>
      <c r="I101" s="50">
        <f t="shared" si="28"/>
        <v>0</v>
      </c>
      <c r="J101" s="50">
        <f t="shared" si="28"/>
        <v>0.29166666666666663</v>
      </c>
      <c r="K101" s="20">
        <f>D101+E101+F101+G101+H101+I101+J101</f>
        <v>1.625</v>
      </c>
      <c r="L101" s="21"/>
      <c r="M101" s="45"/>
      <c r="N101" s="45"/>
      <c r="O101" s="45"/>
      <c r="P101" s="45"/>
      <c r="Q101" s="8">
        <v>0</v>
      </c>
      <c r="R101" s="49"/>
      <c r="S101" s="49"/>
      <c r="T101" s="49"/>
      <c r="U101" s="49"/>
      <c r="W101" s="34" t="s">
        <v>83</v>
      </c>
    </row>
    <row r="102" spans="1:23" ht="26.4">
      <c r="A102" s="179" t="s">
        <v>47</v>
      </c>
      <c r="B102" s="181" t="s">
        <v>10</v>
      </c>
      <c r="C102" s="27" t="s">
        <v>7</v>
      </c>
      <c r="D102" s="57" t="s">
        <v>39</v>
      </c>
      <c r="E102" s="57" t="s">
        <v>37</v>
      </c>
      <c r="F102" s="57" t="s">
        <v>37</v>
      </c>
      <c r="G102" s="57" t="s">
        <v>37</v>
      </c>
      <c r="H102" s="57" t="s">
        <v>38</v>
      </c>
      <c r="I102" s="57" t="s">
        <v>39</v>
      </c>
      <c r="J102" s="57" t="s">
        <v>39</v>
      </c>
      <c r="K102" s="189">
        <v>0</v>
      </c>
      <c r="L102" s="190"/>
      <c r="M102" s="190"/>
      <c r="N102" s="190"/>
      <c r="O102" s="190"/>
      <c r="P102" s="190"/>
      <c r="Q102" s="191"/>
      <c r="R102" s="47"/>
      <c r="S102" s="47"/>
      <c r="T102" s="47"/>
      <c r="U102" s="47"/>
      <c r="W102" s="34" t="s">
        <v>84</v>
      </c>
    </row>
    <row r="103" spans="1:23">
      <c r="A103" s="180"/>
      <c r="B103" s="182"/>
      <c r="C103" s="3" t="s">
        <v>5</v>
      </c>
      <c r="D103" s="6"/>
      <c r="E103" s="6"/>
      <c r="F103" s="6"/>
      <c r="G103" s="6"/>
      <c r="H103" s="6"/>
      <c r="I103" s="6"/>
      <c r="J103" s="6"/>
      <c r="K103" s="192">
        <v>39</v>
      </c>
      <c r="L103" s="193"/>
      <c r="M103" s="193"/>
      <c r="N103" s="193"/>
      <c r="O103" s="193"/>
      <c r="P103" s="193"/>
      <c r="Q103" s="194"/>
      <c r="R103" s="48"/>
      <c r="S103" s="48"/>
      <c r="T103" s="48"/>
      <c r="U103" s="48"/>
      <c r="W103" s="34" t="s">
        <v>85</v>
      </c>
    </row>
    <row r="104" spans="1:23" ht="13.8" thickBot="1">
      <c r="A104" s="184"/>
      <c r="B104" s="183"/>
      <c r="C104" s="4" t="s">
        <v>6</v>
      </c>
      <c r="D104" s="16">
        <f>VALUE(MID(D102,20,5))-VALUE(MID(D102,14,5))+VALUE(MID(D102,7,5))-VALUE(MID(D102,1,5))</f>
        <v>0</v>
      </c>
      <c r="E104" s="16">
        <f t="shared" ref="E104:J104" si="29">VALUE(MID(E102,20,5))-VALUE(MID(E102,14,5))+VALUE(MID(E102,7,5))-VALUE(MID(E102,1,5))</f>
        <v>0.41666666666666685</v>
      </c>
      <c r="F104" s="16">
        <f t="shared" si="29"/>
        <v>0.41666666666666685</v>
      </c>
      <c r="G104" s="16">
        <f t="shared" si="29"/>
        <v>0.41666666666666685</v>
      </c>
      <c r="H104" s="16">
        <f t="shared" si="29"/>
        <v>0.37500000000000011</v>
      </c>
      <c r="I104" s="16">
        <f t="shared" si="29"/>
        <v>0</v>
      </c>
      <c r="J104" s="16">
        <f t="shared" si="29"/>
        <v>0</v>
      </c>
      <c r="K104" s="20">
        <f>D104+E104+F104+G104+H104+I104+J104</f>
        <v>1.6250000000000004</v>
      </c>
      <c r="L104" s="21"/>
      <c r="M104" s="45"/>
      <c r="N104" s="45"/>
      <c r="O104" s="45"/>
      <c r="P104" s="45"/>
      <c r="Q104" s="8">
        <v>0</v>
      </c>
      <c r="R104" s="49"/>
      <c r="S104" s="49"/>
      <c r="T104" s="49"/>
      <c r="U104" s="49"/>
      <c r="W104" s="34" t="s">
        <v>86</v>
      </c>
    </row>
    <row r="105" spans="1:23" ht="26.4">
      <c r="A105" s="185" t="s">
        <v>48</v>
      </c>
      <c r="B105" s="181" t="s">
        <v>12</v>
      </c>
      <c r="C105" s="27" t="s">
        <v>7</v>
      </c>
      <c r="D105" s="57" t="s">
        <v>28</v>
      </c>
      <c r="E105" s="57" t="s">
        <v>39</v>
      </c>
      <c r="F105" s="57" t="s">
        <v>39</v>
      </c>
      <c r="G105" s="57" t="s">
        <v>39</v>
      </c>
      <c r="H105" s="57" t="s">
        <v>28</v>
      </c>
      <c r="I105" s="57" t="s">
        <v>28</v>
      </c>
      <c r="J105" s="57" t="s">
        <v>30</v>
      </c>
      <c r="K105" s="189">
        <v>0</v>
      </c>
      <c r="L105" s="190"/>
      <c r="M105" s="190"/>
      <c r="N105" s="190"/>
      <c r="O105" s="190"/>
      <c r="P105" s="190"/>
      <c r="Q105" s="191"/>
      <c r="R105" s="47"/>
      <c r="S105" s="47"/>
      <c r="T105" s="47"/>
      <c r="U105" s="47"/>
      <c r="W105" s="34" t="s">
        <v>87</v>
      </c>
    </row>
    <row r="106" spans="1:23">
      <c r="A106" s="186"/>
      <c r="B106" s="182"/>
      <c r="C106" s="3" t="s">
        <v>5</v>
      </c>
      <c r="D106" s="6"/>
      <c r="E106" s="6"/>
      <c r="F106" s="6"/>
      <c r="G106" s="6"/>
      <c r="H106" s="6"/>
      <c r="I106" s="6"/>
      <c r="J106" s="6"/>
      <c r="K106" s="192">
        <v>28</v>
      </c>
      <c r="L106" s="193"/>
      <c r="M106" s="193"/>
      <c r="N106" s="193"/>
      <c r="O106" s="193"/>
      <c r="P106" s="193"/>
      <c r="Q106" s="194"/>
      <c r="R106" s="48"/>
      <c r="S106" s="48"/>
      <c r="T106" s="48"/>
      <c r="U106" s="48"/>
      <c r="W106" s="34" t="s">
        <v>88</v>
      </c>
    </row>
    <row r="107" spans="1:23" ht="13.8" thickBot="1">
      <c r="A107" s="187"/>
      <c r="B107" s="188"/>
      <c r="C107" s="22" t="s">
        <v>6</v>
      </c>
      <c r="D107" s="23">
        <f>VALUE(MID(D105,20,5))-VALUE(MID(D105,14,5))+VALUE(MID(D105,7,5))-VALUE(MID(D105,1,5))</f>
        <v>0.29166666666666674</v>
      </c>
      <c r="E107" s="24">
        <f t="shared" ref="E107:J107" si="30">VALUE(MID(E105,20,5))-VALUE(MID(E105,14,5))+VALUE(MID(E105,7,5))-VALUE(MID(E105,1,5))</f>
        <v>0</v>
      </c>
      <c r="F107" s="24">
        <f t="shared" si="30"/>
        <v>0</v>
      </c>
      <c r="G107" s="24">
        <f t="shared" si="30"/>
        <v>0</v>
      </c>
      <c r="H107" s="24">
        <f t="shared" si="30"/>
        <v>0.29166666666666674</v>
      </c>
      <c r="I107" s="24">
        <f t="shared" si="30"/>
        <v>0.29166666666666674</v>
      </c>
      <c r="J107" s="24">
        <f t="shared" si="30"/>
        <v>0.29166666666666669</v>
      </c>
      <c r="K107" s="20">
        <f>D107+E107+F107+G107+H107+I107+J107</f>
        <v>1.166666666666667</v>
      </c>
      <c r="L107" s="21"/>
      <c r="M107" s="45"/>
      <c r="N107" s="45"/>
      <c r="O107" s="45"/>
      <c r="P107" s="45"/>
      <c r="Q107" s="8">
        <v>0</v>
      </c>
      <c r="R107" s="49"/>
      <c r="S107" s="49"/>
      <c r="T107" s="49"/>
      <c r="U107" s="49"/>
      <c r="W107" s="34" t="s">
        <v>89</v>
      </c>
    </row>
    <row r="108" spans="1:23">
      <c r="W108" s="34" t="s">
        <v>90</v>
      </c>
    </row>
    <row r="109" spans="1:23">
      <c r="W109" s="34" t="s">
        <v>91</v>
      </c>
    </row>
    <row r="110" spans="1:23">
      <c r="W110" s="34" t="s">
        <v>92</v>
      </c>
    </row>
    <row r="111" spans="1:23">
      <c r="W111" s="34" t="s">
        <v>93</v>
      </c>
    </row>
    <row r="112" spans="1:23">
      <c r="W112" s="34" t="s">
        <v>94</v>
      </c>
    </row>
    <row r="113" spans="23:23">
      <c r="W113" s="34" t="s">
        <v>95</v>
      </c>
    </row>
    <row r="114" spans="23:23">
      <c r="W114" s="34" t="s">
        <v>96</v>
      </c>
    </row>
    <row r="115" spans="23:23">
      <c r="W115" s="34" t="s">
        <v>97</v>
      </c>
    </row>
    <row r="116" spans="23:23">
      <c r="W116" s="34" t="s">
        <v>98</v>
      </c>
    </row>
    <row r="117" spans="23:23">
      <c r="W117" s="34" t="s">
        <v>99</v>
      </c>
    </row>
    <row r="118" spans="23:23">
      <c r="W118" s="34" t="s">
        <v>100</v>
      </c>
    </row>
    <row r="119" spans="23:23">
      <c r="W119" s="34" t="s">
        <v>101</v>
      </c>
    </row>
    <row r="120" spans="23:23">
      <c r="W120" s="34" t="s">
        <v>102</v>
      </c>
    </row>
    <row r="121" spans="23:23">
      <c r="W121" s="34" t="s">
        <v>103</v>
      </c>
    </row>
  </sheetData>
  <mergeCells count="296">
    <mergeCell ref="A105:A107"/>
    <mergeCell ref="B105:B107"/>
    <mergeCell ref="K105:Q105"/>
    <mergeCell ref="K106:Q106"/>
    <mergeCell ref="A99:A100"/>
    <mergeCell ref="B99:B101"/>
    <mergeCell ref="K99:Q99"/>
    <mergeCell ref="K100:Q100"/>
    <mergeCell ref="A102:A104"/>
    <mergeCell ref="B102:B104"/>
    <mergeCell ref="K102:Q102"/>
    <mergeCell ref="K103:Q103"/>
    <mergeCell ref="T64:T66"/>
    <mergeCell ref="U64:U66"/>
    <mergeCell ref="V64:V66"/>
    <mergeCell ref="W64:W66"/>
    <mergeCell ref="X64:X66"/>
    <mergeCell ref="K65:L65"/>
    <mergeCell ref="X61:X63"/>
    <mergeCell ref="K62:L62"/>
    <mergeCell ref="A64:A66"/>
    <mergeCell ref="B64:B66"/>
    <mergeCell ref="K64:L64"/>
    <mergeCell ref="O64:O66"/>
    <mergeCell ref="P64:P66"/>
    <mergeCell ref="Q64:Q66"/>
    <mergeCell ref="R64:R66"/>
    <mergeCell ref="S64:S66"/>
    <mergeCell ref="R61:R63"/>
    <mergeCell ref="S61:S63"/>
    <mergeCell ref="T61:T63"/>
    <mergeCell ref="U61:U63"/>
    <mergeCell ref="V61:V63"/>
    <mergeCell ref="W61:W63"/>
    <mergeCell ref="A61:A63"/>
    <mergeCell ref="B61:B63"/>
    <mergeCell ref="K61:L61"/>
    <mergeCell ref="O61:O63"/>
    <mergeCell ref="P61:P63"/>
    <mergeCell ref="Q61:Q63"/>
    <mergeCell ref="T58:T60"/>
    <mergeCell ref="U58:U60"/>
    <mergeCell ref="V58:V60"/>
    <mergeCell ref="W58:W60"/>
    <mergeCell ref="X58:X60"/>
    <mergeCell ref="K59:L59"/>
    <mergeCell ref="X55:X57"/>
    <mergeCell ref="K56:L56"/>
    <mergeCell ref="A58:A60"/>
    <mergeCell ref="B58:B60"/>
    <mergeCell ref="K58:L58"/>
    <mergeCell ref="O58:O60"/>
    <mergeCell ref="P58:P60"/>
    <mergeCell ref="Q58:Q60"/>
    <mergeCell ref="R58:R60"/>
    <mergeCell ref="S58:S60"/>
    <mergeCell ref="R55:R57"/>
    <mergeCell ref="S55:S57"/>
    <mergeCell ref="T55:T57"/>
    <mergeCell ref="U55:U57"/>
    <mergeCell ref="V55:V57"/>
    <mergeCell ref="W55:W57"/>
    <mergeCell ref="A55:A57"/>
    <mergeCell ref="B55:B57"/>
    <mergeCell ref="K55:L55"/>
    <mergeCell ref="O55:O57"/>
    <mergeCell ref="P55:P57"/>
    <mergeCell ref="Q55:Q57"/>
    <mergeCell ref="T52:T54"/>
    <mergeCell ref="U52:U54"/>
    <mergeCell ref="V52:V54"/>
    <mergeCell ref="W52:W54"/>
    <mergeCell ref="X52:X54"/>
    <mergeCell ref="K53:L53"/>
    <mergeCell ref="X49:X51"/>
    <mergeCell ref="K50:L50"/>
    <mergeCell ref="A52:A54"/>
    <mergeCell ref="B52:B54"/>
    <mergeCell ref="K52:L52"/>
    <mergeCell ref="O52:O54"/>
    <mergeCell ref="P52:P54"/>
    <mergeCell ref="Q52:Q54"/>
    <mergeCell ref="R52:R54"/>
    <mergeCell ref="S52:S54"/>
    <mergeCell ref="R49:R51"/>
    <mergeCell ref="S49:S51"/>
    <mergeCell ref="T49:T51"/>
    <mergeCell ref="U49:U51"/>
    <mergeCell ref="V49:V51"/>
    <mergeCell ref="W49:W51"/>
    <mergeCell ref="A49:A51"/>
    <mergeCell ref="B49:B51"/>
    <mergeCell ref="K49:L49"/>
    <mergeCell ref="O49:O51"/>
    <mergeCell ref="P49:P51"/>
    <mergeCell ref="Q49:Q51"/>
    <mergeCell ref="T46:T48"/>
    <mergeCell ref="U46:U48"/>
    <mergeCell ref="V46:V48"/>
    <mergeCell ref="W46:W48"/>
    <mergeCell ref="X46:X48"/>
    <mergeCell ref="K47:L47"/>
    <mergeCell ref="X43:X45"/>
    <mergeCell ref="K44:L44"/>
    <mergeCell ref="A46:A48"/>
    <mergeCell ref="B46:B48"/>
    <mergeCell ref="K46:L46"/>
    <mergeCell ref="O46:O48"/>
    <mergeCell ref="P46:P48"/>
    <mergeCell ref="Q46:Q48"/>
    <mergeCell ref="R46:R48"/>
    <mergeCell ref="S46:S48"/>
    <mergeCell ref="R43:R45"/>
    <mergeCell ref="S43:S45"/>
    <mergeCell ref="T43:T45"/>
    <mergeCell ref="U43:U45"/>
    <mergeCell ref="V43:V45"/>
    <mergeCell ref="W43:W45"/>
    <mergeCell ref="A43:A45"/>
    <mergeCell ref="B43:B45"/>
    <mergeCell ref="K43:L43"/>
    <mergeCell ref="O43:O45"/>
    <mergeCell ref="P43:P45"/>
    <mergeCell ref="Q43:Q45"/>
    <mergeCell ref="T40:T42"/>
    <mergeCell ref="U40:U42"/>
    <mergeCell ref="V40:V42"/>
    <mergeCell ref="W40:W42"/>
    <mergeCell ref="X40:X42"/>
    <mergeCell ref="K41:L41"/>
    <mergeCell ref="X37:X39"/>
    <mergeCell ref="K38:L38"/>
    <mergeCell ref="A40:A42"/>
    <mergeCell ref="B40:B42"/>
    <mergeCell ref="K40:L40"/>
    <mergeCell ref="O40:O42"/>
    <mergeCell ref="P40:P42"/>
    <mergeCell ref="Q40:Q42"/>
    <mergeCell ref="R40:R42"/>
    <mergeCell ref="S40:S42"/>
    <mergeCell ref="R37:R39"/>
    <mergeCell ref="S37:S39"/>
    <mergeCell ref="T37:T39"/>
    <mergeCell ref="U37:U39"/>
    <mergeCell ref="V37:V39"/>
    <mergeCell ref="W37:W39"/>
    <mergeCell ref="V34:V36"/>
    <mergeCell ref="W34:W36"/>
    <mergeCell ref="X34:X36"/>
    <mergeCell ref="K35:L35"/>
    <mergeCell ref="A37:A39"/>
    <mergeCell ref="B37:B39"/>
    <mergeCell ref="K37:L37"/>
    <mergeCell ref="O37:O39"/>
    <mergeCell ref="P37:P39"/>
    <mergeCell ref="Q37:Q39"/>
    <mergeCell ref="P34:P36"/>
    <mergeCell ref="Q34:Q36"/>
    <mergeCell ref="R34:R36"/>
    <mergeCell ref="S34:S36"/>
    <mergeCell ref="T34:T36"/>
    <mergeCell ref="U34:U36"/>
    <mergeCell ref="K31:L31"/>
    <mergeCell ref="K33:L33"/>
    <mergeCell ref="A34:A36"/>
    <mergeCell ref="B34:B36"/>
    <mergeCell ref="K34:L34"/>
    <mergeCell ref="O34:O36"/>
    <mergeCell ref="S30:S32"/>
    <mergeCell ref="T30:T32"/>
    <mergeCell ref="U30:U32"/>
    <mergeCell ref="V30:V32"/>
    <mergeCell ref="W30:W32"/>
    <mergeCell ref="X30:X32"/>
    <mergeCell ref="W27:W29"/>
    <mergeCell ref="X27:X29"/>
    <mergeCell ref="K28:L28"/>
    <mergeCell ref="A30:A32"/>
    <mergeCell ref="B30:B32"/>
    <mergeCell ref="K30:L30"/>
    <mergeCell ref="O30:O32"/>
    <mergeCell ref="P30:P32"/>
    <mergeCell ref="Q30:Q32"/>
    <mergeCell ref="R30:R32"/>
    <mergeCell ref="Q27:Q29"/>
    <mergeCell ref="R27:R29"/>
    <mergeCell ref="S27:S29"/>
    <mergeCell ref="T27:T29"/>
    <mergeCell ref="U27:U29"/>
    <mergeCell ref="V27:V29"/>
    <mergeCell ref="K25:L25"/>
    <mergeCell ref="A27:A29"/>
    <mergeCell ref="B27:B29"/>
    <mergeCell ref="K27:L27"/>
    <mergeCell ref="O27:O29"/>
    <mergeCell ref="P27:P29"/>
    <mergeCell ref="S24:S26"/>
    <mergeCell ref="T24:T26"/>
    <mergeCell ref="U24:U26"/>
    <mergeCell ref="V24:V26"/>
    <mergeCell ref="W24:W26"/>
    <mergeCell ref="X24:X26"/>
    <mergeCell ref="W21:W23"/>
    <mergeCell ref="X21:X23"/>
    <mergeCell ref="K22:L22"/>
    <mergeCell ref="A24:A26"/>
    <mergeCell ref="B24:B26"/>
    <mergeCell ref="K24:L24"/>
    <mergeCell ref="O24:O26"/>
    <mergeCell ref="P24:P26"/>
    <mergeCell ref="Q24:Q26"/>
    <mergeCell ref="R24:R26"/>
    <mergeCell ref="Q21:Q23"/>
    <mergeCell ref="R21:R23"/>
    <mergeCell ref="S21:S23"/>
    <mergeCell ref="T21:T23"/>
    <mergeCell ref="U21:U23"/>
    <mergeCell ref="V21:V23"/>
    <mergeCell ref="K19:L19"/>
    <mergeCell ref="A21:A23"/>
    <mergeCell ref="B21:B23"/>
    <mergeCell ref="K21:L21"/>
    <mergeCell ref="O21:O23"/>
    <mergeCell ref="P21:P23"/>
    <mergeCell ref="S18:S20"/>
    <mergeCell ref="T18:T20"/>
    <mergeCell ref="U18:U20"/>
    <mergeCell ref="V18:V20"/>
    <mergeCell ref="W18:W20"/>
    <mergeCell ref="X18:X20"/>
    <mergeCell ref="W15:W17"/>
    <mergeCell ref="X15:X17"/>
    <mergeCell ref="K16:L16"/>
    <mergeCell ref="A18:A20"/>
    <mergeCell ref="B18:B20"/>
    <mergeCell ref="K18:L18"/>
    <mergeCell ref="O18:O20"/>
    <mergeCell ref="P18:P20"/>
    <mergeCell ref="Q18:Q20"/>
    <mergeCell ref="R18:R20"/>
    <mergeCell ref="Q15:Q17"/>
    <mergeCell ref="R15:R17"/>
    <mergeCell ref="S15:S17"/>
    <mergeCell ref="T15:T17"/>
    <mergeCell ref="U15:U17"/>
    <mergeCell ref="V15:V17"/>
    <mergeCell ref="K13:L13"/>
    <mergeCell ref="A15:A17"/>
    <mergeCell ref="B15:B17"/>
    <mergeCell ref="K15:L15"/>
    <mergeCell ref="O15:O17"/>
    <mergeCell ref="P15:P17"/>
    <mergeCell ref="S12:S14"/>
    <mergeCell ref="T12:T14"/>
    <mergeCell ref="U12:U14"/>
    <mergeCell ref="V12:V14"/>
    <mergeCell ref="W12:W14"/>
    <mergeCell ref="X12:X14"/>
    <mergeCell ref="W9:W11"/>
    <mergeCell ref="X9:X11"/>
    <mergeCell ref="K10:L10"/>
    <mergeCell ref="A12:A14"/>
    <mergeCell ref="B12:B14"/>
    <mergeCell ref="K12:L12"/>
    <mergeCell ref="O12:O14"/>
    <mergeCell ref="P12:P14"/>
    <mergeCell ref="Q12:Q14"/>
    <mergeCell ref="R12:R14"/>
    <mergeCell ref="Q9:Q11"/>
    <mergeCell ref="R9:R11"/>
    <mergeCell ref="S9:S11"/>
    <mergeCell ref="T9:T11"/>
    <mergeCell ref="U9:U11"/>
    <mergeCell ref="V9:V11"/>
    <mergeCell ref="U6:U8"/>
    <mergeCell ref="V6:V8"/>
    <mergeCell ref="W6:W8"/>
    <mergeCell ref="X6:X8"/>
    <mergeCell ref="K7:L7"/>
    <mergeCell ref="A9:A11"/>
    <mergeCell ref="B9:B11"/>
    <mergeCell ref="K9:L9"/>
    <mergeCell ref="O9:O11"/>
    <mergeCell ref="P9:P11"/>
    <mergeCell ref="O6:O8"/>
    <mergeCell ref="P6:P8"/>
    <mergeCell ref="Q6:Q8"/>
    <mergeCell ref="R6:R8"/>
    <mergeCell ref="S6:S8"/>
    <mergeCell ref="T6:T8"/>
    <mergeCell ref="F2:G2"/>
    <mergeCell ref="I2:J2"/>
    <mergeCell ref="K5:L5"/>
    <mergeCell ref="A6:A7"/>
    <mergeCell ref="B6:B8"/>
    <mergeCell ref="K6:L6"/>
  </mergeCells>
  <dataValidations count="1">
    <dataValidation type="list" allowBlank="1" showInputMessage="1" showErrorMessage="1" sqref="D105:J105 D55:J55 D12:J12 D15:J15 D18:J18 D24:J24 D27:J27 D30:J30 D34:J34 D40:J40 D9:J9 D43:J43 D46:J46 D49:J49 D52:J52 D58:J58 D6:J6 D37:J37 D102:J102 D99:J99 D21:J21 D64:J64 D61:J61">
      <formula1>Horaires</formula1>
    </dataValidation>
  </dataValidations>
  <pageMargins left="0.31496062992125984" right="0.31496062992125984" top="0.35433070866141736" bottom="0.35433070866141736" header="0.31496062992125984" footer="0.31496062992125984"/>
  <pageSetup paperSize="9" scale="54" fitToHeight="2" orientation="landscape" r:id="rId1"/>
  <headerFooter alignWithMargins="0"/>
  <rowBreaks count="1" manualBreakCount="1">
    <brk id="32" max="23" man="1"/>
  </row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X121"/>
  <sheetViews>
    <sheetView tabSelected="1" zoomScale="75" zoomScaleNormal="75" workbookViewId="0">
      <pane xSplit="2" ySplit="5" topLeftCell="C6" activePane="bottomRight" state="frozen"/>
      <selection activeCell="P53" sqref="P53:P55"/>
      <selection pane="topRight" activeCell="P53" sqref="P53:P55"/>
      <selection pane="bottomLeft" activeCell="P53" sqref="P53:P55"/>
      <selection pane="bottomRight" activeCell="C18" sqref="C18"/>
    </sheetView>
  </sheetViews>
  <sheetFormatPr baseColWidth="10" defaultRowHeight="13.2" outlineLevelCol="1"/>
  <cols>
    <col min="1" max="1" width="19.6640625" style="55" customWidth="1"/>
    <col min="2" max="2" width="16.6640625" style="55" customWidth="1"/>
    <col min="3" max="3" width="13.33203125" style="1" customWidth="1"/>
    <col min="4" max="10" width="17.77734375" style="5" customWidth="1"/>
    <col min="11" max="11" width="8.77734375" style="1" customWidth="1"/>
    <col min="12" max="12" width="8" style="1" customWidth="1"/>
    <col min="13" max="15" width="8.77734375" style="1" hidden="1" customWidth="1" outlineLevel="1"/>
    <col min="16" max="16" width="8.77734375" style="1" customWidth="1" collapsed="1"/>
    <col min="17" max="17" width="7.5546875" style="1" customWidth="1"/>
    <col min="18" max="21" width="9.33203125" style="1" hidden="1" customWidth="1" outlineLevel="1"/>
    <col min="22" max="22" width="10.77734375" style="1" customWidth="1" collapsed="1"/>
    <col min="23" max="23" width="19.88671875" style="1" customWidth="1"/>
    <col min="24" max="24" width="22.5546875" style="1" customWidth="1"/>
    <col min="25" max="264" width="11.5546875" style="1"/>
    <col min="265" max="265" width="22.33203125" style="1" customWidth="1"/>
    <col min="266" max="266" width="15.88671875" style="1" customWidth="1"/>
    <col min="267" max="267" width="11.5546875" style="1"/>
    <col min="268" max="270" width="13.109375" style="1" customWidth="1"/>
    <col min="271" max="272" width="13.5546875" style="1" customWidth="1"/>
    <col min="273" max="273" width="13.44140625" style="1" customWidth="1"/>
    <col min="274" max="274" width="13.5546875" style="1" customWidth="1"/>
    <col min="275" max="278" width="11.5546875" style="1"/>
    <col min="279" max="279" width="13" style="1" customWidth="1"/>
    <col min="280" max="280" width="13.88671875" style="1" customWidth="1"/>
    <col min="281" max="520" width="11.5546875" style="1"/>
    <col min="521" max="521" width="22.33203125" style="1" customWidth="1"/>
    <col min="522" max="522" width="15.88671875" style="1" customWidth="1"/>
    <col min="523" max="523" width="11.5546875" style="1"/>
    <col min="524" max="526" width="13.109375" style="1" customWidth="1"/>
    <col min="527" max="528" width="13.5546875" style="1" customWidth="1"/>
    <col min="529" max="529" width="13.44140625" style="1" customWidth="1"/>
    <col min="530" max="530" width="13.5546875" style="1" customWidth="1"/>
    <col min="531" max="534" width="11.5546875" style="1"/>
    <col min="535" max="535" width="13" style="1" customWidth="1"/>
    <col min="536" max="536" width="13.88671875" style="1" customWidth="1"/>
    <col min="537" max="776" width="11.5546875" style="1"/>
    <col min="777" max="777" width="22.33203125" style="1" customWidth="1"/>
    <col min="778" max="778" width="15.88671875" style="1" customWidth="1"/>
    <col min="779" max="779" width="11.5546875" style="1"/>
    <col min="780" max="782" width="13.109375" style="1" customWidth="1"/>
    <col min="783" max="784" width="13.5546875" style="1" customWidth="1"/>
    <col min="785" max="785" width="13.44140625" style="1" customWidth="1"/>
    <col min="786" max="786" width="13.5546875" style="1" customWidth="1"/>
    <col min="787" max="790" width="11.5546875" style="1"/>
    <col min="791" max="791" width="13" style="1" customWidth="1"/>
    <col min="792" max="792" width="13.88671875" style="1" customWidth="1"/>
    <col min="793" max="1032" width="11.5546875" style="1"/>
    <col min="1033" max="1033" width="22.33203125" style="1" customWidth="1"/>
    <col min="1034" max="1034" width="15.88671875" style="1" customWidth="1"/>
    <col min="1035" max="1035" width="11.5546875" style="1"/>
    <col min="1036" max="1038" width="13.109375" style="1" customWidth="1"/>
    <col min="1039" max="1040" width="13.5546875" style="1" customWidth="1"/>
    <col min="1041" max="1041" width="13.44140625" style="1" customWidth="1"/>
    <col min="1042" max="1042" width="13.5546875" style="1" customWidth="1"/>
    <col min="1043" max="1046" width="11.5546875" style="1"/>
    <col min="1047" max="1047" width="13" style="1" customWidth="1"/>
    <col min="1048" max="1048" width="13.88671875" style="1" customWidth="1"/>
    <col min="1049" max="1288" width="11.5546875" style="1"/>
    <col min="1289" max="1289" width="22.33203125" style="1" customWidth="1"/>
    <col min="1290" max="1290" width="15.88671875" style="1" customWidth="1"/>
    <col min="1291" max="1291" width="11.5546875" style="1"/>
    <col min="1292" max="1294" width="13.109375" style="1" customWidth="1"/>
    <col min="1295" max="1296" width="13.5546875" style="1" customWidth="1"/>
    <col min="1297" max="1297" width="13.44140625" style="1" customWidth="1"/>
    <col min="1298" max="1298" width="13.5546875" style="1" customWidth="1"/>
    <col min="1299" max="1302" width="11.5546875" style="1"/>
    <col min="1303" max="1303" width="13" style="1" customWidth="1"/>
    <col min="1304" max="1304" width="13.88671875" style="1" customWidth="1"/>
    <col min="1305" max="1544" width="11.5546875" style="1"/>
    <col min="1545" max="1545" width="22.33203125" style="1" customWidth="1"/>
    <col min="1546" max="1546" width="15.88671875" style="1" customWidth="1"/>
    <col min="1547" max="1547" width="11.5546875" style="1"/>
    <col min="1548" max="1550" width="13.109375" style="1" customWidth="1"/>
    <col min="1551" max="1552" width="13.5546875" style="1" customWidth="1"/>
    <col min="1553" max="1553" width="13.44140625" style="1" customWidth="1"/>
    <col min="1554" max="1554" width="13.5546875" style="1" customWidth="1"/>
    <col min="1555" max="1558" width="11.5546875" style="1"/>
    <col min="1559" max="1559" width="13" style="1" customWidth="1"/>
    <col min="1560" max="1560" width="13.88671875" style="1" customWidth="1"/>
    <col min="1561" max="1800" width="11.5546875" style="1"/>
    <col min="1801" max="1801" width="22.33203125" style="1" customWidth="1"/>
    <col min="1802" max="1802" width="15.88671875" style="1" customWidth="1"/>
    <col min="1803" max="1803" width="11.5546875" style="1"/>
    <col min="1804" max="1806" width="13.109375" style="1" customWidth="1"/>
    <col min="1807" max="1808" width="13.5546875" style="1" customWidth="1"/>
    <col min="1809" max="1809" width="13.44140625" style="1" customWidth="1"/>
    <col min="1810" max="1810" width="13.5546875" style="1" customWidth="1"/>
    <col min="1811" max="1814" width="11.5546875" style="1"/>
    <col min="1815" max="1815" width="13" style="1" customWidth="1"/>
    <col min="1816" max="1816" width="13.88671875" style="1" customWidth="1"/>
    <col min="1817" max="2056" width="11.5546875" style="1"/>
    <col min="2057" max="2057" width="22.33203125" style="1" customWidth="1"/>
    <col min="2058" max="2058" width="15.88671875" style="1" customWidth="1"/>
    <col min="2059" max="2059" width="11.5546875" style="1"/>
    <col min="2060" max="2062" width="13.109375" style="1" customWidth="1"/>
    <col min="2063" max="2064" width="13.5546875" style="1" customWidth="1"/>
    <col min="2065" max="2065" width="13.44140625" style="1" customWidth="1"/>
    <col min="2066" max="2066" width="13.5546875" style="1" customWidth="1"/>
    <col min="2067" max="2070" width="11.5546875" style="1"/>
    <col min="2071" max="2071" width="13" style="1" customWidth="1"/>
    <col min="2072" max="2072" width="13.88671875" style="1" customWidth="1"/>
    <col min="2073" max="2312" width="11.5546875" style="1"/>
    <col min="2313" max="2313" width="22.33203125" style="1" customWidth="1"/>
    <col min="2314" max="2314" width="15.88671875" style="1" customWidth="1"/>
    <col min="2315" max="2315" width="11.5546875" style="1"/>
    <col min="2316" max="2318" width="13.109375" style="1" customWidth="1"/>
    <col min="2319" max="2320" width="13.5546875" style="1" customWidth="1"/>
    <col min="2321" max="2321" width="13.44140625" style="1" customWidth="1"/>
    <col min="2322" max="2322" width="13.5546875" style="1" customWidth="1"/>
    <col min="2323" max="2326" width="11.5546875" style="1"/>
    <col min="2327" max="2327" width="13" style="1" customWidth="1"/>
    <col min="2328" max="2328" width="13.88671875" style="1" customWidth="1"/>
    <col min="2329" max="2568" width="11.5546875" style="1"/>
    <col min="2569" max="2569" width="22.33203125" style="1" customWidth="1"/>
    <col min="2570" max="2570" width="15.88671875" style="1" customWidth="1"/>
    <col min="2571" max="2571" width="11.5546875" style="1"/>
    <col min="2572" max="2574" width="13.109375" style="1" customWidth="1"/>
    <col min="2575" max="2576" width="13.5546875" style="1" customWidth="1"/>
    <col min="2577" max="2577" width="13.44140625" style="1" customWidth="1"/>
    <col min="2578" max="2578" width="13.5546875" style="1" customWidth="1"/>
    <col min="2579" max="2582" width="11.5546875" style="1"/>
    <col min="2583" max="2583" width="13" style="1" customWidth="1"/>
    <col min="2584" max="2584" width="13.88671875" style="1" customWidth="1"/>
    <col min="2585" max="2824" width="11.5546875" style="1"/>
    <col min="2825" max="2825" width="22.33203125" style="1" customWidth="1"/>
    <col min="2826" max="2826" width="15.88671875" style="1" customWidth="1"/>
    <col min="2827" max="2827" width="11.5546875" style="1"/>
    <col min="2828" max="2830" width="13.109375" style="1" customWidth="1"/>
    <col min="2831" max="2832" width="13.5546875" style="1" customWidth="1"/>
    <col min="2833" max="2833" width="13.44140625" style="1" customWidth="1"/>
    <col min="2834" max="2834" width="13.5546875" style="1" customWidth="1"/>
    <col min="2835" max="2838" width="11.5546875" style="1"/>
    <col min="2839" max="2839" width="13" style="1" customWidth="1"/>
    <col min="2840" max="2840" width="13.88671875" style="1" customWidth="1"/>
    <col min="2841" max="3080" width="11.5546875" style="1"/>
    <col min="3081" max="3081" width="22.33203125" style="1" customWidth="1"/>
    <col min="3082" max="3082" width="15.88671875" style="1" customWidth="1"/>
    <col min="3083" max="3083" width="11.5546875" style="1"/>
    <col min="3084" max="3086" width="13.109375" style="1" customWidth="1"/>
    <col min="3087" max="3088" width="13.5546875" style="1" customWidth="1"/>
    <col min="3089" max="3089" width="13.44140625" style="1" customWidth="1"/>
    <col min="3090" max="3090" width="13.5546875" style="1" customWidth="1"/>
    <col min="3091" max="3094" width="11.5546875" style="1"/>
    <col min="3095" max="3095" width="13" style="1" customWidth="1"/>
    <col min="3096" max="3096" width="13.88671875" style="1" customWidth="1"/>
    <col min="3097" max="3336" width="11.5546875" style="1"/>
    <col min="3337" max="3337" width="22.33203125" style="1" customWidth="1"/>
    <col min="3338" max="3338" width="15.88671875" style="1" customWidth="1"/>
    <col min="3339" max="3339" width="11.5546875" style="1"/>
    <col min="3340" max="3342" width="13.109375" style="1" customWidth="1"/>
    <col min="3343" max="3344" width="13.5546875" style="1" customWidth="1"/>
    <col min="3345" max="3345" width="13.44140625" style="1" customWidth="1"/>
    <col min="3346" max="3346" width="13.5546875" style="1" customWidth="1"/>
    <col min="3347" max="3350" width="11.5546875" style="1"/>
    <col min="3351" max="3351" width="13" style="1" customWidth="1"/>
    <col min="3352" max="3352" width="13.88671875" style="1" customWidth="1"/>
    <col min="3353" max="3592" width="11.5546875" style="1"/>
    <col min="3593" max="3593" width="22.33203125" style="1" customWidth="1"/>
    <col min="3594" max="3594" width="15.88671875" style="1" customWidth="1"/>
    <col min="3595" max="3595" width="11.5546875" style="1"/>
    <col min="3596" max="3598" width="13.109375" style="1" customWidth="1"/>
    <col min="3599" max="3600" width="13.5546875" style="1" customWidth="1"/>
    <col min="3601" max="3601" width="13.44140625" style="1" customWidth="1"/>
    <col min="3602" max="3602" width="13.5546875" style="1" customWidth="1"/>
    <col min="3603" max="3606" width="11.5546875" style="1"/>
    <col min="3607" max="3607" width="13" style="1" customWidth="1"/>
    <col min="3608" max="3608" width="13.88671875" style="1" customWidth="1"/>
    <col min="3609" max="3848" width="11.5546875" style="1"/>
    <col min="3849" max="3849" width="22.33203125" style="1" customWidth="1"/>
    <col min="3850" max="3850" width="15.88671875" style="1" customWidth="1"/>
    <col min="3851" max="3851" width="11.5546875" style="1"/>
    <col min="3852" max="3854" width="13.109375" style="1" customWidth="1"/>
    <col min="3855" max="3856" width="13.5546875" style="1" customWidth="1"/>
    <col min="3857" max="3857" width="13.44140625" style="1" customWidth="1"/>
    <col min="3858" max="3858" width="13.5546875" style="1" customWidth="1"/>
    <col min="3859" max="3862" width="11.5546875" style="1"/>
    <col min="3863" max="3863" width="13" style="1" customWidth="1"/>
    <col min="3864" max="3864" width="13.88671875" style="1" customWidth="1"/>
    <col min="3865" max="4104" width="11.5546875" style="1"/>
    <col min="4105" max="4105" width="22.33203125" style="1" customWidth="1"/>
    <col min="4106" max="4106" width="15.88671875" style="1" customWidth="1"/>
    <col min="4107" max="4107" width="11.5546875" style="1"/>
    <col min="4108" max="4110" width="13.109375" style="1" customWidth="1"/>
    <col min="4111" max="4112" width="13.5546875" style="1" customWidth="1"/>
    <col min="4113" max="4113" width="13.44140625" style="1" customWidth="1"/>
    <col min="4114" max="4114" width="13.5546875" style="1" customWidth="1"/>
    <col min="4115" max="4118" width="11.5546875" style="1"/>
    <col min="4119" max="4119" width="13" style="1" customWidth="1"/>
    <col min="4120" max="4120" width="13.88671875" style="1" customWidth="1"/>
    <col min="4121" max="4360" width="11.5546875" style="1"/>
    <col min="4361" max="4361" width="22.33203125" style="1" customWidth="1"/>
    <col min="4362" max="4362" width="15.88671875" style="1" customWidth="1"/>
    <col min="4363" max="4363" width="11.5546875" style="1"/>
    <col min="4364" max="4366" width="13.109375" style="1" customWidth="1"/>
    <col min="4367" max="4368" width="13.5546875" style="1" customWidth="1"/>
    <col min="4369" max="4369" width="13.44140625" style="1" customWidth="1"/>
    <col min="4370" max="4370" width="13.5546875" style="1" customWidth="1"/>
    <col min="4371" max="4374" width="11.5546875" style="1"/>
    <col min="4375" max="4375" width="13" style="1" customWidth="1"/>
    <col min="4376" max="4376" width="13.88671875" style="1" customWidth="1"/>
    <col min="4377" max="4616" width="11.5546875" style="1"/>
    <col min="4617" max="4617" width="22.33203125" style="1" customWidth="1"/>
    <col min="4618" max="4618" width="15.88671875" style="1" customWidth="1"/>
    <col min="4619" max="4619" width="11.5546875" style="1"/>
    <col min="4620" max="4622" width="13.109375" style="1" customWidth="1"/>
    <col min="4623" max="4624" width="13.5546875" style="1" customWidth="1"/>
    <col min="4625" max="4625" width="13.44140625" style="1" customWidth="1"/>
    <col min="4626" max="4626" width="13.5546875" style="1" customWidth="1"/>
    <col min="4627" max="4630" width="11.5546875" style="1"/>
    <col min="4631" max="4631" width="13" style="1" customWidth="1"/>
    <col min="4632" max="4632" width="13.88671875" style="1" customWidth="1"/>
    <col min="4633" max="4872" width="11.5546875" style="1"/>
    <col min="4873" max="4873" width="22.33203125" style="1" customWidth="1"/>
    <col min="4874" max="4874" width="15.88671875" style="1" customWidth="1"/>
    <col min="4875" max="4875" width="11.5546875" style="1"/>
    <col min="4876" max="4878" width="13.109375" style="1" customWidth="1"/>
    <col min="4879" max="4880" width="13.5546875" style="1" customWidth="1"/>
    <col min="4881" max="4881" width="13.44140625" style="1" customWidth="1"/>
    <col min="4882" max="4882" width="13.5546875" style="1" customWidth="1"/>
    <col min="4883" max="4886" width="11.5546875" style="1"/>
    <col min="4887" max="4887" width="13" style="1" customWidth="1"/>
    <col min="4888" max="4888" width="13.88671875" style="1" customWidth="1"/>
    <col min="4889" max="5128" width="11.5546875" style="1"/>
    <col min="5129" max="5129" width="22.33203125" style="1" customWidth="1"/>
    <col min="5130" max="5130" width="15.88671875" style="1" customWidth="1"/>
    <col min="5131" max="5131" width="11.5546875" style="1"/>
    <col min="5132" max="5134" width="13.109375" style="1" customWidth="1"/>
    <col min="5135" max="5136" width="13.5546875" style="1" customWidth="1"/>
    <col min="5137" max="5137" width="13.44140625" style="1" customWidth="1"/>
    <col min="5138" max="5138" width="13.5546875" style="1" customWidth="1"/>
    <col min="5139" max="5142" width="11.5546875" style="1"/>
    <col min="5143" max="5143" width="13" style="1" customWidth="1"/>
    <col min="5144" max="5144" width="13.88671875" style="1" customWidth="1"/>
    <col min="5145" max="5384" width="11.5546875" style="1"/>
    <col min="5385" max="5385" width="22.33203125" style="1" customWidth="1"/>
    <col min="5386" max="5386" width="15.88671875" style="1" customWidth="1"/>
    <col min="5387" max="5387" width="11.5546875" style="1"/>
    <col min="5388" max="5390" width="13.109375" style="1" customWidth="1"/>
    <col min="5391" max="5392" width="13.5546875" style="1" customWidth="1"/>
    <col min="5393" max="5393" width="13.44140625" style="1" customWidth="1"/>
    <col min="5394" max="5394" width="13.5546875" style="1" customWidth="1"/>
    <col min="5395" max="5398" width="11.5546875" style="1"/>
    <col min="5399" max="5399" width="13" style="1" customWidth="1"/>
    <col min="5400" max="5400" width="13.88671875" style="1" customWidth="1"/>
    <col min="5401" max="5640" width="11.5546875" style="1"/>
    <col min="5641" max="5641" width="22.33203125" style="1" customWidth="1"/>
    <col min="5642" max="5642" width="15.88671875" style="1" customWidth="1"/>
    <col min="5643" max="5643" width="11.5546875" style="1"/>
    <col min="5644" max="5646" width="13.109375" style="1" customWidth="1"/>
    <col min="5647" max="5648" width="13.5546875" style="1" customWidth="1"/>
    <col min="5649" max="5649" width="13.44140625" style="1" customWidth="1"/>
    <col min="5650" max="5650" width="13.5546875" style="1" customWidth="1"/>
    <col min="5651" max="5654" width="11.5546875" style="1"/>
    <col min="5655" max="5655" width="13" style="1" customWidth="1"/>
    <col min="5656" max="5656" width="13.88671875" style="1" customWidth="1"/>
    <col min="5657" max="5896" width="11.5546875" style="1"/>
    <col min="5897" max="5897" width="22.33203125" style="1" customWidth="1"/>
    <col min="5898" max="5898" width="15.88671875" style="1" customWidth="1"/>
    <col min="5899" max="5899" width="11.5546875" style="1"/>
    <col min="5900" max="5902" width="13.109375" style="1" customWidth="1"/>
    <col min="5903" max="5904" width="13.5546875" style="1" customWidth="1"/>
    <col min="5905" max="5905" width="13.44140625" style="1" customWidth="1"/>
    <col min="5906" max="5906" width="13.5546875" style="1" customWidth="1"/>
    <col min="5907" max="5910" width="11.5546875" style="1"/>
    <col min="5911" max="5911" width="13" style="1" customWidth="1"/>
    <col min="5912" max="5912" width="13.88671875" style="1" customWidth="1"/>
    <col min="5913" max="6152" width="11.5546875" style="1"/>
    <col min="6153" max="6153" width="22.33203125" style="1" customWidth="1"/>
    <col min="6154" max="6154" width="15.88671875" style="1" customWidth="1"/>
    <col min="6155" max="6155" width="11.5546875" style="1"/>
    <col min="6156" max="6158" width="13.109375" style="1" customWidth="1"/>
    <col min="6159" max="6160" width="13.5546875" style="1" customWidth="1"/>
    <col min="6161" max="6161" width="13.44140625" style="1" customWidth="1"/>
    <col min="6162" max="6162" width="13.5546875" style="1" customWidth="1"/>
    <col min="6163" max="6166" width="11.5546875" style="1"/>
    <col min="6167" max="6167" width="13" style="1" customWidth="1"/>
    <col min="6168" max="6168" width="13.88671875" style="1" customWidth="1"/>
    <col min="6169" max="6408" width="11.5546875" style="1"/>
    <col min="6409" max="6409" width="22.33203125" style="1" customWidth="1"/>
    <col min="6410" max="6410" width="15.88671875" style="1" customWidth="1"/>
    <col min="6411" max="6411" width="11.5546875" style="1"/>
    <col min="6412" max="6414" width="13.109375" style="1" customWidth="1"/>
    <col min="6415" max="6416" width="13.5546875" style="1" customWidth="1"/>
    <col min="6417" max="6417" width="13.44140625" style="1" customWidth="1"/>
    <col min="6418" max="6418" width="13.5546875" style="1" customWidth="1"/>
    <col min="6419" max="6422" width="11.5546875" style="1"/>
    <col min="6423" max="6423" width="13" style="1" customWidth="1"/>
    <col min="6424" max="6424" width="13.88671875" style="1" customWidth="1"/>
    <col min="6425" max="6664" width="11.5546875" style="1"/>
    <col min="6665" max="6665" width="22.33203125" style="1" customWidth="1"/>
    <col min="6666" max="6666" width="15.88671875" style="1" customWidth="1"/>
    <col min="6667" max="6667" width="11.5546875" style="1"/>
    <col min="6668" max="6670" width="13.109375" style="1" customWidth="1"/>
    <col min="6671" max="6672" width="13.5546875" style="1" customWidth="1"/>
    <col min="6673" max="6673" width="13.44140625" style="1" customWidth="1"/>
    <col min="6674" max="6674" width="13.5546875" style="1" customWidth="1"/>
    <col min="6675" max="6678" width="11.5546875" style="1"/>
    <col min="6679" max="6679" width="13" style="1" customWidth="1"/>
    <col min="6680" max="6680" width="13.88671875" style="1" customWidth="1"/>
    <col min="6681" max="6920" width="11.5546875" style="1"/>
    <col min="6921" max="6921" width="22.33203125" style="1" customWidth="1"/>
    <col min="6922" max="6922" width="15.88671875" style="1" customWidth="1"/>
    <col min="6923" max="6923" width="11.5546875" style="1"/>
    <col min="6924" max="6926" width="13.109375" style="1" customWidth="1"/>
    <col min="6927" max="6928" width="13.5546875" style="1" customWidth="1"/>
    <col min="6929" max="6929" width="13.44140625" style="1" customWidth="1"/>
    <col min="6930" max="6930" width="13.5546875" style="1" customWidth="1"/>
    <col min="6931" max="6934" width="11.5546875" style="1"/>
    <col min="6935" max="6935" width="13" style="1" customWidth="1"/>
    <col min="6936" max="6936" width="13.88671875" style="1" customWidth="1"/>
    <col min="6937" max="7176" width="11.5546875" style="1"/>
    <col min="7177" max="7177" width="22.33203125" style="1" customWidth="1"/>
    <col min="7178" max="7178" width="15.88671875" style="1" customWidth="1"/>
    <col min="7179" max="7179" width="11.5546875" style="1"/>
    <col min="7180" max="7182" width="13.109375" style="1" customWidth="1"/>
    <col min="7183" max="7184" width="13.5546875" style="1" customWidth="1"/>
    <col min="7185" max="7185" width="13.44140625" style="1" customWidth="1"/>
    <col min="7186" max="7186" width="13.5546875" style="1" customWidth="1"/>
    <col min="7187" max="7190" width="11.5546875" style="1"/>
    <col min="7191" max="7191" width="13" style="1" customWidth="1"/>
    <col min="7192" max="7192" width="13.88671875" style="1" customWidth="1"/>
    <col min="7193" max="7432" width="11.5546875" style="1"/>
    <col min="7433" max="7433" width="22.33203125" style="1" customWidth="1"/>
    <col min="7434" max="7434" width="15.88671875" style="1" customWidth="1"/>
    <col min="7435" max="7435" width="11.5546875" style="1"/>
    <col min="7436" max="7438" width="13.109375" style="1" customWidth="1"/>
    <col min="7439" max="7440" width="13.5546875" style="1" customWidth="1"/>
    <col min="7441" max="7441" width="13.44140625" style="1" customWidth="1"/>
    <col min="7442" max="7442" width="13.5546875" style="1" customWidth="1"/>
    <col min="7443" max="7446" width="11.5546875" style="1"/>
    <col min="7447" max="7447" width="13" style="1" customWidth="1"/>
    <col min="7448" max="7448" width="13.88671875" style="1" customWidth="1"/>
    <col min="7449" max="7688" width="11.5546875" style="1"/>
    <col min="7689" max="7689" width="22.33203125" style="1" customWidth="1"/>
    <col min="7690" max="7690" width="15.88671875" style="1" customWidth="1"/>
    <col min="7691" max="7691" width="11.5546875" style="1"/>
    <col min="7692" max="7694" width="13.109375" style="1" customWidth="1"/>
    <col min="7695" max="7696" width="13.5546875" style="1" customWidth="1"/>
    <col min="7697" max="7697" width="13.44140625" style="1" customWidth="1"/>
    <col min="7698" max="7698" width="13.5546875" style="1" customWidth="1"/>
    <col min="7699" max="7702" width="11.5546875" style="1"/>
    <col min="7703" max="7703" width="13" style="1" customWidth="1"/>
    <col min="7704" max="7704" width="13.88671875" style="1" customWidth="1"/>
    <col min="7705" max="7944" width="11.5546875" style="1"/>
    <col min="7945" max="7945" width="22.33203125" style="1" customWidth="1"/>
    <col min="7946" max="7946" width="15.88671875" style="1" customWidth="1"/>
    <col min="7947" max="7947" width="11.5546875" style="1"/>
    <col min="7948" max="7950" width="13.109375" style="1" customWidth="1"/>
    <col min="7951" max="7952" width="13.5546875" style="1" customWidth="1"/>
    <col min="7953" max="7953" width="13.44140625" style="1" customWidth="1"/>
    <col min="7954" max="7954" width="13.5546875" style="1" customWidth="1"/>
    <col min="7955" max="7958" width="11.5546875" style="1"/>
    <col min="7959" max="7959" width="13" style="1" customWidth="1"/>
    <col min="7960" max="7960" width="13.88671875" style="1" customWidth="1"/>
    <col min="7961" max="8200" width="11.5546875" style="1"/>
    <col min="8201" max="8201" width="22.33203125" style="1" customWidth="1"/>
    <col min="8202" max="8202" width="15.88671875" style="1" customWidth="1"/>
    <col min="8203" max="8203" width="11.5546875" style="1"/>
    <col min="8204" max="8206" width="13.109375" style="1" customWidth="1"/>
    <col min="8207" max="8208" width="13.5546875" style="1" customWidth="1"/>
    <col min="8209" max="8209" width="13.44140625" style="1" customWidth="1"/>
    <col min="8210" max="8210" width="13.5546875" style="1" customWidth="1"/>
    <col min="8211" max="8214" width="11.5546875" style="1"/>
    <col min="8215" max="8215" width="13" style="1" customWidth="1"/>
    <col min="8216" max="8216" width="13.88671875" style="1" customWidth="1"/>
    <col min="8217" max="8456" width="11.5546875" style="1"/>
    <col min="8457" max="8457" width="22.33203125" style="1" customWidth="1"/>
    <col min="8458" max="8458" width="15.88671875" style="1" customWidth="1"/>
    <col min="8459" max="8459" width="11.5546875" style="1"/>
    <col min="8460" max="8462" width="13.109375" style="1" customWidth="1"/>
    <col min="8463" max="8464" width="13.5546875" style="1" customWidth="1"/>
    <col min="8465" max="8465" width="13.44140625" style="1" customWidth="1"/>
    <col min="8466" max="8466" width="13.5546875" style="1" customWidth="1"/>
    <col min="8467" max="8470" width="11.5546875" style="1"/>
    <col min="8471" max="8471" width="13" style="1" customWidth="1"/>
    <col min="8472" max="8472" width="13.88671875" style="1" customWidth="1"/>
    <col min="8473" max="8712" width="11.5546875" style="1"/>
    <col min="8713" max="8713" width="22.33203125" style="1" customWidth="1"/>
    <col min="8714" max="8714" width="15.88671875" style="1" customWidth="1"/>
    <col min="8715" max="8715" width="11.5546875" style="1"/>
    <col min="8716" max="8718" width="13.109375" style="1" customWidth="1"/>
    <col min="8719" max="8720" width="13.5546875" style="1" customWidth="1"/>
    <col min="8721" max="8721" width="13.44140625" style="1" customWidth="1"/>
    <col min="8722" max="8722" width="13.5546875" style="1" customWidth="1"/>
    <col min="8723" max="8726" width="11.5546875" style="1"/>
    <col min="8727" max="8727" width="13" style="1" customWidth="1"/>
    <col min="8728" max="8728" width="13.88671875" style="1" customWidth="1"/>
    <col min="8729" max="8968" width="11.5546875" style="1"/>
    <col min="8969" max="8969" width="22.33203125" style="1" customWidth="1"/>
    <col min="8970" max="8970" width="15.88671875" style="1" customWidth="1"/>
    <col min="8971" max="8971" width="11.5546875" style="1"/>
    <col min="8972" max="8974" width="13.109375" style="1" customWidth="1"/>
    <col min="8975" max="8976" width="13.5546875" style="1" customWidth="1"/>
    <col min="8977" max="8977" width="13.44140625" style="1" customWidth="1"/>
    <col min="8978" max="8978" width="13.5546875" style="1" customWidth="1"/>
    <col min="8979" max="8982" width="11.5546875" style="1"/>
    <col min="8983" max="8983" width="13" style="1" customWidth="1"/>
    <col min="8984" max="8984" width="13.88671875" style="1" customWidth="1"/>
    <col min="8985" max="9224" width="11.5546875" style="1"/>
    <col min="9225" max="9225" width="22.33203125" style="1" customWidth="1"/>
    <col min="9226" max="9226" width="15.88671875" style="1" customWidth="1"/>
    <col min="9227" max="9227" width="11.5546875" style="1"/>
    <col min="9228" max="9230" width="13.109375" style="1" customWidth="1"/>
    <col min="9231" max="9232" width="13.5546875" style="1" customWidth="1"/>
    <col min="9233" max="9233" width="13.44140625" style="1" customWidth="1"/>
    <col min="9234" max="9234" width="13.5546875" style="1" customWidth="1"/>
    <col min="9235" max="9238" width="11.5546875" style="1"/>
    <col min="9239" max="9239" width="13" style="1" customWidth="1"/>
    <col min="9240" max="9240" width="13.88671875" style="1" customWidth="1"/>
    <col min="9241" max="9480" width="11.5546875" style="1"/>
    <col min="9481" max="9481" width="22.33203125" style="1" customWidth="1"/>
    <col min="9482" max="9482" width="15.88671875" style="1" customWidth="1"/>
    <col min="9483" max="9483" width="11.5546875" style="1"/>
    <col min="9484" max="9486" width="13.109375" style="1" customWidth="1"/>
    <col min="9487" max="9488" width="13.5546875" style="1" customWidth="1"/>
    <col min="9489" max="9489" width="13.44140625" style="1" customWidth="1"/>
    <col min="9490" max="9490" width="13.5546875" style="1" customWidth="1"/>
    <col min="9491" max="9494" width="11.5546875" style="1"/>
    <col min="9495" max="9495" width="13" style="1" customWidth="1"/>
    <col min="9496" max="9496" width="13.88671875" style="1" customWidth="1"/>
    <col min="9497" max="9736" width="11.5546875" style="1"/>
    <col min="9737" max="9737" width="22.33203125" style="1" customWidth="1"/>
    <col min="9738" max="9738" width="15.88671875" style="1" customWidth="1"/>
    <col min="9739" max="9739" width="11.5546875" style="1"/>
    <col min="9740" max="9742" width="13.109375" style="1" customWidth="1"/>
    <col min="9743" max="9744" width="13.5546875" style="1" customWidth="1"/>
    <col min="9745" max="9745" width="13.44140625" style="1" customWidth="1"/>
    <col min="9746" max="9746" width="13.5546875" style="1" customWidth="1"/>
    <col min="9747" max="9750" width="11.5546875" style="1"/>
    <col min="9751" max="9751" width="13" style="1" customWidth="1"/>
    <col min="9752" max="9752" width="13.88671875" style="1" customWidth="1"/>
    <col min="9753" max="9992" width="11.5546875" style="1"/>
    <col min="9993" max="9993" width="22.33203125" style="1" customWidth="1"/>
    <col min="9994" max="9994" width="15.88671875" style="1" customWidth="1"/>
    <col min="9995" max="9995" width="11.5546875" style="1"/>
    <col min="9996" max="9998" width="13.109375" style="1" customWidth="1"/>
    <col min="9999" max="10000" width="13.5546875" style="1" customWidth="1"/>
    <col min="10001" max="10001" width="13.44140625" style="1" customWidth="1"/>
    <col min="10002" max="10002" width="13.5546875" style="1" customWidth="1"/>
    <col min="10003" max="10006" width="11.5546875" style="1"/>
    <col min="10007" max="10007" width="13" style="1" customWidth="1"/>
    <col min="10008" max="10008" width="13.88671875" style="1" customWidth="1"/>
    <col min="10009" max="10248" width="11.5546875" style="1"/>
    <col min="10249" max="10249" width="22.33203125" style="1" customWidth="1"/>
    <col min="10250" max="10250" width="15.88671875" style="1" customWidth="1"/>
    <col min="10251" max="10251" width="11.5546875" style="1"/>
    <col min="10252" max="10254" width="13.109375" style="1" customWidth="1"/>
    <col min="10255" max="10256" width="13.5546875" style="1" customWidth="1"/>
    <col min="10257" max="10257" width="13.44140625" style="1" customWidth="1"/>
    <col min="10258" max="10258" width="13.5546875" style="1" customWidth="1"/>
    <col min="10259" max="10262" width="11.5546875" style="1"/>
    <col min="10263" max="10263" width="13" style="1" customWidth="1"/>
    <col min="10264" max="10264" width="13.88671875" style="1" customWidth="1"/>
    <col min="10265" max="10504" width="11.5546875" style="1"/>
    <col min="10505" max="10505" width="22.33203125" style="1" customWidth="1"/>
    <col min="10506" max="10506" width="15.88671875" style="1" customWidth="1"/>
    <col min="10507" max="10507" width="11.5546875" style="1"/>
    <col min="10508" max="10510" width="13.109375" style="1" customWidth="1"/>
    <col min="10511" max="10512" width="13.5546875" style="1" customWidth="1"/>
    <col min="10513" max="10513" width="13.44140625" style="1" customWidth="1"/>
    <col min="10514" max="10514" width="13.5546875" style="1" customWidth="1"/>
    <col min="10515" max="10518" width="11.5546875" style="1"/>
    <col min="10519" max="10519" width="13" style="1" customWidth="1"/>
    <col min="10520" max="10520" width="13.88671875" style="1" customWidth="1"/>
    <col min="10521" max="10760" width="11.5546875" style="1"/>
    <col min="10761" max="10761" width="22.33203125" style="1" customWidth="1"/>
    <col min="10762" max="10762" width="15.88671875" style="1" customWidth="1"/>
    <col min="10763" max="10763" width="11.5546875" style="1"/>
    <col min="10764" max="10766" width="13.109375" style="1" customWidth="1"/>
    <col min="10767" max="10768" width="13.5546875" style="1" customWidth="1"/>
    <col min="10769" max="10769" width="13.44140625" style="1" customWidth="1"/>
    <col min="10770" max="10770" width="13.5546875" style="1" customWidth="1"/>
    <col min="10771" max="10774" width="11.5546875" style="1"/>
    <col min="10775" max="10775" width="13" style="1" customWidth="1"/>
    <col min="10776" max="10776" width="13.88671875" style="1" customWidth="1"/>
    <col min="10777" max="11016" width="11.5546875" style="1"/>
    <col min="11017" max="11017" width="22.33203125" style="1" customWidth="1"/>
    <col min="11018" max="11018" width="15.88671875" style="1" customWidth="1"/>
    <col min="11019" max="11019" width="11.5546875" style="1"/>
    <col min="11020" max="11022" width="13.109375" style="1" customWidth="1"/>
    <col min="11023" max="11024" width="13.5546875" style="1" customWidth="1"/>
    <col min="11025" max="11025" width="13.44140625" style="1" customWidth="1"/>
    <col min="11026" max="11026" width="13.5546875" style="1" customWidth="1"/>
    <col min="11027" max="11030" width="11.5546875" style="1"/>
    <col min="11031" max="11031" width="13" style="1" customWidth="1"/>
    <col min="11032" max="11032" width="13.88671875" style="1" customWidth="1"/>
    <col min="11033" max="11272" width="11.5546875" style="1"/>
    <col min="11273" max="11273" width="22.33203125" style="1" customWidth="1"/>
    <col min="11274" max="11274" width="15.88671875" style="1" customWidth="1"/>
    <col min="11275" max="11275" width="11.5546875" style="1"/>
    <col min="11276" max="11278" width="13.109375" style="1" customWidth="1"/>
    <col min="11279" max="11280" width="13.5546875" style="1" customWidth="1"/>
    <col min="11281" max="11281" width="13.44140625" style="1" customWidth="1"/>
    <col min="11282" max="11282" width="13.5546875" style="1" customWidth="1"/>
    <col min="11283" max="11286" width="11.5546875" style="1"/>
    <col min="11287" max="11287" width="13" style="1" customWidth="1"/>
    <col min="11288" max="11288" width="13.88671875" style="1" customWidth="1"/>
    <col min="11289" max="11528" width="11.5546875" style="1"/>
    <col min="11529" max="11529" width="22.33203125" style="1" customWidth="1"/>
    <col min="11530" max="11530" width="15.88671875" style="1" customWidth="1"/>
    <col min="11531" max="11531" width="11.5546875" style="1"/>
    <col min="11532" max="11534" width="13.109375" style="1" customWidth="1"/>
    <col min="11535" max="11536" width="13.5546875" style="1" customWidth="1"/>
    <col min="11537" max="11537" width="13.44140625" style="1" customWidth="1"/>
    <col min="11538" max="11538" width="13.5546875" style="1" customWidth="1"/>
    <col min="11539" max="11542" width="11.5546875" style="1"/>
    <col min="11543" max="11543" width="13" style="1" customWidth="1"/>
    <col min="11544" max="11544" width="13.88671875" style="1" customWidth="1"/>
    <col min="11545" max="11784" width="11.5546875" style="1"/>
    <col min="11785" max="11785" width="22.33203125" style="1" customWidth="1"/>
    <col min="11786" max="11786" width="15.88671875" style="1" customWidth="1"/>
    <col min="11787" max="11787" width="11.5546875" style="1"/>
    <col min="11788" max="11790" width="13.109375" style="1" customWidth="1"/>
    <col min="11791" max="11792" width="13.5546875" style="1" customWidth="1"/>
    <col min="11793" max="11793" width="13.44140625" style="1" customWidth="1"/>
    <col min="11794" max="11794" width="13.5546875" style="1" customWidth="1"/>
    <col min="11795" max="11798" width="11.5546875" style="1"/>
    <col min="11799" max="11799" width="13" style="1" customWidth="1"/>
    <col min="11800" max="11800" width="13.88671875" style="1" customWidth="1"/>
    <col min="11801" max="12040" width="11.5546875" style="1"/>
    <col min="12041" max="12041" width="22.33203125" style="1" customWidth="1"/>
    <col min="12042" max="12042" width="15.88671875" style="1" customWidth="1"/>
    <col min="12043" max="12043" width="11.5546875" style="1"/>
    <col min="12044" max="12046" width="13.109375" style="1" customWidth="1"/>
    <col min="12047" max="12048" width="13.5546875" style="1" customWidth="1"/>
    <col min="12049" max="12049" width="13.44140625" style="1" customWidth="1"/>
    <col min="12050" max="12050" width="13.5546875" style="1" customWidth="1"/>
    <col min="12051" max="12054" width="11.5546875" style="1"/>
    <col min="12055" max="12055" width="13" style="1" customWidth="1"/>
    <col min="12056" max="12056" width="13.88671875" style="1" customWidth="1"/>
    <col min="12057" max="12296" width="11.5546875" style="1"/>
    <col min="12297" max="12297" width="22.33203125" style="1" customWidth="1"/>
    <col min="12298" max="12298" width="15.88671875" style="1" customWidth="1"/>
    <col min="12299" max="12299" width="11.5546875" style="1"/>
    <col min="12300" max="12302" width="13.109375" style="1" customWidth="1"/>
    <col min="12303" max="12304" width="13.5546875" style="1" customWidth="1"/>
    <col min="12305" max="12305" width="13.44140625" style="1" customWidth="1"/>
    <col min="12306" max="12306" width="13.5546875" style="1" customWidth="1"/>
    <col min="12307" max="12310" width="11.5546875" style="1"/>
    <col min="12311" max="12311" width="13" style="1" customWidth="1"/>
    <col min="12312" max="12312" width="13.88671875" style="1" customWidth="1"/>
    <col min="12313" max="12552" width="11.5546875" style="1"/>
    <col min="12553" max="12553" width="22.33203125" style="1" customWidth="1"/>
    <col min="12554" max="12554" width="15.88671875" style="1" customWidth="1"/>
    <col min="12555" max="12555" width="11.5546875" style="1"/>
    <col min="12556" max="12558" width="13.109375" style="1" customWidth="1"/>
    <col min="12559" max="12560" width="13.5546875" style="1" customWidth="1"/>
    <col min="12561" max="12561" width="13.44140625" style="1" customWidth="1"/>
    <col min="12562" max="12562" width="13.5546875" style="1" customWidth="1"/>
    <col min="12563" max="12566" width="11.5546875" style="1"/>
    <col min="12567" max="12567" width="13" style="1" customWidth="1"/>
    <col min="12568" max="12568" width="13.88671875" style="1" customWidth="1"/>
    <col min="12569" max="12808" width="11.5546875" style="1"/>
    <col min="12809" max="12809" width="22.33203125" style="1" customWidth="1"/>
    <col min="12810" max="12810" width="15.88671875" style="1" customWidth="1"/>
    <col min="12811" max="12811" width="11.5546875" style="1"/>
    <col min="12812" max="12814" width="13.109375" style="1" customWidth="1"/>
    <col min="12815" max="12816" width="13.5546875" style="1" customWidth="1"/>
    <col min="12817" max="12817" width="13.44140625" style="1" customWidth="1"/>
    <col min="12818" max="12818" width="13.5546875" style="1" customWidth="1"/>
    <col min="12819" max="12822" width="11.5546875" style="1"/>
    <col min="12823" max="12823" width="13" style="1" customWidth="1"/>
    <col min="12824" max="12824" width="13.88671875" style="1" customWidth="1"/>
    <col min="12825" max="13064" width="11.5546875" style="1"/>
    <col min="13065" max="13065" width="22.33203125" style="1" customWidth="1"/>
    <col min="13066" max="13066" width="15.88671875" style="1" customWidth="1"/>
    <col min="13067" max="13067" width="11.5546875" style="1"/>
    <col min="13068" max="13070" width="13.109375" style="1" customWidth="1"/>
    <col min="13071" max="13072" width="13.5546875" style="1" customWidth="1"/>
    <col min="13073" max="13073" width="13.44140625" style="1" customWidth="1"/>
    <col min="13074" max="13074" width="13.5546875" style="1" customWidth="1"/>
    <col min="13075" max="13078" width="11.5546875" style="1"/>
    <col min="13079" max="13079" width="13" style="1" customWidth="1"/>
    <col min="13080" max="13080" width="13.88671875" style="1" customWidth="1"/>
    <col min="13081" max="13320" width="11.5546875" style="1"/>
    <col min="13321" max="13321" width="22.33203125" style="1" customWidth="1"/>
    <col min="13322" max="13322" width="15.88671875" style="1" customWidth="1"/>
    <col min="13323" max="13323" width="11.5546875" style="1"/>
    <col min="13324" max="13326" width="13.109375" style="1" customWidth="1"/>
    <col min="13327" max="13328" width="13.5546875" style="1" customWidth="1"/>
    <col min="13329" max="13329" width="13.44140625" style="1" customWidth="1"/>
    <col min="13330" max="13330" width="13.5546875" style="1" customWidth="1"/>
    <col min="13331" max="13334" width="11.5546875" style="1"/>
    <col min="13335" max="13335" width="13" style="1" customWidth="1"/>
    <col min="13336" max="13336" width="13.88671875" style="1" customWidth="1"/>
    <col min="13337" max="13576" width="11.5546875" style="1"/>
    <col min="13577" max="13577" width="22.33203125" style="1" customWidth="1"/>
    <col min="13578" max="13578" width="15.88671875" style="1" customWidth="1"/>
    <col min="13579" max="13579" width="11.5546875" style="1"/>
    <col min="13580" max="13582" width="13.109375" style="1" customWidth="1"/>
    <col min="13583" max="13584" width="13.5546875" style="1" customWidth="1"/>
    <col min="13585" max="13585" width="13.44140625" style="1" customWidth="1"/>
    <col min="13586" max="13586" width="13.5546875" style="1" customWidth="1"/>
    <col min="13587" max="13590" width="11.5546875" style="1"/>
    <col min="13591" max="13591" width="13" style="1" customWidth="1"/>
    <col min="13592" max="13592" width="13.88671875" style="1" customWidth="1"/>
    <col min="13593" max="13832" width="11.5546875" style="1"/>
    <col min="13833" max="13833" width="22.33203125" style="1" customWidth="1"/>
    <col min="13834" max="13834" width="15.88671875" style="1" customWidth="1"/>
    <col min="13835" max="13835" width="11.5546875" style="1"/>
    <col min="13836" max="13838" width="13.109375" style="1" customWidth="1"/>
    <col min="13839" max="13840" width="13.5546875" style="1" customWidth="1"/>
    <col min="13841" max="13841" width="13.44140625" style="1" customWidth="1"/>
    <col min="13842" max="13842" width="13.5546875" style="1" customWidth="1"/>
    <col min="13843" max="13846" width="11.5546875" style="1"/>
    <col min="13847" max="13847" width="13" style="1" customWidth="1"/>
    <col min="13848" max="13848" width="13.88671875" style="1" customWidth="1"/>
    <col min="13849" max="14088" width="11.5546875" style="1"/>
    <col min="14089" max="14089" width="22.33203125" style="1" customWidth="1"/>
    <col min="14090" max="14090" width="15.88671875" style="1" customWidth="1"/>
    <col min="14091" max="14091" width="11.5546875" style="1"/>
    <col min="14092" max="14094" width="13.109375" style="1" customWidth="1"/>
    <col min="14095" max="14096" width="13.5546875" style="1" customWidth="1"/>
    <col min="14097" max="14097" width="13.44140625" style="1" customWidth="1"/>
    <col min="14098" max="14098" width="13.5546875" style="1" customWidth="1"/>
    <col min="14099" max="14102" width="11.5546875" style="1"/>
    <col min="14103" max="14103" width="13" style="1" customWidth="1"/>
    <col min="14104" max="14104" width="13.88671875" style="1" customWidth="1"/>
    <col min="14105" max="14344" width="11.5546875" style="1"/>
    <col min="14345" max="14345" width="22.33203125" style="1" customWidth="1"/>
    <col min="14346" max="14346" width="15.88671875" style="1" customWidth="1"/>
    <col min="14347" max="14347" width="11.5546875" style="1"/>
    <col min="14348" max="14350" width="13.109375" style="1" customWidth="1"/>
    <col min="14351" max="14352" width="13.5546875" style="1" customWidth="1"/>
    <col min="14353" max="14353" width="13.44140625" style="1" customWidth="1"/>
    <col min="14354" max="14354" width="13.5546875" style="1" customWidth="1"/>
    <col min="14355" max="14358" width="11.5546875" style="1"/>
    <col min="14359" max="14359" width="13" style="1" customWidth="1"/>
    <col min="14360" max="14360" width="13.88671875" style="1" customWidth="1"/>
    <col min="14361" max="14600" width="11.5546875" style="1"/>
    <col min="14601" max="14601" width="22.33203125" style="1" customWidth="1"/>
    <col min="14602" max="14602" width="15.88671875" style="1" customWidth="1"/>
    <col min="14603" max="14603" width="11.5546875" style="1"/>
    <col min="14604" max="14606" width="13.109375" style="1" customWidth="1"/>
    <col min="14607" max="14608" width="13.5546875" style="1" customWidth="1"/>
    <col min="14609" max="14609" width="13.44140625" style="1" customWidth="1"/>
    <col min="14610" max="14610" width="13.5546875" style="1" customWidth="1"/>
    <col min="14611" max="14614" width="11.5546875" style="1"/>
    <col min="14615" max="14615" width="13" style="1" customWidth="1"/>
    <col min="14616" max="14616" width="13.88671875" style="1" customWidth="1"/>
    <col min="14617" max="14856" width="11.5546875" style="1"/>
    <col min="14857" max="14857" width="22.33203125" style="1" customWidth="1"/>
    <col min="14858" max="14858" width="15.88671875" style="1" customWidth="1"/>
    <col min="14859" max="14859" width="11.5546875" style="1"/>
    <col min="14860" max="14862" width="13.109375" style="1" customWidth="1"/>
    <col min="14863" max="14864" width="13.5546875" style="1" customWidth="1"/>
    <col min="14865" max="14865" width="13.44140625" style="1" customWidth="1"/>
    <col min="14866" max="14866" width="13.5546875" style="1" customWidth="1"/>
    <col min="14867" max="14870" width="11.5546875" style="1"/>
    <col min="14871" max="14871" width="13" style="1" customWidth="1"/>
    <col min="14872" max="14872" width="13.88671875" style="1" customWidth="1"/>
    <col min="14873" max="15112" width="11.5546875" style="1"/>
    <col min="15113" max="15113" width="22.33203125" style="1" customWidth="1"/>
    <col min="15114" max="15114" width="15.88671875" style="1" customWidth="1"/>
    <col min="15115" max="15115" width="11.5546875" style="1"/>
    <col min="15116" max="15118" width="13.109375" style="1" customWidth="1"/>
    <col min="15119" max="15120" width="13.5546875" style="1" customWidth="1"/>
    <col min="15121" max="15121" width="13.44140625" style="1" customWidth="1"/>
    <col min="15122" max="15122" width="13.5546875" style="1" customWidth="1"/>
    <col min="15123" max="15126" width="11.5546875" style="1"/>
    <col min="15127" max="15127" width="13" style="1" customWidth="1"/>
    <col min="15128" max="15128" width="13.88671875" style="1" customWidth="1"/>
    <col min="15129" max="15368" width="11.5546875" style="1"/>
    <col min="15369" max="15369" width="22.33203125" style="1" customWidth="1"/>
    <col min="15370" max="15370" width="15.88671875" style="1" customWidth="1"/>
    <col min="15371" max="15371" width="11.5546875" style="1"/>
    <col min="15372" max="15374" width="13.109375" style="1" customWidth="1"/>
    <col min="15375" max="15376" width="13.5546875" style="1" customWidth="1"/>
    <col min="15377" max="15377" width="13.44140625" style="1" customWidth="1"/>
    <col min="15378" max="15378" width="13.5546875" style="1" customWidth="1"/>
    <col min="15379" max="15382" width="11.5546875" style="1"/>
    <col min="15383" max="15383" width="13" style="1" customWidth="1"/>
    <col min="15384" max="15384" width="13.88671875" style="1" customWidth="1"/>
    <col min="15385" max="15624" width="11.5546875" style="1"/>
    <col min="15625" max="15625" width="22.33203125" style="1" customWidth="1"/>
    <col min="15626" max="15626" width="15.88671875" style="1" customWidth="1"/>
    <col min="15627" max="15627" width="11.5546875" style="1"/>
    <col min="15628" max="15630" width="13.109375" style="1" customWidth="1"/>
    <col min="15631" max="15632" width="13.5546875" style="1" customWidth="1"/>
    <col min="15633" max="15633" width="13.44140625" style="1" customWidth="1"/>
    <col min="15634" max="15634" width="13.5546875" style="1" customWidth="1"/>
    <col min="15635" max="15638" width="11.5546875" style="1"/>
    <col min="15639" max="15639" width="13" style="1" customWidth="1"/>
    <col min="15640" max="15640" width="13.88671875" style="1" customWidth="1"/>
    <col min="15641" max="15880" width="11.5546875" style="1"/>
    <col min="15881" max="15881" width="22.33203125" style="1" customWidth="1"/>
    <col min="15882" max="15882" width="15.88671875" style="1" customWidth="1"/>
    <col min="15883" max="15883" width="11.5546875" style="1"/>
    <col min="15884" max="15886" width="13.109375" style="1" customWidth="1"/>
    <col min="15887" max="15888" width="13.5546875" style="1" customWidth="1"/>
    <col min="15889" max="15889" width="13.44140625" style="1" customWidth="1"/>
    <col min="15890" max="15890" width="13.5546875" style="1" customWidth="1"/>
    <col min="15891" max="15894" width="11.5546875" style="1"/>
    <col min="15895" max="15895" width="13" style="1" customWidth="1"/>
    <col min="15896" max="15896" width="13.88671875" style="1" customWidth="1"/>
    <col min="15897" max="16136" width="11.5546875" style="1"/>
    <col min="16137" max="16137" width="22.33203125" style="1" customWidth="1"/>
    <col min="16138" max="16138" width="15.88671875" style="1" customWidth="1"/>
    <col min="16139" max="16139" width="11.5546875" style="1"/>
    <col min="16140" max="16142" width="13.109375" style="1" customWidth="1"/>
    <col min="16143" max="16144" width="13.5546875" style="1" customWidth="1"/>
    <col min="16145" max="16145" width="13.44140625" style="1" customWidth="1"/>
    <col min="16146" max="16146" width="13.5546875" style="1" customWidth="1"/>
    <col min="16147" max="16150" width="11.5546875" style="1"/>
    <col min="16151" max="16151" width="13" style="1" customWidth="1"/>
    <col min="16152" max="16152" width="13.88671875" style="1" customWidth="1"/>
    <col min="16153" max="16384" width="11.5546875" style="1"/>
  </cols>
  <sheetData>
    <row r="1" spans="1:24" ht="16.8" customHeight="1">
      <c r="A1" s="59">
        <v>2</v>
      </c>
      <c r="B1" s="51"/>
      <c r="C1" s="35"/>
      <c r="D1" s="30"/>
      <c r="E1" s="30"/>
      <c r="F1" s="30"/>
      <c r="G1" s="30"/>
      <c r="H1" s="30"/>
      <c r="I1" s="30"/>
      <c r="J1" s="30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6"/>
    </row>
    <row r="2" spans="1:24" ht="18" customHeight="1">
      <c r="A2" s="60">
        <v>2016</v>
      </c>
      <c r="B2" s="52"/>
      <c r="C2" s="37"/>
      <c r="D2" s="31"/>
      <c r="E2" s="31" t="s">
        <v>104</v>
      </c>
      <c r="F2" s="176">
        <f>D5</f>
        <v>42380</v>
      </c>
      <c r="G2" s="176"/>
      <c r="H2" s="31" t="s">
        <v>105</v>
      </c>
      <c r="I2" s="176">
        <f>J5</f>
        <v>42386</v>
      </c>
      <c r="J2" s="176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8"/>
    </row>
    <row r="3" spans="1:24" ht="18" customHeight="1">
      <c r="A3" s="60"/>
      <c r="B3" s="52"/>
      <c r="C3" s="37"/>
      <c r="E3" s="31"/>
      <c r="F3" s="31"/>
      <c r="G3" s="31"/>
      <c r="H3" s="31"/>
      <c r="I3" s="31"/>
      <c r="J3" s="31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8"/>
    </row>
    <row r="4" spans="1:24" ht="13.8" customHeight="1" thickBot="1">
      <c r="A4" s="61"/>
      <c r="B4" s="53"/>
      <c r="C4" s="39"/>
      <c r="D4" s="32"/>
      <c r="E4" s="32"/>
      <c r="F4" s="32"/>
      <c r="G4" s="32"/>
      <c r="I4" s="32"/>
      <c r="J4" s="32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40"/>
    </row>
    <row r="5" spans="1:24" ht="34.200000000000003" customHeight="1" thickBot="1">
      <c r="A5" s="54" t="s">
        <v>0</v>
      </c>
      <c r="B5" s="54" t="s">
        <v>1</v>
      </c>
      <c r="C5" s="41"/>
      <c r="D5" s="63">
        <f>7*A1+DATE(A2,1,3)-WEEKDAY(DATE(A2,1,3))-5</f>
        <v>42380</v>
      </c>
      <c r="E5" s="64">
        <f>D5+1</f>
        <v>42381</v>
      </c>
      <c r="F5" s="65">
        <f>E5+1</f>
        <v>42382</v>
      </c>
      <c r="G5" s="65">
        <f t="shared" ref="G5:J5" si="0">F5+1</f>
        <v>42383</v>
      </c>
      <c r="H5" s="65">
        <f t="shared" si="0"/>
        <v>42384</v>
      </c>
      <c r="I5" s="65">
        <f t="shared" si="0"/>
        <v>42385</v>
      </c>
      <c r="J5" s="65">
        <f t="shared" si="0"/>
        <v>42386</v>
      </c>
      <c r="K5" s="177" t="s">
        <v>108</v>
      </c>
      <c r="L5" s="178"/>
      <c r="M5" s="46" t="s">
        <v>106</v>
      </c>
      <c r="N5" s="46" t="s">
        <v>106</v>
      </c>
      <c r="O5" s="46" t="s">
        <v>106</v>
      </c>
      <c r="P5" s="46" t="s">
        <v>107</v>
      </c>
      <c r="Q5" s="56" t="s">
        <v>110</v>
      </c>
      <c r="R5" s="42"/>
      <c r="S5" s="42"/>
      <c r="T5" s="42"/>
      <c r="U5" s="42"/>
      <c r="V5" s="56" t="s">
        <v>109</v>
      </c>
      <c r="W5" s="43" t="s">
        <v>2</v>
      </c>
      <c r="X5" s="44" t="s">
        <v>3</v>
      </c>
    </row>
    <row r="6" spans="1:24" s="5" customFormat="1" ht="30.6" customHeight="1" thickBot="1">
      <c r="A6" s="168" t="s">
        <v>112</v>
      </c>
      <c r="B6" s="101" t="s">
        <v>13</v>
      </c>
      <c r="C6" s="27" t="s">
        <v>7</v>
      </c>
      <c r="D6" s="66" t="s">
        <v>34</v>
      </c>
      <c r="E6" s="66" t="s">
        <v>42</v>
      </c>
      <c r="F6" s="66" t="s">
        <v>42</v>
      </c>
      <c r="G6" s="66" t="s">
        <v>30</v>
      </c>
      <c r="H6" s="66" t="s">
        <v>39</v>
      </c>
      <c r="I6" s="66" t="s">
        <v>39</v>
      </c>
      <c r="J6" s="66" t="s">
        <v>34</v>
      </c>
      <c r="K6" s="172">
        <v>0</v>
      </c>
      <c r="L6" s="173"/>
      <c r="M6" s="67">
        <f t="shared" ref="M6:M32" si="1">(HOUR(K6*24)/24+MINUTE(K6/60))</f>
        <v>0</v>
      </c>
      <c r="N6" s="67">
        <f t="shared" ref="N6:N32" si="2">M6*60</f>
        <v>0</v>
      </c>
      <c r="O6" s="106">
        <f>N6+N8-N7</f>
        <v>0</v>
      </c>
      <c r="P6" s="109">
        <f>M6+M8-M7</f>
        <v>0</v>
      </c>
      <c r="Q6" s="112">
        <v>0</v>
      </c>
      <c r="R6" s="115">
        <f>(HOUR(Q6*24)/24+MINUTE(Q6/60))</f>
        <v>0</v>
      </c>
      <c r="S6" s="115">
        <f>R6*60</f>
        <v>0</v>
      </c>
      <c r="T6" s="115">
        <f>O6-S6</f>
        <v>0</v>
      </c>
      <c r="U6" s="115">
        <f>T6/60</f>
        <v>0</v>
      </c>
      <c r="V6" s="124">
        <f>U6/24</f>
        <v>0</v>
      </c>
      <c r="W6" s="171"/>
      <c r="X6" s="94"/>
    </row>
    <row r="7" spans="1:24" ht="16.2" thickBot="1">
      <c r="A7" s="175"/>
      <c r="B7" s="102"/>
      <c r="C7" s="3" t="s">
        <v>5</v>
      </c>
      <c r="D7" s="68"/>
      <c r="E7" s="68"/>
      <c r="F7" s="68"/>
      <c r="G7" s="68"/>
      <c r="H7" s="68"/>
      <c r="I7" s="68"/>
      <c r="J7" s="68"/>
      <c r="K7" s="120">
        <v>1.625</v>
      </c>
      <c r="L7" s="121"/>
      <c r="M7" s="69">
        <f t="shared" si="1"/>
        <v>39</v>
      </c>
      <c r="N7" s="69">
        <f t="shared" si="2"/>
        <v>2340</v>
      </c>
      <c r="O7" s="107"/>
      <c r="P7" s="110"/>
      <c r="Q7" s="113"/>
      <c r="R7" s="116"/>
      <c r="S7" s="116"/>
      <c r="T7" s="116"/>
      <c r="U7" s="116"/>
      <c r="V7" s="125" t="e">
        <f>IF(Q7&lt;#REF!,"- "&amp;TEXT(ABS(#REF!-Q7),"[hh]:mm"),Q7-#REF!)</f>
        <v>#REF!</v>
      </c>
      <c r="W7" s="171"/>
      <c r="X7" s="94"/>
    </row>
    <row r="8" spans="1:24" ht="16.2" thickBot="1">
      <c r="A8" s="79"/>
      <c r="B8" s="139"/>
      <c r="C8" s="7" t="s">
        <v>6</v>
      </c>
      <c r="D8" s="70">
        <f>VALUE(MID(D6,20,5))-VALUE(MID(D6,14,5))+VALUE(MID(D6,7,5))-VALUE(MID(D6,1,5))</f>
        <v>0.33333333333333326</v>
      </c>
      <c r="E8" s="70">
        <f t="shared" ref="E8:J8" si="3">VALUE(MID(E6,20,5))-VALUE(MID(E6,14,5))+VALUE(MID(E6,7,5))-VALUE(MID(E6,1,5))</f>
        <v>0.33333333333333343</v>
      </c>
      <c r="F8" s="70">
        <f t="shared" si="3"/>
        <v>0.33333333333333343</v>
      </c>
      <c r="G8" s="70">
        <f t="shared" si="3"/>
        <v>0.29166666666666669</v>
      </c>
      <c r="H8" s="70">
        <f t="shared" si="3"/>
        <v>0</v>
      </c>
      <c r="I8" s="70">
        <f t="shared" si="3"/>
        <v>0</v>
      </c>
      <c r="J8" s="70">
        <f t="shared" si="3"/>
        <v>0.33333333333333326</v>
      </c>
      <c r="K8" s="71">
        <f>D8+E8+F8+G8+H8+I8+J8</f>
        <v>1.6250000000000002</v>
      </c>
      <c r="L8" s="72">
        <f>IF(K8&lt;K7,"- "&amp;TEXT(ABS(K7-K8),"[hh]:mm"),K8-K7)</f>
        <v>2.2204460492503131E-16</v>
      </c>
      <c r="M8" s="73">
        <f t="shared" si="1"/>
        <v>39</v>
      </c>
      <c r="N8" s="73">
        <f t="shared" si="2"/>
        <v>2340</v>
      </c>
      <c r="O8" s="131"/>
      <c r="P8" s="133"/>
      <c r="Q8" s="135"/>
      <c r="R8" s="128"/>
      <c r="S8" s="128"/>
      <c r="T8" s="128"/>
      <c r="U8" s="128"/>
      <c r="V8" s="143">
        <f>IF(Q6&lt;Q7,"- "&amp;TEXT(ABS(Q7-Q6),"[hh]:mm"),Q6-Q7)</f>
        <v>0</v>
      </c>
      <c r="W8" s="171"/>
      <c r="X8" s="94"/>
    </row>
    <row r="9" spans="1:24" ht="30.6" customHeight="1" thickBot="1">
      <c r="A9" s="168"/>
      <c r="B9" s="101" t="s">
        <v>8</v>
      </c>
      <c r="C9" s="27" t="s">
        <v>7</v>
      </c>
      <c r="D9" s="66" t="s">
        <v>42</v>
      </c>
      <c r="E9" s="66" t="s">
        <v>39</v>
      </c>
      <c r="F9" s="66" t="s">
        <v>39</v>
      </c>
      <c r="G9" s="66" t="s">
        <v>34</v>
      </c>
      <c r="H9" s="66" t="s">
        <v>34</v>
      </c>
      <c r="I9" s="66" t="s">
        <v>34</v>
      </c>
      <c r="J9" s="66" t="s">
        <v>43</v>
      </c>
      <c r="K9" s="172">
        <v>0</v>
      </c>
      <c r="L9" s="173"/>
      <c r="M9" s="67">
        <f t="shared" si="1"/>
        <v>0</v>
      </c>
      <c r="N9" s="67">
        <f t="shared" si="2"/>
        <v>0</v>
      </c>
      <c r="O9" s="106">
        <f>N9+N11-N10</f>
        <v>0</v>
      </c>
      <c r="P9" s="109">
        <f>M9+M11-M10</f>
        <v>0</v>
      </c>
      <c r="Q9" s="112">
        <v>0</v>
      </c>
      <c r="R9" s="115">
        <f>(HOUR(Q9*24)/24+MINUTE(Q9/60))</f>
        <v>0</v>
      </c>
      <c r="S9" s="115">
        <f>R9*60</f>
        <v>0</v>
      </c>
      <c r="T9" s="115">
        <f>O9-S9</f>
        <v>0</v>
      </c>
      <c r="U9" s="115">
        <f>T9/60</f>
        <v>0</v>
      </c>
      <c r="V9" s="124">
        <f>U9/24</f>
        <v>0</v>
      </c>
      <c r="W9" s="171"/>
      <c r="X9" s="94"/>
    </row>
    <row r="10" spans="1:24" ht="16.2" thickBot="1">
      <c r="A10" s="148"/>
      <c r="B10" s="102"/>
      <c r="C10" s="3" t="s">
        <v>5</v>
      </c>
      <c r="D10" s="68"/>
      <c r="E10" s="68"/>
      <c r="F10" s="68"/>
      <c r="G10" s="68"/>
      <c r="H10" s="68"/>
      <c r="I10" s="68"/>
      <c r="J10" s="68"/>
      <c r="K10" s="120">
        <v>1.625</v>
      </c>
      <c r="L10" s="121"/>
      <c r="M10" s="69">
        <f t="shared" si="1"/>
        <v>39</v>
      </c>
      <c r="N10" s="69">
        <f t="shared" si="2"/>
        <v>2340</v>
      </c>
      <c r="O10" s="107"/>
      <c r="P10" s="110"/>
      <c r="Q10" s="113"/>
      <c r="R10" s="116"/>
      <c r="S10" s="116"/>
      <c r="T10" s="116"/>
      <c r="U10" s="116"/>
      <c r="V10" s="125" t="e">
        <f>IF(Q10&lt;#REF!,"- "&amp;TEXT(ABS(#REF!-Q10),"[hh]:mm"),Q10-#REF!)</f>
        <v>#REF!</v>
      </c>
      <c r="W10" s="171"/>
      <c r="X10" s="94"/>
    </row>
    <row r="11" spans="1:24" ht="16.2" thickBot="1">
      <c r="A11" s="149"/>
      <c r="B11" s="139"/>
      <c r="C11" s="4" t="s">
        <v>6</v>
      </c>
      <c r="D11" s="74">
        <f t="shared" ref="D11:J11" si="4">VALUE(MID(D9,20,5))-VALUE(MID(D9,14,5))+VALUE(MID(D9,7,5))-VALUE(MID(D9,1,5))</f>
        <v>0.33333333333333343</v>
      </c>
      <c r="E11" s="74">
        <f t="shared" si="4"/>
        <v>0</v>
      </c>
      <c r="F11" s="74">
        <f t="shared" si="4"/>
        <v>0</v>
      </c>
      <c r="G11" s="74">
        <f t="shared" si="4"/>
        <v>0.33333333333333326</v>
      </c>
      <c r="H11" s="74">
        <f t="shared" si="4"/>
        <v>0.33333333333333326</v>
      </c>
      <c r="I11" s="74">
        <f t="shared" si="4"/>
        <v>0.33333333333333326</v>
      </c>
      <c r="J11" s="74">
        <f t="shared" si="4"/>
        <v>0.2916666666666668</v>
      </c>
      <c r="K11" s="71">
        <f>D11+E11+F11+G11+H11+I11+J11</f>
        <v>1.625</v>
      </c>
      <c r="L11" s="72">
        <f>IF(K11&lt;K10,"- "&amp;TEXT(ABS(K10-K11),"[hh]:mm"),K11-K10)</f>
        <v>0</v>
      </c>
      <c r="M11" s="73">
        <f t="shared" si="1"/>
        <v>39</v>
      </c>
      <c r="N11" s="73">
        <f t="shared" si="2"/>
        <v>2340</v>
      </c>
      <c r="O11" s="131"/>
      <c r="P11" s="133"/>
      <c r="Q11" s="135"/>
      <c r="R11" s="128"/>
      <c r="S11" s="128"/>
      <c r="T11" s="128"/>
      <c r="U11" s="128"/>
      <c r="V11" s="143">
        <f>IF(Q9&lt;Q10,"- "&amp;TEXT(ABS(Q10-Q9),"[hh]:mm"),Q9-Q10)</f>
        <v>0</v>
      </c>
      <c r="W11" s="171"/>
      <c r="X11" s="94"/>
    </row>
    <row r="12" spans="1:24" ht="30.6" customHeight="1" thickBot="1">
      <c r="A12" s="140"/>
      <c r="B12" s="101" t="s">
        <v>9</v>
      </c>
      <c r="C12" s="27" t="s">
        <v>7</v>
      </c>
      <c r="D12" s="66" t="s">
        <v>39</v>
      </c>
      <c r="E12" s="66" t="s">
        <v>44</v>
      </c>
      <c r="F12" s="66" t="s">
        <v>42</v>
      </c>
      <c r="G12" s="66" t="s">
        <v>42</v>
      </c>
      <c r="H12" s="66" t="s">
        <v>42</v>
      </c>
      <c r="I12" s="66" t="s">
        <v>45</v>
      </c>
      <c r="J12" s="66" t="s">
        <v>39</v>
      </c>
      <c r="K12" s="172">
        <v>0</v>
      </c>
      <c r="L12" s="173"/>
      <c r="M12" s="67">
        <f t="shared" si="1"/>
        <v>0</v>
      </c>
      <c r="N12" s="67">
        <f t="shared" si="2"/>
        <v>0</v>
      </c>
      <c r="O12" s="106">
        <f>N12+N14-N13</f>
        <v>0</v>
      </c>
      <c r="P12" s="109">
        <f>M12+M14-M13</f>
        <v>0</v>
      </c>
      <c r="Q12" s="112">
        <v>0</v>
      </c>
      <c r="R12" s="115">
        <f>(HOUR(Q12*24)/24+MINUTE(Q12/60))</f>
        <v>0</v>
      </c>
      <c r="S12" s="115">
        <f>R12*60</f>
        <v>0</v>
      </c>
      <c r="T12" s="115">
        <f>O12-S12</f>
        <v>0</v>
      </c>
      <c r="U12" s="115">
        <f>T12/60</f>
        <v>0</v>
      </c>
      <c r="V12" s="124">
        <f>U12/24</f>
        <v>0</v>
      </c>
      <c r="W12" s="171"/>
      <c r="X12" s="94"/>
    </row>
    <row r="13" spans="1:24" ht="16.2" thickBot="1">
      <c r="A13" s="141"/>
      <c r="B13" s="102"/>
      <c r="C13" s="3" t="s">
        <v>5</v>
      </c>
      <c r="D13" s="68"/>
      <c r="E13" s="68"/>
      <c r="F13" s="68"/>
      <c r="G13" s="68"/>
      <c r="H13" s="68"/>
      <c r="I13" s="68"/>
      <c r="J13" s="68"/>
      <c r="K13" s="120">
        <v>1.625</v>
      </c>
      <c r="L13" s="121"/>
      <c r="M13" s="69">
        <f t="shared" si="1"/>
        <v>39</v>
      </c>
      <c r="N13" s="69">
        <f t="shared" si="2"/>
        <v>2340</v>
      </c>
      <c r="O13" s="107"/>
      <c r="P13" s="110"/>
      <c r="Q13" s="113"/>
      <c r="R13" s="116"/>
      <c r="S13" s="116"/>
      <c r="T13" s="116"/>
      <c r="U13" s="116"/>
      <c r="V13" s="125" t="e">
        <f>IF(Q13&lt;#REF!,"- "&amp;TEXT(ABS(#REF!-Q13),"[hh]:mm"),Q13-#REF!)</f>
        <v>#REF!</v>
      </c>
      <c r="W13" s="171"/>
      <c r="X13" s="94"/>
    </row>
    <row r="14" spans="1:24" ht="16.2" thickBot="1">
      <c r="A14" s="174"/>
      <c r="B14" s="139"/>
      <c r="C14" s="4" t="s">
        <v>6</v>
      </c>
      <c r="D14" s="74">
        <f t="shared" ref="D14:J14" si="5">VALUE(MID(D12,20,5))-VALUE(MID(D12,14,5))+VALUE(MID(D12,7,5))-VALUE(MID(D12,1,5))</f>
        <v>0</v>
      </c>
      <c r="E14" s="74">
        <f t="shared" si="5"/>
        <v>0.29166666666666663</v>
      </c>
      <c r="F14" s="74">
        <f t="shared" si="5"/>
        <v>0.33333333333333343</v>
      </c>
      <c r="G14" s="74">
        <f t="shared" si="5"/>
        <v>0.33333333333333343</v>
      </c>
      <c r="H14" s="74">
        <f t="shared" si="5"/>
        <v>0.33333333333333343</v>
      </c>
      <c r="I14" s="74">
        <f t="shared" si="5"/>
        <v>0.33333333333333343</v>
      </c>
      <c r="J14" s="74">
        <f t="shared" si="5"/>
        <v>0</v>
      </c>
      <c r="K14" s="71">
        <f>D14+E14+F14+G14+H14+I14+J14</f>
        <v>1.6250000000000004</v>
      </c>
      <c r="L14" s="72">
        <f>IF(K14&lt;K13,"- "&amp;TEXT(ABS(K13-K14),"[hh]:mm"),K14-K13)</f>
        <v>4.4408920985006262E-16</v>
      </c>
      <c r="M14" s="73">
        <f t="shared" si="1"/>
        <v>39</v>
      </c>
      <c r="N14" s="73">
        <f t="shared" si="2"/>
        <v>2340</v>
      </c>
      <c r="O14" s="131"/>
      <c r="P14" s="133"/>
      <c r="Q14" s="135"/>
      <c r="R14" s="128"/>
      <c r="S14" s="128"/>
      <c r="T14" s="128"/>
      <c r="U14" s="128"/>
      <c r="V14" s="143">
        <f>IF(Q12&lt;Q13,"- "&amp;TEXT(ABS(Q13-Q12),"[hh]:mm"),Q12-Q13)</f>
        <v>0</v>
      </c>
      <c r="W14" s="171"/>
      <c r="X14" s="94"/>
    </row>
    <row r="15" spans="1:24" ht="30.6" customHeight="1" thickBot="1">
      <c r="A15" s="168"/>
      <c r="B15" s="101" t="s">
        <v>10</v>
      </c>
      <c r="C15" s="27" t="s">
        <v>7</v>
      </c>
      <c r="D15" s="66" t="s">
        <v>37</v>
      </c>
      <c r="E15" s="66" t="s">
        <v>39</v>
      </c>
      <c r="F15" s="66" t="s">
        <v>33</v>
      </c>
      <c r="G15" s="66" t="s">
        <v>39</v>
      </c>
      <c r="H15" s="66" t="s">
        <v>39</v>
      </c>
      <c r="I15" s="66" t="s">
        <v>37</v>
      </c>
      <c r="J15" s="66" t="s">
        <v>37</v>
      </c>
      <c r="K15" s="172">
        <v>0</v>
      </c>
      <c r="L15" s="173"/>
      <c r="M15" s="67">
        <f t="shared" si="1"/>
        <v>0</v>
      </c>
      <c r="N15" s="67">
        <f t="shared" si="2"/>
        <v>0</v>
      </c>
      <c r="O15" s="106">
        <f>N15+N17-N16</f>
        <v>0</v>
      </c>
      <c r="P15" s="109">
        <f>M15+M17-M16</f>
        <v>0</v>
      </c>
      <c r="Q15" s="112">
        <v>0</v>
      </c>
      <c r="R15" s="115">
        <f>(HOUR(Q15*24)/24+MINUTE(Q15/60))</f>
        <v>0</v>
      </c>
      <c r="S15" s="115">
        <f>R15*60</f>
        <v>0</v>
      </c>
      <c r="T15" s="115">
        <f>O15-S15</f>
        <v>0</v>
      </c>
      <c r="U15" s="115">
        <f>T15/60</f>
        <v>0</v>
      </c>
      <c r="V15" s="124">
        <f>U15/24</f>
        <v>0</v>
      </c>
      <c r="W15" s="170"/>
      <c r="X15" s="94"/>
    </row>
    <row r="16" spans="1:24" ht="16.2" thickBot="1">
      <c r="A16" s="148"/>
      <c r="B16" s="102"/>
      <c r="C16" s="3" t="s">
        <v>5</v>
      </c>
      <c r="D16" s="68"/>
      <c r="E16" s="68"/>
      <c r="F16" s="68"/>
      <c r="G16" s="68"/>
      <c r="H16" s="68"/>
      <c r="I16" s="68"/>
      <c r="J16" s="68"/>
      <c r="K16" s="120">
        <v>1.625</v>
      </c>
      <c r="L16" s="121"/>
      <c r="M16" s="69">
        <f t="shared" si="1"/>
        <v>39</v>
      </c>
      <c r="N16" s="69">
        <f t="shared" si="2"/>
        <v>2340</v>
      </c>
      <c r="O16" s="107"/>
      <c r="P16" s="110"/>
      <c r="Q16" s="113"/>
      <c r="R16" s="116"/>
      <c r="S16" s="116"/>
      <c r="T16" s="116"/>
      <c r="U16" s="116"/>
      <c r="V16" s="125" t="e">
        <f>IF(Q16&lt;#REF!,"- "&amp;TEXT(ABS(#REF!-Q16),"[hh]:mm"),Q16-#REF!)</f>
        <v>#REF!</v>
      </c>
      <c r="W16" s="171"/>
      <c r="X16" s="94"/>
    </row>
    <row r="17" spans="1:24" ht="16.2" thickBot="1">
      <c r="A17" s="149"/>
      <c r="B17" s="139"/>
      <c r="C17" s="4" t="s">
        <v>6</v>
      </c>
      <c r="D17" s="74">
        <f t="shared" ref="D17:J17" si="6">VALUE(MID(D15,20,5))-VALUE(MID(D15,14,5))+VALUE(MID(D15,7,5))-VALUE(MID(D15,1,5))</f>
        <v>0.41666666666666685</v>
      </c>
      <c r="E17" s="74">
        <f t="shared" si="6"/>
        <v>0</v>
      </c>
      <c r="F17" s="74">
        <f t="shared" si="6"/>
        <v>0.375</v>
      </c>
      <c r="G17" s="74">
        <f t="shared" si="6"/>
        <v>0</v>
      </c>
      <c r="H17" s="74">
        <f t="shared" si="6"/>
        <v>0</v>
      </c>
      <c r="I17" s="74">
        <f t="shared" si="6"/>
        <v>0.41666666666666685</v>
      </c>
      <c r="J17" s="74">
        <f t="shared" si="6"/>
        <v>0.41666666666666685</v>
      </c>
      <c r="K17" s="71">
        <f>D17+E17+F17+G17+H17+I17+J17</f>
        <v>1.6250000000000004</v>
      </c>
      <c r="L17" s="72">
        <f>IF(K17&lt;K16,"- "&amp;TEXT(ABS(K16-K17),"[hh]:mm"),K17-K16)</f>
        <v>4.4408920985006262E-16</v>
      </c>
      <c r="M17" s="73">
        <f t="shared" si="1"/>
        <v>39</v>
      </c>
      <c r="N17" s="73">
        <f t="shared" si="2"/>
        <v>2340</v>
      </c>
      <c r="O17" s="131"/>
      <c r="P17" s="133"/>
      <c r="Q17" s="135"/>
      <c r="R17" s="128"/>
      <c r="S17" s="128"/>
      <c r="T17" s="128"/>
      <c r="U17" s="128"/>
      <c r="V17" s="143">
        <f>IF(Q15&lt;Q16,"- "&amp;TEXT(ABS(Q16-Q15),"[hh]:mm"),Q15-Q16)</f>
        <v>0</v>
      </c>
      <c r="W17" s="171"/>
      <c r="X17" s="94"/>
    </row>
    <row r="18" spans="1:24" ht="30.6" customHeight="1" thickBot="1">
      <c r="A18" s="168"/>
      <c r="B18" s="101" t="s">
        <v>10</v>
      </c>
      <c r="C18" s="27" t="s">
        <v>7</v>
      </c>
      <c r="D18" s="66" t="s">
        <v>39</v>
      </c>
      <c r="E18" s="66" t="s">
        <v>37</v>
      </c>
      <c r="F18" s="66" t="s">
        <v>37</v>
      </c>
      <c r="G18" s="66" t="s">
        <v>37</v>
      </c>
      <c r="H18" s="66" t="s">
        <v>38</v>
      </c>
      <c r="I18" s="66" t="s">
        <v>39</v>
      </c>
      <c r="J18" s="66" t="s">
        <v>39</v>
      </c>
      <c r="K18" s="172">
        <v>0.20833333333333334</v>
      </c>
      <c r="L18" s="173"/>
      <c r="M18" s="67">
        <f t="shared" si="1"/>
        <v>5</v>
      </c>
      <c r="N18" s="67">
        <f t="shared" si="2"/>
        <v>300</v>
      </c>
      <c r="O18" s="106">
        <f>N18+N20-N19</f>
        <v>300</v>
      </c>
      <c r="P18" s="109">
        <f>M18+M20-M19</f>
        <v>5</v>
      </c>
      <c r="Q18" s="112">
        <v>0</v>
      </c>
      <c r="R18" s="115">
        <f>(HOUR(Q18*24)/24+MINUTE(Q18/60))</f>
        <v>0</v>
      </c>
      <c r="S18" s="115">
        <f>R18*60</f>
        <v>0</v>
      </c>
      <c r="T18" s="115">
        <f>O18-S18</f>
        <v>300</v>
      </c>
      <c r="U18" s="115">
        <f>T18/60</f>
        <v>5</v>
      </c>
      <c r="V18" s="124">
        <f>U18/24</f>
        <v>0.20833333333333334</v>
      </c>
      <c r="W18" s="126"/>
      <c r="X18" s="118"/>
    </row>
    <row r="19" spans="1:24" ht="15.6">
      <c r="A19" s="148"/>
      <c r="B19" s="102"/>
      <c r="C19" s="3" t="s">
        <v>5</v>
      </c>
      <c r="D19" s="68"/>
      <c r="E19" s="68"/>
      <c r="F19" s="68"/>
      <c r="G19" s="68"/>
      <c r="H19" s="68"/>
      <c r="I19" s="68"/>
      <c r="J19" s="68"/>
      <c r="K19" s="120">
        <v>1.625</v>
      </c>
      <c r="L19" s="121"/>
      <c r="M19" s="69">
        <f t="shared" si="1"/>
        <v>39</v>
      </c>
      <c r="N19" s="69">
        <f t="shared" si="2"/>
        <v>2340</v>
      </c>
      <c r="O19" s="107"/>
      <c r="P19" s="110"/>
      <c r="Q19" s="113"/>
      <c r="R19" s="116"/>
      <c r="S19" s="116"/>
      <c r="T19" s="116"/>
      <c r="U19" s="116"/>
      <c r="V19" s="125" t="e">
        <f>IF(Q19&lt;#REF!,"- "&amp;TEXT(ABS(#REF!-Q19),"[hh]:mm"),Q19-#REF!)</f>
        <v>#REF!</v>
      </c>
      <c r="W19" s="127"/>
      <c r="X19" s="119"/>
    </row>
    <row r="20" spans="1:24" ht="16.2" thickBot="1">
      <c r="A20" s="169"/>
      <c r="B20" s="103"/>
      <c r="C20" s="9" t="s">
        <v>6</v>
      </c>
      <c r="D20" s="75">
        <f t="shared" ref="D20:J20" si="7">VALUE(MID(D18,20,5))-VALUE(MID(D18,14,5))+VALUE(MID(D18,7,5))-VALUE(MID(D18,1,5))</f>
        <v>0</v>
      </c>
      <c r="E20" s="75">
        <f t="shared" si="7"/>
        <v>0.41666666666666685</v>
      </c>
      <c r="F20" s="75">
        <f t="shared" si="7"/>
        <v>0.41666666666666685</v>
      </c>
      <c r="G20" s="75">
        <f t="shared" si="7"/>
        <v>0.41666666666666685</v>
      </c>
      <c r="H20" s="75">
        <f t="shared" si="7"/>
        <v>0.37500000000000011</v>
      </c>
      <c r="I20" s="75">
        <f t="shared" si="7"/>
        <v>0</v>
      </c>
      <c r="J20" s="75">
        <f t="shared" si="7"/>
        <v>0</v>
      </c>
      <c r="K20" s="78">
        <f>D20+E20+F20+G20+H20+I20+J20</f>
        <v>1.6250000000000004</v>
      </c>
      <c r="L20" s="76">
        <f>IF(K20&lt;K19,"- "&amp;TEXT(ABS(K19-K20),"[hh]:mm"),K20-K19)</f>
        <v>4.4408920985006262E-16</v>
      </c>
      <c r="M20" s="80">
        <f t="shared" si="1"/>
        <v>39</v>
      </c>
      <c r="N20" s="80">
        <f t="shared" si="2"/>
        <v>2340</v>
      </c>
      <c r="O20" s="107"/>
      <c r="P20" s="110"/>
      <c r="Q20" s="113"/>
      <c r="R20" s="116"/>
      <c r="S20" s="116"/>
      <c r="T20" s="116"/>
      <c r="U20" s="116"/>
      <c r="V20" s="125">
        <f>IF(Q18&lt;Q19,"- "&amp;TEXT(ABS(Q19-Q18),"[hh]:mm"),Q18-Q19)</f>
        <v>0</v>
      </c>
      <c r="W20" s="127"/>
      <c r="X20" s="119"/>
    </row>
    <row r="21" spans="1:24" ht="30.6" customHeight="1" thickBot="1">
      <c r="A21" s="168"/>
      <c r="B21" s="101" t="s">
        <v>111</v>
      </c>
      <c r="C21" s="27" t="s">
        <v>7</v>
      </c>
      <c r="D21" s="66" t="s">
        <v>39</v>
      </c>
      <c r="E21" s="66" t="s">
        <v>37</v>
      </c>
      <c r="F21" s="66" t="s">
        <v>37</v>
      </c>
      <c r="G21" s="66" t="s">
        <v>37</v>
      </c>
      <c r="H21" s="66" t="s">
        <v>38</v>
      </c>
      <c r="I21" s="66" t="s">
        <v>39</v>
      </c>
      <c r="J21" s="66" t="s">
        <v>39</v>
      </c>
      <c r="K21" s="172">
        <v>0</v>
      </c>
      <c r="L21" s="173"/>
      <c r="M21" s="67">
        <f t="shared" si="1"/>
        <v>0</v>
      </c>
      <c r="N21" s="67">
        <f t="shared" si="2"/>
        <v>0</v>
      </c>
      <c r="O21" s="106">
        <f>N21+N23-N22</f>
        <v>0</v>
      </c>
      <c r="P21" s="109">
        <f>M21+M23-M22</f>
        <v>0</v>
      </c>
      <c r="Q21" s="112">
        <v>0</v>
      </c>
      <c r="R21" s="115">
        <f>(HOUR(Q21*24)/24+MINUTE(Q21/60))</f>
        <v>0</v>
      </c>
      <c r="S21" s="115">
        <f>R21*60</f>
        <v>0</v>
      </c>
      <c r="T21" s="115">
        <f>O21-S21</f>
        <v>0</v>
      </c>
      <c r="U21" s="115">
        <f>T21/60</f>
        <v>0</v>
      </c>
      <c r="V21" s="124">
        <f>U21/24</f>
        <v>0</v>
      </c>
      <c r="W21" s="126"/>
      <c r="X21" s="118"/>
    </row>
    <row r="22" spans="1:24" ht="15.6">
      <c r="A22" s="148"/>
      <c r="B22" s="102"/>
      <c r="C22" s="3" t="s">
        <v>5</v>
      </c>
      <c r="D22" s="68"/>
      <c r="E22" s="68"/>
      <c r="F22" s="68"/>
      <c r="G22" s="68"/>
      <c r="H22" s="68"/>
      <c r="I22" s="68"/>
      <c r="J22" s="68"/>
      <c r="K22" s="120">
        <v>1.625</v>
      </c>
      <c r="L22" s="121"/>
      <c r="M22" s="69">
        <f t="shared" si="1"/>
        <v>39</v>
      </c>
      <c r="N22" s="69">
        <f t="shared" si="2"/>
        <v>2340</v>
      </c>
      <c r="O22" s="107"/>
      <c r="P22" s="110"/>
      <c r="Q22" s="113"/>
      <c r="R22" s="116"/>
      <c r="S22" s="116"/>
      <c r="T22" s="116"/>
      <c r="U22" s="116"/>
      <c r="V22" s="125" t="e">
        <f>IF(Q22&lt;#REF!,"- "&amp;TEXT(ABS(#REF!-Q22),"[hh]:mm"),Q22-#REF!)</f>
        <v>#REF!</v>
      </c>
      <c r="W22" s="127"/>
      <c r="X22" s="119"/>
    </row>
    <row r="23" spans="1:24" ht="16.2" thickBot="1">
      <c r="A23" s="169"/>
      <c r="B23" s="103"/>
      <c r="C23" s="9" t="s">
        <v>6</v>
      </c>
      <c r="D23" s="75">
        <f t="shared" ref="D23:J23" si="8">VALUE(MID(D21,20,5))-VALUE(MID(D21,14,5))+VALUE(MID(D21,7,5))-VALUE(MID(D21,1,5))</f>
        <v>0</v>
      </c>
      <c r="E23" s="75">
        <f t="shared" si="8"/>
        <v>0.41666666666666685</v>
      </c>
      <c r="F23" s="75">
        <f t="shared" si="8"/>
        <v>0.41666666666666685</v>
      </c>
      <c r="G23" s="75">
        <f t="shared" si="8"/>
        <v>0.41666666666666685</v>
      </c>
      <c r="H23" s="75">
        <f t="shared" si="8"/>
        <v>0.37500000000000011</v>
      </c>
      <c r="I23" s="75">
        <f t="shared" si="8"/>
        <v>0</v>
      </c>
      <c r="J23" s="75">
        <f t="shared" si="8"/>
        <v>0</v>
      </c>
      <c r="K23" s="78">
        <f>D23+E23+F23+G23+H23+I23+J23</f>
        <v>1.6250000000000004</v>
      </c>
      <c r="L23" s="76">
        <f>IF(K23&lt;K22,"- "&amp;TEXT(ABS(K22-K23),"[hh]:mm"),K23-K22)</f>
        <v>4.4408920985006262E-16</v>
      </c>
      <c r="M23" s="80">
        <f t="shared" si="1"/>
        <v>39</v>
      </c>
      <c r="N23" s="80">
        <f t="shared" si="2"/>
        <v>2340</v>
      </c>
      <c r="O23" s="107"/>
      <c r="P23" s="110"/>
      <c r="Q23" s="113"/>
      <c r="R23" s="116"/>
      <c r="S23" s="116"/>
      <c r="T23" s="116"/>
      <c r="U23" s="116"/>
      <c r="V23" s="125">
        <f>IF(Q21&lt;Q22,"- "&amp;TEXT(ABS(Q22-Q21),"[hh]:mm"),Q21-Q22)</f>
        <v>0</v>
      </c>
      <c r="W23" s="127"/>
      <c r="X23" s="119"/>
    </row>
    <row r="24" spans="1:24" ht="30.6" customHeight="1" thickBot="1">
      <c r="A24" s="163"/>
      <c r="B24" s="150" t="s">
        <v>15</v>
      </c>
      <c r="C24" s="2" t="s">
        <v>7</v>
      </c>
      <c r="D24" s="77" t="s">
        <v>40</v>
      </c>
      <c r="E24" s="77" t="s">
        <v>19</v>
      </c>
      <c r="F24" s="77" t="s">
        <v>19</v>
      </c>
      <c r="G24" s="77" t="s">
        <v>41</v>
      </c>
      <c r="H24" s="77" t="s">
        <v>40</v>
      </c>
      <c r="I24" s="77" t="s">
        <v>39</v>
      </c>
      <c r="J24" s="77" t="s">
        <v>39</v>
      </c>
      <c r="K24" s="153">
        <v>0</v>
      </c>
      <c r="L24" s="154"/>
      <c r="M24" s="82">
        <f t="shared" si="1"/>
        <v>0</v>
      </c>
      <c r="N24" s="82">
        <f t="shared" si="2"/>
        <v>0</v>
      </c>
      <c r="O24" s="130">
        <f>N24+N26</f>
        <v>1680</v>
      </c>
      <c r="P24" s="132">
        <f>M24+M26</f>
        <v>28</v>
      </c>
      <c r="Q24" s="134">
        <v>0</v>
      </c>
      <c r="R24" s="129">
        <f>(HOUR(Q24*24)/24+MINUTE(Q24/60))</f>
        <v>0</v>
      </c>
      <c r="S24" s="129">
        <f>R24*60</f>
        <v>0</v>
      </c>
      <c r="T24" s="129">
        <f>O24-S24</f>
        <v>1680</v>
      </c>
      <c r="U24" s="129">
        <f>T24/60</f>
        <v>28</v>
      </c>
      <c r="V24" s="136">
        <f>U24/24</f>
        <v>1.1666666666666667</v>
      </c>
      <c r="W24" s="164"/>
      <c r="X24" s="166"/>
    </row>
    <row r="25" spans="1:24" ht="16.2" thickBot="1">
      <c r="A25" s="99"/>
      <c r="B25" s="102"/>
      <c r="C25" s="3" t="s">
        <v>5</v>
      </c>
      <c r="D25" s="68"/>
      <c r="E25" s="68"/>
      <c r="F25" s="68"/>
      <c r="G25" s="68"/>
      <c r="H25" s="68"/>
      <c r="I25" s="68"/>
      <c r="J25" s="68"/>
      <c r="K25" s="96">
        <f>K107</f>
        <v>1.166666666666667</v>
      </c>
      <c r="L25" s="97"/>
      <c r="M25" s="69">
        <f t="shared" si="1"/>
        <v>28</v>
      </c>
      <c r="N25" s="69">
        <f t="shared" si="2"/>
        <v>1680</v>
      </c>
      <c r="O25" s="107"/>
      <c r="P25" s="110"/>
      <c r="Q25" s="113"/>
      <c r="R25" s="116"/>
      <c r="S25" s="116"/>
      <c r="T25" s="116"/>
      <c r="U25" s="116"/>
      <c r="V25" s="89" t="e">
        <f>IF(Q25&lt;#REF!,"- "&amp;TEXT(ABS(#REF!-Q25),"[hh]:mm"),Q25-#REF!)</f>
        <v>#REF!</v>
      </c>
      <c r="W25" s="92"/>
      <c r="X25" s="94"/>
    </row>
    <row r="26" spans="1:24" ht="16.2" thickBot="1">
      <c r="A26" s="99"/>
      <c r="B26" s="102"/>
      <c r="C26" s="7" t="s">
        <v>6</v>
      </c>
      <c r="D26" s="74">
        <f t="shared" ref="D26:J26" si="9">VALUE(MID(D24,20,5))-VALUE(MID(D24,14,5))+VALUE(MID(D24,7,5))-VALUE(MID(D24,1,5))</f>
        <v>0.20833333333333331</v>
      </c>
      <c r="E26" s="74">
        <f t="shared" si="9"/>
        <v>0.25000000000000006</v>
      </c>
      <c r="F26" s="74">
        <f t="shared" si="9"/>
        <v>0.25000000000000006</v>
      </c>
      <c r="G26" s="74">
        <f t="shared" si="9"/>
        <v>0.24999999999999994</v>
      </c>
      <c r="H26" s="74">
        <f t="shared" si="9"/>
        <v>0.20833333333333331</v>
      </c>
      <c r="I26" s="74">
        <f t="shared" si="9"/>
        <v>0</v>
      </c>
      <c r="J26" s="74">
        <f t="shared" si="9"/>
        <v>0</v>
      </c>
      <c r="K26" s="71">
        <f>D26+E26+F26+G26+H26+I26+J26</f>
        <v>1.1666666666666667</v>
      </c>
      <c r="L26" s="72" t="str">
        <f>IF(K26&lt;=K25,"- "&amp;TEXT(ABS(K25-K26),"[hh]:mm"),K26-K25)</f>
        <v>- 00:00</v>
      </c>
      <c r="M26" s="73">
        <f t="shared" si="1"/>
        <v>28</v>
      </c>
      <c r="N26" s="73">
        <f t="shared" si="2"/>
        <v>1680</v>
      </c>
      <c r="O26" s="131"/>
      <c r="P26" s="133"/>
      <c r="Q26" s="135"/>
      <c r="R26" s="128"/>
      <c r="S26" s="128"/>
      <c r="T26" s="128"/>
      <c r="U26" s="128"/>
      <c r="V26" s="137">
        <f>IF(Q24&lt;Q25,"- "&amp;TEXT(ABS(Q25-Q24),"[hh]:mm"),Q24-Q25)</f>
        <v>0</v>
      </c>
      <c r="W26" s="165"/>
      <c r="X26" s="167"/>
    </row>
    <row r="27" spans="1:24" ht="30.6" customHeight="1" thickBot="1">
      <c r="A27" s="159"/>
      <c r="B27" s="161" t="s">
        <v>15</v>
      </c>
      <c r="C27" s="11" t="s">
        <v>7</v>
      </c>
      <c r="D27" s="66" t="s">
        <v>39</v>
      </c>
      <c r="E27" s="66" t="s">
        <v>39</v>
      </c>
      <c r="F27" s="66" t="s">
        <v>39</v>
      </c>
      <c r="G27" s="66" t="s">
        <v>39</v>
      </c>
      <c r="H27" s="66" t="s">
        <v>39</v>
      </c>
      <c r="I27" s="66" t="s">
        <v>41</v>
      </c>
      <c r="J27" s="66" t="s">
        <v>39</v>
      </c>
      <c r="K27" s="104">
        <v>0.5</v>
      </c>
      <c r="L27" s="105"/>
      <c r="M27" s="82">
        <f t="shared" si="1"/>
        <v>12</v>
      </c>
      <c r="N27" s="82">
        <f t="shared" si="2"/>
        <v>720</v>
      </c>
      <c r="O27" s="130">
        <f>N27+N29</f>
        <v>1080</v>
      </c>
      <c r="P27" s="132">
        <f>M27+M29</f>
        <v>18</v>
      </c>
      <c r="Q27" s="134">
        <v>0</v>
      </c>
      <c r="R27" s="129">
        <f>(HOUR(Q27*24)/24+MINUTE(Q27/60))</f>
        <v>0</v>
      </c>
      <c r="S27" s="129">
        <f>R27*60</f>
        <v>0</v>
      </c>
      <c r="T27" s="129">
        <f>O27-S27</f>
        <v>1080</v>
      </c>
      <c r="U27" s="129">
        <f>T27/60</f>
        <v>18</v>
      </c>
      <c r="V27" s="136">
        <f>U27/24</f>
        <v>0.75</v>
      </c>
      <c r="W27" s="91"/>
      <c r="X27" s="162"/>
    </row>
    <row r="28" spans="1:24" ht="16.5" customHeight="1" thickBot="1">
      <c r="A28" s="99"/>
      <c r="B28" s="102"/>
      <c r="C28" s="3" t="s">
        <v>5</v>
      </c>
      <c r="D28" s="68"/>
      <c r="E28" s="68"/>
      <c r="F28" s="68"/>
      <c r="G28" s="68"/>
      <c r="H28" s="68"/>
      <c r="I28" s="68"/>
      <c r="J28" s="68"/>
      <c r="K28" s="96">
        <f>K107</f>
        <v>1.166666666666667</v>
      </c>
      <c r="L28" s="97"/>
      <c r="M28" s="69">
        <f t="shared" si="1"/>
        <v>28</v>
      </c>
      <c r="N28" s="69">
        <f t="shared" si="2"/>
        <v>1680</v>
      </c>
      <c r="O28" s="107"/>
      <c r="P28" s="110"/>
      <c r="Q28" s="113"/>
      <c r="R28" s="116"/>
      <c r="S28" s="116"/>
      <c r="T28" s="116"/>
      <c r="U28" s="116"/>
      <c r="V28" s="89" t="e">
        <f>IF(Q28&lt;#REF!,"- "&amp;TEXT(ABS(#REF!-Q28),"[hh]:mm"),Q28-#REF!)</f>
        <v>#REF!</v>
      </c>
      <c r="W28" s="92"/>
      <c r="X28" s="94"/>
    </row>
    <row r="29" spans="1:24" ht="16.5" customHeight="1" thickBot="1">
      <c r="A29" s="160"/>
      <c r="B29" s="103"/>
      <c r="C29" s="9" t="s">
        <v>6</v>
      </c>
      <c r="D29" s="74">
        <f t="shared" ref="D29:J29" si="10">VALUE(MID(D27,20,5))-VALUE(MID(D27,14,5))+VALUE(MID(D27,7,5))-VALUE(MID(D27,1,5))</f>
        <v>0</v>
      </c>
      <c r="E29" s="74">
        <f t="shared" si="10"/>
        <v>0</v>
      </c>
      <c r="F29" s="74">
        <f t="shared" si="10"/>
        <v>0</v>
      </c>
      <c r="G29" s="74">
        <f t="shared" si="10"/>
        <v>0</v>
      </c>
      <c r="H29" s="74">
        <f t="shared" si="10"/>
        <v>0</v>
      </c>
      <c r="I29" s="74">
        <f t="shared" si="10"/>
        <v>0.24999999999999994</v>
      </c>
      <c r="J29" s="74">
        <f t="shared" si="10"/>
        <v>0</v>
      </c>
      <c r="K29" s="78">
        <f>D29+E29+F29+G29+H29+I29+J29</f>
        <v>0.24999999999999994</v>
      </c>
      <c r="L29" s="72" t="str">
        <f>IF(K29&lt;=K28,"- "&amp;TEXT(ABS(K28-K29),"[hh]:mm"),K29-K28)</f>
        <v>- 22:00</v>
      </c>
      <c r="M29" s="73">
        <f t="shared" si="1"/>
        <v>6</v>
      </c>
      <c r="N29" s="73">
        <f t="shared" si="2"/>
        <v>360</v>
      </c>
      <c r="O29" s="131"/>
      <c r="P29" s="133"/>
      <c r="Q29" s="135"/>
      <c r="R29" s="128"/>
      <c r="S29" s="128"/>
      <c r="T29" s="128"/>
      <c r="U29" s="128"/>
      <c r="V29" s="137">
        <f>IF(Q27&lt;Q28,"- "&amp;TEXT(ABS(Q28-Q27),"[hh]:mm"),Q27-Q28)</f>
        <v>0</v>
      </c>
      <c r="W29" s="93"/>
      <c r="X29" s="95"/>
    </row>
    <row r="30" spans="1:24" ht="30.6" customHeight="1" thickBot="1">
      <c r="A30" s="159"/>
      <c r="B30" s="161" t="s">
        <v>15</v>
      </c>
      <c r="C30" s="11" t="s">
        <v>7</v>
      </c>
      <c r="D30" s="66" t="s">
        <v>39</v>
      </c>
      <c r="E30" s="66" t="s">
        <v>39</v>
      </c>
      <c r="F30" s="66" t="s">
        <v>39</v>
      </c>
      <c r="G30" s="66" t="s">
        <v>39</v>
      </c>
      <c r="H30" s="66" t="s">
        <v>39</v>
      </c>
      <c r="I30" s="66" t="s">
        <v>39</v>
      </c>
      <c r="J30" s="66" t="s">
        <v>41</v>
      </c>
      <c r="K30" s="104">
        <v>0</v>
      </c>
      <c r="L30" s="105"/>
      <c r="M30" s="82">
        <f t="shared" si="1"/>
        <v>0</v>
      </c>
      <c r="N30" s="82">
        <f t="shared" si="2"/>
        <v>0</v>
      </c>
      <c r="O30" s="130">
        <f>N30+N32</f>
        <v>360</v>
      </c>
      <c r="P30" s="132">
        <f>M30+M32</f>
        <v>6</v>
      </c>
      <c r="Q30" s="134">
        <v>0</v>
      </c>
      <c r="R30" s="129">
        <f>(HOUR(Q30*24)/24+MINUTE(Q30/60))</f>
        <v>0</v>
      </c>
      <c r="S30" s="129">
        <f>R30*60</f>
        <v>0</v>
      </c>
      <c r="T30" s="129">
        <f>O30-S30</f>
        <v>360</v>
      </c>
      <c r="U30" s="129">
        <f>T30/60</f>
        <v>6</v>
      </c>
      <c r="V30" s="136">
        <f>U30/24</f>
        <v>0.25</v>
      </c>
      <c r="W30" s="91"/>
      <c r="X30" s="162"/>
    </row>
    <row r="31" spans="1:24" ht="16.5" customHeight="1" thickBot="1">
      <c r="A31" s="99"/>
      <c r="B31" s="102"/>
      <c r="C31" s="3" t="s">
        <v>5</v>
      </c>
      <c r="D31" s="68"/>
      <c r="E31" s="68"/>
      <c r="F31" s="68"/>
      <c r="G31" s="68"/>
      <c r="H31" s="68"/>
      <c r="I31" s="68"/>
      <c r="J31" s="68"/>
      <c r="K31" s="96">
        <f>K107</f>
        <v>1.166666666666667</v>
      </c>
      <c r="L31" s="97"/>
      <c r="M31" s="69">
        <f t="shared" si="1"/>
        <v>28</v>
      </c>
      <c r="N31" s="69">
        <f t="shared" si="2"/>
        <v>1680</v>
      </c>
      <c r="O31" s="107"/>
      <c r="P31" s="110"/>
      <c r="Q31" s="113"/>
      <c r="R31" s="116"/>
      <c r="S31" s="116"/>
      <c r="T31" s="116"/>
      <c r="U31" s="116"/>
      <c r="V31" s="89" t="e">
        <f>IF(Q31&lt;#REF!,"- "&amp;TEXT(ABS(#REF!-Q31),"[hh]:mm"),Q31-#REF!)</f>
        <v>#REF!</v>
      </c>
      <c r="W31" s="92"/>
      <c r="X31" s="94"/>
    </row>
    <row r="32" spans="1:24" ht="16.5" customHeight="1" thickBot="1">
      <c r="A32" s="160"/>
      <c r="B32" s="103"/>
      <c r="C32" s="9" t="s">
        <v>6</v>
      </c>
      <c r="D32" s="75">
        <f t="shared" ref="D32:J32" si="11">VALUE(MID(D30,20,5))-VALUE(MID(D30,14,5))+VALUE(MID(D30,7,5))-VALUE(MID(D30,1,5))</f>
        <v>0</v>
      </c>
      <c r="E32" s="75">
        <f t="shared" si="11"/>
        <v>0</v>
      </c>
      <c r="F32" s="75">
        <f t="shared" si="11"/>
        <v>0</v>
      </c>
      <c r="G32" s="75">
        <f t="shared" si="11"/>
        <v>0</v>
      </c>
      <c r="H32" s="75">
        <f t="shared" si="11"/>
        <v>0</v>
      </c>
      <c r="I32" s="75">
        <f t="shared" si="11"/>
        <v>0</v>
      </c>
      <c r="J32" s="75">
        <f t="shared" si="11"/>
        <v>0.24999999999999994</v>
      </c>
      <c r="K32" s="78">
        <f>D32+E32+F32+G32+H32+I32+J32</f>
        <v>0.24999999999999994</v>
      </c>
      <c r="L32" s="76" t="str">
        <f>IF(K32&lt;=K31,"- "&amp;TEXT(ABS(K31-K32),"[hh]:mm"),K32-K31)</f>
        <v>- 22:00</v>
      </c>
      <c r="M32" s="83">
        <f t="shared" si="1"/>
        <v>6</v>
      </c>
      <c r="N32" s="83">
        <f t="shared" si="2"/>
        <v>360</v>
      </c>
      <c r="O32" s="108"/>
      <c r="P32" s="111"/>
      <c r="Q32" s="114"/>
      <c r="R32" s="117"/>
      <c r="S32" s="117"/>
      <c r="T32" s="117"/>
      <c r="U32" s="117"/>
      <c r="V32" s="90">
        <f>IF(Q30&lt;Q31,"- "&amp;TEXT(ABS(Q31-Q30),"[hh]:mm"),Q30-Q31)</f>
        <v>0</v>
      </c>
      <c r="W32" s="93"/>
      <c r="X32" s="95"/>
    </row>
    <row r="33" spans="1:24" ht="34.200000000000003" customHeight="1" thickBot="1">
      <c r="A33" s="84" t="str">
        <f>A5</f>
        <v>Nom</v>
      </c>
      <c r="B33" s="84" t="str">
        <f t="shared" ref="B33:X33" si="12">B5</f>
        <v>Position</v>
      </c>
      <c r="C33" s="84"/>
      <c r="D33" s="85">
        <f>D5</f>
        <v>42380</v>
      </c>
      <c r="E33" s="85">
        <f>E5</f>
        <v>42381</v>
      </c>
      <c r="F33" s="85">
        <f>F5</f>
        <v>42382</v>
      </c>
      <c r="G33" s="85">
        <f t="shared" ref="G33:J33" si="13">G5</f>
        <v>42383</v>
      </c>
      <c r="H33" s="85">
        <f t="shared" si="13"/>
        <v>42384</v>
      </c>
      <c r="I33" s="85">
        <f t="shared" si="13"/>
        <v>42385</v>
      </c>
      <c r="J33" s="85">
        <f t="shared" si="13"/>
        <v>42386</v>
      </c>
      <c r="K33" s="122" t="str">
        <f t="shared" si="12"/>
        <v>REPORT Semaine -1</v>
      </c>
      <c r="L33" s="123"/>
      <c r="M33" s="86" t="str">
        <f t="shared" si="12"/>
        <v>Calcul</v>
      </c>
      <c r="N33" s="86" t="str">
        <f t="shared" si="12"/>
        <v>Calcul</v>
      </c>
      <c r="O33" s="86" t="str">
        <f t="shared" si="12"/>
        <v>Calcul</v>
      </c>
      <c r="P33" s="86" t="str">
        <f t="shared" si="12"/>
        <v>Cumul Fin Semaine</v>
      </c>
      <c r="Q33" s="86" t="str">
        <f t="shared" si="12"/>
        <v>RECUP Journée</v>
      </c>
      <c r="R33" s="86">
        <f t="shared" si="12"/>
        <v>0</v>
      </c>
      <c r="S33" s="86">
        <f t="shared" si="12"/>
        <v>0</v>
      </c>
      <c r="T33" s="86">
        <f t="shared" si="12"/>
        <v>0</v>
      </c>
      <c r="U33" s="86">
        <f t="shared" si="12"/>
        <v>0</v>
      </c>
      <c r="V33" s="86" t="str">
        <f t="shared" si="12"/>
        <v>A REPORTER</v>
      </c>
      <c r="W33" s="86" t="str">
        <f t="shared" si="12"/>
        <v>Signature salarié</v>
      </c>
      <c r="X33" s="87" t="str">
        <f t="shared" si="12"/>
        <v>Signature chef de service</v>
      </c>
    </row>
    <row r="34" spans="1:24" ht="30.6" customHeight="1" thickBot="1">
      <c r="A34" s="148"/>
      <c r="B34" s="102" t="s">
        <v>11</v>
      </c>
      <c r="C34" s="28" t="s">
        <v>7</v>
      </c>
      <c r="D34" s="77" t="s">
        <v>29</v>
      </c>
      <c r="E34" s="77" t="s">
        <v>29</v>
      </c>
      <c r="F34" s="77" t="s">
        <v>29</v>
      </c>
      <c r="G34" s="77" t="s">
        <v>28</v>
      </c>
      <c r="H34" s="77" t="s">
        <v>39</v>
      </c>
      <c r="I34" s="77" t="s">
        <v>39</v>
      </c>
      <c r="J34" s="77" t="s">
        <v>29</v>
      </c>
      <c r="K34" s="153">
        <v>0</v>
      </c>
      <c r="L34" s="154"/>
      <c r="M34" s="81">
        <f t="shared" ref="M34:M66" si="14">(HOUR(K34*24)/24+MINUTE(K34/60))</f>
        <v>0</v>
      </c>
      <c r="N34" s="81">
        <f t="shared" ref="N34:N66" si="15">M34*60</f>
        <v>0</v>
      </c>
      <c r="O34" s="107">
        <f>N34+N36-N35</f>
        <v>0</v>
      </c>
      <c r="P34" s="110">
        <f>M34+M36-M35</f>
        <v>0</v>
      </c>
      <c r="Q34" s="113">
        <v>0</v>
      </c>
      <c r="R34" s="116">
        <f>(HOUR(Q34*24)/24+MINUTE(Q34/60))</f>
        <v>0</v>
      </c>
      <c r="S34" s="116">
        <f>R34*60</f>
        <v>0</v>
      </c>
      <c r="T34" s="116">
        <f>O34-S34</f>
        <v>0</v>
      </c>
      <c r="U34" s="116">
        <f>T34/60</f>
        <v>0</v>
      </c>
      <c r="V34" s="89">
        <f>U34/24</f>
        <v>0</v>
      </c>
      <c r="W34" s="151"/>
      <c r="X34" s="152"/>
    </row>
    <row r="35" spans="1:24" ht="16.2" thickBot="1">
      <c r="A35" s="148"/>
      <c r="B35" s="102"/>
      <c r="C35" s="3" t="s">
        <v>5</v>
      </c>
      <c r="D35" s="68"/>
      <c r="E35" s="68"/>
      <c r="F35" s="68"/>
      <c r="G35" s="68"/>
      <c r="H35" s="68"/>
      <c r="I35" s="68"/>
      <c r="J35" s="68"/>
      <c r="K35" s="155">
        <v>1.625</v>
      </c>
      <c r="L35" s="156"/>
      <c r="M35" s="69">
        <f t="shared" si="14"/>
        <v>39</v>
      </c>
      <c r="N35" s="69">
        <f t="shared" si="15"/>
        <v>2340</v>
      </c>
      <c r="O35" s="107"/>
      <c r="P35" s="110"/>
      <c r="Q35" s="113"/>
      <c r="R35" s="116"/>
      <c r="S35" s="116"/>
      <c r="T35" s="116"/>
      <c r="U35" s="116"/>
      <c r="V35" s="89" t="e">
        <f>IF(Q35&lt;#REF!,"- "&amp;TEXT(ABS(#REF!-Q35),"[hh]:mm"),Q35-#REF!)</f>
        <v>#REF!</v>
      </c>
      <c r="W35" s="92"/>
      <c r="X35" s="94"/>
    </row>
    <row r="36" spans="1:24" ht="16.2" thickBot="1">
      <c r="A36" s="148"/>
      <c r="B36" s="102"/>
      <c r="C36" s="7" t="s">
        <v>6</v>
      </c>
      <c r="D36" s="75">
        <f t="shared" ref="D36:J36" si="16">VALUE(MID(D34,20,5))-VALUE(MID(D34,14,5))+VALUE(MID(D34,7,5))-VALUE(MID(D34,1,5))</f>
        <v>0.33333333333333337</v>
      </c>
      <c r="E36" s="75">
        <f t="shared" si="16"/>
        <v>0.33333333333333337</v>
      </c>
      <c r="F36" s="75">
        <f t="shared" si="16"/>
        <v>0.33333333333333337</v>
      </c>
      <c r="G36" s="75">
        <f t="shared" si="16"/>
        <v>0.29166666666666674</v>
      </c>
      <c r="H36" s="75">
        <f t="shared" si="16"/>
        <v>0</v>
      </c>
      <c r="I36" s="75">
        <f t="shared" si="16"/>
        <v>0</v>
      </c>
      <c r="J36" s="75">
        <f t="shared" si="16"/>
        <v>0.33333333333333337</v>
      </c>
      <c r="K36" s="78">
        <f>D36+E36+F36+G36+H36+I36+J36</f>
        <v>1.625</v>
      </c>
      <c r="L36" s="76">
        <f>IF(K36&lt;K35,"- "&amp;TEXT(ABS(K35-K36),"[hh]:mm"),K36-K35)</f>
        <v>0</v>
      </c>
      <c r="M36" s="83">
        <f t="shared" si="14"/>
        <v>39</v>
      </c>
      <c r="N36" s="83">
        <f t="shared" si="15"/>
        <v>2340</v>
      </c>
      <c r="O36" s="108"/>
      <c r="P36" s="111"/>
      <c r="Q36" s="114"/>
      <c r="R36" s="117"/>
      <c r="S36" s="117"/>
      <c r="T36" s="117"/>
      <c r="U36" s="117"/>
      <c r="V36" s="90">
        <f>IF(Q34&lt;Q35,"- "&amp;TEXT(ABS(Q35-Q34),"[hh]:mm"),Q34-Q35)</f>
        <v>0</v>
      </c>
      <c r="W36" s="93"/>
      <c r="X36" s="95"/>
    </row>
    <row r="37" spans="1:24" ht="30.6" customHeight="1" thickBot="1">
      <c r="A37" s="147"/>
      <c r="B37" s="150" t="s">
        <v>14</v>
      </c>
      <c r="C37" s="10" t="s">
        <v>4</v>
      </c>
      <c r="D37" s="77" t="s">
        <v>24</v>
      </c>
      <c r="E37" s="77" t="s">
        <v>39</v>
      </c>
      <c r="F37" s="77" t="s">
        <v>39</v>
      </c>
      <c r="G37" s="77" t="s">
        <v>24</v>
      </c>
      <c r="H37" s="77" t="s">
        <v>24</v>
      </c>
      <c r="I37" s="77" t="s">
        <v>49</v>
      </c>
      <c r="J37" s="77" t="s">
        <v>29</v>
      </c>
      <c r="K37" s="153">
        <v>0</v>
      </c>
      <c r="L37" s="154"/>
      <c r="M37" s="81">
        <f t="shared" si="14"/>
        <v>0</v>
      </c>
      <c r="N37" s="81">
        <f t="shared" si="15"/>
        <v>0</v>
      </c>
      <c r="O37" s="107">
        <f>N37+N39-N38</f>
        <v>0</v>
      </c>
      <c r="P37" s="110">
        <f>M37+M39-M38</f>
        <v>0</v>
      </c>
      <c r="Q37" s="113">
        <v>0</v>
      </c>
      <c r="R37" s="116">
        <f>(HOUR(Q37*24)/24+MINUTE(Q37/60))</f>
        <v>0</v>
      </c>
      <c r="S37" s="116">
        <f>R37*60</f>
        <v>0</v>
      </c>
      <c r="T37" s="116">
        <f>O37-S37</f>
        <v>0</v>
      </c>
      <c r="U37" s="116">
        <f>T37/60</f>
        <v>0</v>
      </c>
      <c r="V37" s="125">
        <f>U37/24</f>
        <v>0</v>
      </c>
      <c r="W37" s="145"/>
      <c r="X37" s="119"/>
    </row>
    <row r="38" spans="1:24" ht="15.6">
      <c r="A38" s="148"/>
      <c r="B38" s="102"/>
      <c r="C38" s="3" t="s">
        <v>5</v>
      </c>
      <c r="D38" s="68"/>
      <c r="E38" s="68"/>
      <c r="F38" s="68"/>
      <c r="G38" s="68"/>
      <c r="H38" s="68"/>
      <c r="I38" s="68"/>
      <c r="J38" s="68"/>
      <c r="K38" s="155">
        <v>1.625</v>
      </c>
      <c r="L38" s="156"/>
      <c r="M38" s="69">
        <f t="shared" si="14"/>
        <v>39</v>
      </c>
      <c r="N38" s="69">
        <f t="shared" si="15"/>
        <v>2340</v>
      </c>
      <c r="O38" s="107"/>
      <c r="P38" s="110"/>
      <c r="Q38" s="113"/>
      <c r="R38" s="116"/>
      <c r="S38" s="116"/>
      <c r="T38" s="116"/>
      <c r="U38" s="116"/>
      <c r="V38" s="125" t="e">
        <f>IF(Q38&lt;#REF!,"- "&amp;TEXT(ABS(#REF!-Q38),"[hh]:mm"),Q38-#REF!)</f>
        <v>#REF!</v>
      </c>
      <c r="W38" s="145"/>
      <c r="X38" s="119"/>
    </row>
    <row r="39" spans="1:24" ht="16.2" thickBot="1">
      <c r="A39" s="149"/>
      <c r="B39" s="139"/>
      <c r="C39" s="29" t="s">
        <v>6</v>
      </c>
      <c r="D39" s="74">
        <f t="shared" ref="D39:J39" si="17">VALUE(MID(D37,20,5))-VALUE(MID(D37,14,5))+VALUE(MID(D37,7,5))-VALUE(MID(D37,1,5))</f>
        <v>0.33333333333333343</v>
      </c>
      <c r="E39" s="74">
        <f t="shared" si="17"/>
        <v>0</v>
      </c>
      <c r="F39" s="74">
        <f t="shared" si="17"/>
        <v>0</v>
      </c>
      <c r="G39" s="74">
        <f t="shared" si="17"/>
        <v>0.33333333333333343</v>
      </c>
      <c r="H39" s="74">
        <f t="shared" si="17"/>
        <v>0.33333333333333343</v>
      </c>
      <c r="I39" s="74">
        <f t="shared" si="17"/>
        <v>0.29166666666666669</v>
      </c>
      <c r="J39" s="74">
        <f t="shared" si="17"/>
        <v>0.33333333333333337</v>
      </c>
      <c r="K39" s="71">
        <f>D39+E39+F39+G39+H39+I39+J39</f>
        <v>1.6250000000000004</v>
      </c>
      <c r="L39" s="72">
        <f>IF(K39&lt;K38,"- "&amp;TEXT(ABS(K38-K39),"[hh]:mm"),K39-K38)</f>
        <v>4.4408920985006262E-16</v>
      </c>
      <c r="M39" s="73">
        <f t="shared" si="14"/>
        <v>39</v>
      </c>
      <c r="N39" s="73">
        <f t="shared" si="15"/>
        <v>2340</v>
      </c>
      <c r="O39" s="131"/>
      <c r="P39" s="133"/>
      <c r="Q39" s="135"/>
      <c r="R39" s="128"/>
      <c r="S39" s="128"/>
      <c r="T39" s="128"/>
      <c r="U39" s="128"/>
      <c r="V39" s="143">
        <f>IF(Q37&lt;Q38,"- "&amp;TEXT(ABS(Q38-Q37),"[hh]:mm"),Q37-Q38)</f>
        <v>0</v>
      </c>
      <c r="W39" s="151"/>
      <c r="X39" s="152"/>
    </row>
    <row r="40" spans="1:24" ht="30.6" customHeight="1" thickBot="1">
      <c r="A40" s="140"/>
      <c r="B40" s="101" t="s">
        <v>16</v>
      </c>
      <c r="C40" s="27" t="s">
        <v>7</v>
      </c>
      <c r="D40" s="66" t="s">
        <v>39</v>
      </c>
      <c r="E40" s="66" t="s">
        <v>24</v>
      </c>
      <c r="F40" s="66" t="s">
        <v>24</v>
      </c>
      <c r="G40" s="66" t="s">
        <v>29</v>
      </c>
      <c r="H40" s="66" t="s">
        <v>29</v>
      </c>
      <c r="I40" s="66" t="s">
        <v>28</v>
      </c>
      <c r="J40" s="66" t="s">
        <v>39</v>
      </c>
      <c r="K40" s="157">
        <v>0</v>
      </c>
      <c r="L40" s="158"/>
      <c r="M40" s="67">
        <f t="shared" si="14"/>
        <v>0</v>
      </c>
      <c r="N40" s="67">
        <f t="shared" si="15"/>
        <v>0</v>
      </c>
      <c r="O40" s="106">
        <f>N40+N42-N41</f>
        <v>0</v>
      </c>
      <c r="P40" s="109">
        <f>M40+M42-M41</f>
        <v>0</v>
      </c>
      <c r="Q40" s="112">
        <v>0</v>
      </c>
      <c r="R40" s="115">
        <f>(HOUR(Q40*24)/24+MINUTE(Q40/60))</f>
        <v>0</v>
      </c>
      <c r="S40" s="115">
        <f>R40*60</f>
        <v>0</v>
      </c>
      <c r="T40" s="115">
        <f>O40-S40</f>
        <v>0</v>
      </c>
      <c r="U40" s="115">
        <f>T40/60</f>
        <v>0</v>
      </c>
      <c r="V40" s="124">
        <f>U40/24</f>
        <v>0</v>
      </c>
      <c r="W40" s="144"/>
      <c r="X40" s="146"/>
    </row>
    <row r="41" spans="1:24" ht="15.6">
      <c r="A41" s="141"/>
      <c r="B41" s="102"/>
      <c r="C41" s="3" t="s">
        <v>5</v>
      </c>
      <c r="D41" s="68"/>
      <c r="E41" s="68"/>
      <c r="F41" s="68"/>
      <c r="G41" s="68"/>
      <c r="H41" s="68"/>
      <c r="I41" s="68"/>
      <c r="J41" s="68"/>
      <c r="K41" s="155">
        <v>1.625</v>
      </c>
      <c r="L41" s="156"/>
      <c r="M41" s="69">
        <f t="shared" si="14"/>
        <v>39</v>
      </c>
      <c r="N41" s="69">
        <f t="shared" si="15"/>
        <v>2340</v>
      </c>
      <c r="O41" s="107"/>
      <c r="P41" s="110"/>
      <c r="Q41" s="113"/>
      <c r="R41" s="116"/>
      <c r="S41" s="116"/>
      <c r="T41" s="116"/>
      <c r="U41" s="116"/>
      <c r="V41" s="125" t="e">
        <f>IF(Q41&lt;#REF!,"- "&amp;TEXT(ABS(#REF!-Q41),"[hh]:mm"),Q41-#REF!)</f>
        <v>#REF!</v>
      </c>
      <c r="W41" s="145"/>
      <c r="X41" s="119"/>
    </row>
    <row r="42" spans="1:24" ht="16.2" thickBot="1">
      <c r="A42" s="142"/>
      <c r="B42" s="103"/>
      <c r="C42" s="9" t="s">
        <v>6</v>
      </c>
      <c r="D42" s="74">
        <f t="shared" ref="D42:J42" si="18">VALUE(MID(D40,20,5))-VALUE(MID(D40,14,5))+VALUE(MID(D40,7,5))-VALUE(MID(D40,1,5))</f>
        <v>0</v>
      </c>
      <c r="E42" s="74">
        <f t="shared" si="18"/>
        <v>0.33333333333333343</v>
      </c>
      <c r="F42" s="74">
        <f t="shared" si="18"/>
        <v>0.33333333333333343</v>
      </c>
      <c r="G42" s="74">
        <f t="shared" si="18"/>
        <v>0.33333333333333337</v>
      </c>
      <c r="H42" s="74">
        <f t="shared" si="18"/>
        <v>0.33333333333333337</v>
      </c>
      <c r="I42" s="74">
        <f t="shared" si="18"/>
        <v>0.29166666666666674</v>
      </c>
      <c r="J42" s="74">
        <f t="shared" si="18"/>
        <v>0</v>
      </c>
      <c r="K42" s="71">
        <f>D42+E42+F42+G42+H42+I42+J42</f>
        <v>1.6250000000000002</v>
      </c>
      <c r="L42" s="72">
        <f>IF(K42&lt;K41,"- "&amp;TEXT(ABS(K41-K42),"[hh]:mm"),K42-K41)</f>
        <v>2.2204460492503131E-16</v>
      </c>
      <c r="M42" s="73">
        <f t="shared" si="14"/>
        <v>39</v>
      </c>
      <c r="N42" s="73">
        <f t="shared" si="15"/>
        <v>2340</v>
      </c>
      <c r="O42" s="131"/>
      <c r="P42" s="133"/>
      <c r="Q42" s="135"/>
      <c r="R42" s="128"/>
      <c r="S42" s="128"/>
      <c r="T42" s="128"/>
      <c r="U42" s="128"/>
      <c r="V42" s="143">
        <f>IF(Q40&lt;Q41,"- "&amp;TEXT(ABS(Q41-Q40),"[hh]:mm"),Q40-Q41)</f>
        <v>0</v>
      </c>
      <c r="W42" s="145"/>
      <c r="X42" s="119"/>
    </row>
    <row r="43" spans="1:24" ht="30.6" customHeight="1" thickBot="1">
      <c r="A43" s="98"/>
      <c r="B43" s="101" t="s">
        <v>12</v>
      </c>
      <c r="C43" s="27" t="s">
        <v>7</v>
      </c>
      <c r="D43" s="66" t="s">
        <v>28</v>
      </c>
      <c r="E43" s="66" t="s">
        <v>39</v>
      </c>
      <c r="F43" s="66" t="s">
        <v>39</v>
      </c>
      <c r="G43" s="66" t="s">
        <v>39</v>
      </c>
      <c r="H43" s="66" t="s">
        <v>28</v>
      </c>
      <c r="I43" s="66" t="s">
        <v>28</v>
      </c>
      <c r="J43" s="66" t="s">
        <v>30</v>
      </c>
      <c r="K43" s="104">
        <v>0</v>
      </c>
      <c r="L43" s="105"/>
      <c r="M43" s="67">
        <f t="shared" si="14"/>
        <v>0</v>
      </c>
      <c r="N43" s="67">
        <f t="shared" si="15"/>
        <v>0</v>
      </c>
      <c r="O43" s="106">
        <f>N43+N45</f>
        <v>1680</v>
      </c>
      <c r="P43" s="109">
        <f>M43+M45</f>
        <v>28</v>
      </c>
      <c r="Q43" s="112">
        <v>0</v>
      </c>
      <c r="R43" s="115">
        <f>(HOUR(Q43*24)/24+MINUTE(Q43/60))</f>
        <v>0</v>
      </c>
      <c r="S43" s="115">
        <f>R43*60</f>
        <v>0</v>
      </c>
      <c r="T43" s="115">
        <f>O43-S43</f>
        <v>1680</v>
      </c>
      <c r="U43" s="115">
        <f>T43/60</f>
        <v>28</v>
      </c>
      <c r="V43" s="88">
        <f>U43/24</f>
        <v>1.1666666666666667</v>
      </c>
      <c r="W43" s="92"/>
      <c r="X43" s="94"/>
    </row>
    <row r="44" spans="1:24" ht="16.2" thickBot="1">
      <c r="A44" s="99"/>
      <c r="B44" s="102"/>
      <c r="C44" s="3" t="s">
        <v>5</v>
      </c>
      <c r="D44" s="68"/>
      <c r="E44" s="68"/>
      <c r="F44" s="68"/>
      <c r="G44" s="68"/>
      <c r="H44" s="68"/>
      <c r="I44" s="68"/>
      <c r="J44" s="68"/>
      <c r="K44" s="96">
        <f>K107</f>
        <v>1.166666666666667</v>
      </c>
      <c r="L44" s="97"/>
      <c r="M44" s="69">
        <f t="shared" si="14"/>
        <v>28</v>
      </c>
      <c r="N44" s="69">
        <f t="shared" si="15"/>
        <v>1680</v>
      </c>
      <c r="O44" s="107"/>
      <c r="P44" s="110"/>
      <c r="Q44" s="113"/>
      <c r="R44" s="116"/>
      <c r="S44" s="116"/>
      <c r="T44" s="116"/>
      <c r="U44" s="116"/>
      <c r="V44" s="89" t="e">
        <f>IF(Q44&lt;#REF!,"- "&amp;TEXT(ABS(#REF!-Q44),"[hh]:mm"),Q44-#REF!)</f>
        <v>#REF!</v>
      </c>
      <c r="W44" s="92"/>
      <c r="X44" s="94"/>
    </row>
    <row r="45" spans="1:24" ht="16.2" thickBot="1">
      <c r="A45" s="138"/>
      <c r="B45" s="139"/>
      <c r="C45" s="9" t="s">
        <v>6</v>
      </c>
      <c r="D45" s="74">
        <f t="shared" ref="D45:J45" si="19">VALUE(MID(D43,20,5))-VALUE(MID(D43,14,5))+VALUE(MID(D43,7,5))-VALUE(MID(D43,1,5))</f>
        <v>0.29166666666666674</v>
      </c>
      <c r="E45" s="74">
        <f t="shared" si="19"/>
        <v>0</v>
      </c>
      <c r="F45" s="74">
        <f t="shared" si="19"/>
        <v>0</v>
      </c>
      <c r="G45" s="74">
        <f t="shared" si="19"/>
        <v>0</v>
      </c>
      <c r="H45" s="74">
        <f t="shared" si="19"/>
        <v>0.29166666666666674</v>
      </c>
      <c r="I45" s="74">
        <f t="shared" si="19"/>
        <v>0.29166666666666674</v>
      </c>
      <c r="J45" s="74">
        <f t="shared" si="19"/>
        <v>0.29166666666666669</v>
      </c>
      <c r="K45" s="78">
        <f>D45+E45+F45+G45+H45+I45+J45</f>
        <v>1.166666666666667</v>
      </c>
      <c r="L45" s="72" t="str">
        <f>IF(K45&lt;=K44,"- "&amp;TEXT(ABS(K44-K45),"[hh]:mm"),K45-K44)</f>
        <v>- 00:00</v>
      </c>
      <c r="M45" s="73">
        <f t="shared" si="14"/>
        <v>28</v>
      </c>
      <c r="N45" s="73">
        <f t="shared" si="15"/>
        <v>1680</v>
      </c>
      <c r="O45" s="131"/>
      <c r="P45" s="133"/>
      <c r="Q45" s="135"/>
      <c r="R45" s="128"/>
      <c r="S45" s="128"/>
      <c r="T45" s="128"/>
      <c r="U45" s="128"/>
      <c r="V45" s="137">
        <f>IF(Q43&lt;Q44,"- "&amp;TEXT(ABS(Q44-Q43),"[hh]:mm"),Q43-Q44)</f>
        <v>0</v>
      </c>
      <c r="W45" s="93"/>
      <c r="X45" s="95"/>
    </row>
    <row r="46" spans="1:24" ht="30.6" customHeight="1" thickBot="1">
      <c r="A46" s="98"/>
      <c r="B46" s="101" t="s">
        <v>12</v>
      </c>
      <c r="C46" s="27" t="s">
        <v>7</v>
      </c>
      <c r="D46" s="66" t="s">
        <v>39</v>
      </c>
      <c r="E46" s="66" t="s">
        <v>28</v>
      </c>
      <c r="F46" s="66" t="s">
        <v>28</v>
      </c>
      <c r="G46" s="66" t="s">
        <v>28</v>
      </c>
      <c r="H46" s="66" t="s">
        <v>28</v>
      </c>
      <c r="I46" s="66" t="s">
        <v>39</v>
      </c>
      <c r="J46" s="66" t="s">
        <v>39</v>
      </c>
      <c r="K46" s="104">
        <v>0</v>
      </c>
      <c r="L46" s="105"/>
      <c r="M46" s="82">
        <f t="shared" si="14"/>
        <v>0</v>
      </c>
      <c r="N46" s="81">
        <f t="shared" si="15"/>
        <v>0</v>
      </c>
      <c r="O46" s="130">
        <f>N46+N48</f>
        <v>1680</v>
      </c>
      <c r="P46" s="132">
        <f>M46+M48</f>
        <v>28</v>
      </c>
      <c r="Q46" s="134">
        <v>0</v>
      </c>
      <c r="R46" s="129">
        <f>(HOUR(Q46*24)/24+MINUTE(Q46/60))</f>
        <v>0</v>
      </c>
      <c r="S46" s="129">
        <f>R46*60</f>
        <v>0</v>
      </c>
      <c r="T46" s="129">
        <f>O46-S46</f>
        <v>1680</v>
      </c>
      <c r="U46" s="129">
        <f>T46/60</f>
        <v>28</v>
      </c>
      <c r="V46" s="136">
        <f>U46/24</f>
        <v>1.1666666666666667</v>
      </c>
      <c r="W46" s="91"/>
      <c r="X46" s="94"/>
    </row>
    <row r="47" spans="1:24" ht="16.2" thickBot="1">
      <c r="A47" s="99"/>
      <c r="B47" s="102"/>
      <c r="C47" s="3" t="s">
        <v>5</v>
      </c>
      <c r="D47" s="68"/>
      <c r="E47" s="68"/>
      <c r="F47" s="68"/>
      <c r="G47" s="68"/>
      <c r="H47" s="68"/>
      <c r="I47" s="68"/>
      <c r="J47" s="68"/>
      <c r="K47" s="96">
        <f>K107</f>
        <v>1.166666666666667</v>
      </c>
      <c r="L47" s="97"/>
      <c r="M47" s="69">
        <f t="shared" si="14"/>
        <v>28</v>
      </c>
      <c r="N47" s="69">
        <f t="shared" si="15"/>
        <v>1680</v>
      </c>
      <c r="O47" s="107"/>
      <c r="P47" s="110"/>
      <c r="Q47" s="113"/>
      <c r="R47" s="116"/>
      <c r="S47" s="116"/>
      <c r="T47" s="116"/>
      <c r="U47" s="116"/>
      <c r="V47" s="89" t="e">
        <f>IF(Q47&lt;#REF!,"- "&amp;TEXT(ABS(#REF!-Q47),"[hh]:mm"),Q47-#REF!)</f>
        <v>#REF!</v>
      </c>
      <c r="W47" s="92"/>
      <c r="X47" s="94"/>
    </row>
    <row r="48" spans="1:24" ht="16.2" thickBot="1">
      <c r="A48" s="100"/>
      <c r="B48" s="103"/>
      <c r="C48" s="9" t="s">
        <v>6</v>
      </c>
      <c r="D48" s="74">
        <f t="shared" ref="D48:J48" si="20">VALUE(MID(D46,20,5))-VALUE(MID(D46,14,5))+VALUE(MID(D46,7,5))-VALUE(MID(D46,1,5))</f>
        <v>0</v>
      </c>
      <c r="E48" s="74">
        <f t="shared" si="20"/>
        <v>0.29166666666666674</v>
      </c>
      <c r="F48" s="74">
        <f t="shared" si="20"/>
        <v>0.29166666666666674</v>
      </c>
      <c r="G48" s="74">
        <f t="shared" si="20"/>
        <v>0.29166666666666674</v>
      </c>
      <c r="H48" s="74">
        <f t="shared" si="20"/>
        <v>0.29166666666666674</v>
      </c>
      <c r="I48" s="74">
        <f t="shared" si="20"/>
        <v>0</v>
      </c>
      <c r="J48" s="74">
        <f t="shared" si="20"/>
        <v>0</v>
      </c>
      <c r="K48" s="78">
        <f>D48+E48+F48+G48+H48+I48+J48</f>
        <v>1.166666666666667</v>
      </c>
      <c r="L48" s="72" t="str">
        <f>IF(K48&lt;=K47,"- "&amp;TEXT(ABS(K47-K48),"[hh]:mm"),K48-K47)</f>
        <v>- 00:00</v>
      </c>
      <c r="M48" s="73">
        <f t="shared" si="14"/>
        <v>28</v>
      </c>
      <c r="N48" s="73">
        <f t="shared" si="15"/>
        <v>1680</v>
      </c>
      <c r="O48" s="131"/>
      <c r="P48" s="133"/>
      <c r="Q48" s="135"/>
      <c r="R48" s="128"/>
      <c r="S48" s="128"/>
      <c r="T48" s="128"/>
      <c r="U48" s="128"/>
      <c r="V48" s="137">
        <f>IF(Q46&lt;Q47,"- "&amp;TEXT(ABS(Q47-Q46),"[hh]:mm"),Q46-Q47)</f>
        <v>0</v>
      </c>
      <c r="W48" s="93"/>
      <c r="X48" s="95"/>
    </row>
    <row r="49" spans="1:24" ht="30.6" customHeight="1" thickBot="1">
      <c r="A49" s="98"/>
      <c r="B49" s="101" t="s">
        <v>12</v>
      </c>
      <c r="C49" s="27" t="s">
        <v>7</v>
      </c>
      <c r="D49" s="66" t="s">
        <v>28</v>
      </c>
      <c r="E49" s="66" t="s">
        <v>28</v>
      </c>
      <c r="F49" s="66" t="s">
        <v>39</v>
      </c>
      <c r="G49" s="66" t="s">
        <v>39</v>
      </c>
      <c r="H49" s="66" t="s">
        <v>39</v>
      </c>
      <c r="I49" s="66" t="s">
        <v>28</v>
      </c>
      <c r="J49" s="66" t="s">
        <v>30</v>
      </c>
      <c r="K49" s="104">
        <v>0</v>
      </c>
      <c r="L49" s="105"/>
      <c r="M49" s="82">
        <f t="shared" si="14"/>
        <v>0</v>
      </c>
      <c r="N49" s="82">
        <f t="shared" si="15"/>
        <v>0</v>
      </c>
      <c r="O49" s="130">
        <f>N49+N51</f>
        <v>1680</v>
      </c>
      <c r="P49" s="132">
        <f>M49+M51</f>
        <v>28</v>
      </c>
      <c r="Q49" s="134">
        <v>0</v>
      </c>
      <c r="R49" s="129">
        <f>(HOUR(Q49*24)/24+MINUTE(Q49/60))</f>
        <v>0</v>
      </c>
      <c r="S49" s="129">
        <f>R49*60</f>
        <v>0</v>
      </c>
      <c r="T49" s="129">
        <f>O49-S49</f>
        <v>1680</v>
      </c>
      <c r="U49" s="129">
        <f>T49/60</f>
        <v>28</v>
      </c>
      <c r="V49" s="136">
        <f>U49/24</f>
        <v>1.1666666666666667</v>
      </c>
      <c r="W49" s="91"/>
      <c r="X49" s="94"/>
    </row>
    <row r="50" spans="1:24" ht="16.2" thickBot="1">
      <c r="A50" s="99"/>
      <c r="B50" s="102"/>
      <c r="C50" s="3" t="s">
        <v>5</v>
      </c>
      <c r="D50" s="68"/>
      <c r="E50" s="68"/>
      <c r="F50" s="68"/>
      <c r="G50" s="68"/>
      <c r="H50" s="68"/>
      <c r="I50" s="68"/>
      <c r="J50" s="68"/>
      <c r="K50" s="96">
        <f>K107</f>
        <v>1.166666666666667</v>
      </c>
      <c r="L50" s="97"/>
      <c r="M50" s="69">
        <f t="shared" si="14"/>
        <v>28</v>
      </c>
      <c r="N50" s="69">
        <f t="shared" si="15"/>
        <v>1680</v>
      </c>
      <c r="O50" s="107"/>
      <c r="P50" s="110"/>
      <c r="Q50" s="113"/>
      <c r="R50" s="116"/>
      <c r="S50" s="116"/>
      <c r="T50" s="116"/>
      <c r="U50" s="116"/>
      <c r="V50" s="89" t="e">
        <f>IF(Q50&lt;#REF!,"- "&amp;TEXT(ABS(#REF!-Q50),"[hh]:mm"),Q50-#REF!)</f>
        <v>#REF!</v>
      </c>
      <c r="W50" s="92"/>
      <c r="X50" s="94"/>
    </row>
    <row r="51" spans="1:24" ht="16.2" thickBot="1">
      <c r="A51" s="100"/>
      <c r="B51" s="103"/>
      <c r="C51" s="9" t="s">
        <v>6</v>
      </c>
      <c r="D51" s="74">
        <f t="shared" ref="D51:J51" si="21">VALUE(MID(D49,20,5))-VALUE(MID(D49,14,5))+VALUE(MID(D49,7,5))-VALUE(MID(D49,1,5))</f>
        <v>0.29166666666666674</v>
      </c>
      <c r="E51" s="74">
        <f t="shared" si="21"/>
        <v>0.29166666666666674</v>
      </c>
      <c r="F51" s="74">
        <f t="shared" si="21"/>
        <v>0</v>
      </c>
      <c r="G51" s="74">
        <f t="shared" si="21"/>
        <v>0</v>
      </c>
      <c r="H51" s="74">
        <f t="shared" si="21"/>
        <v>0</v>
      </c>
      <c r="I51" s="74">
        <f t="shared" si="21"/>
        <v>0.29166666666666674</v>
      </c>
      <c r="J51" s="74">
        <f t="shared" si="21"/>
        <v>0.29166666666666669</v>
      </c>
      <c r="K51" s="78">
        <f>D51+E51+F51+G51+H51+I51+J51</f>
        <v>1.166666666666667</v>
      </c>
      <c r="L51" s="72" t="str">
        <f>IF(K51&lt;=K50,"- "&amp;TEXT(ABS(K50-K51),"[hh]:mm"),K51-K50)</f>
        <v>- 00:00</v>
      </c>
      <c r="M51" s="73">
        <f t="shared" si="14"/>
        <v>28</v>
      </c>
      <c r="N51" s="73">
        <f t="shared" si="15"/>
        <v>1680</v>
      </c>
      <c r="O51" s="131"/>
      <c r="P51" s="133"/>
      <c r="Q51" s="135"/>
      <c r="R51" s="128"/>
      <c r="S51" s="128"/>
      <c r="T51" s="128"/>
      <c r="U51" s="128"/>
      <c r="V51" s="137">
        <f>IF(Q49&lt;Q50,"- "&amp;TEXT(ABS(Q50-Q49),"[hh]:mm"),Q49-Q50)</f>
        <v>0</v>
      </c>
      <c r="W51" s="93"/>
      <c r="X51" s="95"/>
    </row>
    <row r="52" spans="1:24" ht="30.6" customHeight="1" thickBot="1">
      <c r="A52" s="98"/>
      <c r="B52" s="101" t="s">
        <v>12</v>
      </c>
      <c r="C52" s="27" t="s">
        <v>7</v>
      </c>
      <c r="D52" s="66" t="s">
        <v>39</v>
      </c>
      <c r="E52" s="66" t="s">
        <v>28</v>
      </c>
      <c r="F52" s="66" t="s">
        <v>28</v>
      </c>
      <c r="G52" s="66" t="s">
        <v>28</v>
      </c>
      <c r="H52" s="66" t="s">
        <v>28</v>
      </c>
      <c r="I52" s="66" t="s">
        <v>39</v>
      </c>
      <c r="J52" s="66" t="s">
        <v>39</v>
      </c>
      <c r="K52" s="104">
        <v>0</v>
      </c>
      <c r="L52" s="105"/>
      <c r="M52" s="82">
        <f t="shared" si="14"/>
        <v>0</v>
      </c>
      <c r="N52" s="82">
        <f t="shared" si="15"/>
        <v>0</v>
      </c>
      <c r="O52" s="130">
        <f>N52+N54</f>
        <v>1680</v>
      </c>
      <c r="P52" s="132">
        <f>M52+M54</f>
        <v>28</v>
      </c>
      <c r="Q52" s="134">
        <v>0</v>
      </c>
      <c r="R52" s="129">
        <f>(HOUR(Q52*24)/24+MINUTE(Q52/60))</f>
        <v>0</v>
      </c>
      <c r="S52" s="129">
        <f>R52*60</f>
        <v>0</v>
      </c>
      <c r="T52" s="129">
        <f>O52-S52</f>
        <v>1680</v>
      </c>
      <c r="U52" s="129">
        <f>T52/60</f>
        <v>28</v>
      </c>
      <c r="V52" s="136">
        <f>U52/24</f>
        <v>1.1666666666666667</v>
      </c>
      <c r="W52" s="91"/>
      <c r="X52" s="94"/>
    </row>
    <row r="53" spans="1:24" ht="16.2" thickBot="1">
      <c r="A53" s="99"/>
      <c r="B53" s="102"/>
      <c r="C53" s="3" t="s">
        <v>5</v>
      </c>
      <c r="D53" s="68"/>
      <c r="E53" s="68"/>
      <c r="F53" s="68"/>
      <c r="G53" s="68"/>
      <c r="H53" s="68"/>
      <c r="I53" s="68"/>
      <c r="J53" s="68"/>
      <c r="K53" s="96">
        <f>K107</f>
        <v>1.166666666666667</v>
      </c>
      <c r="L53" s="97"/>
      <c r="M53" s="69">
        <f t="shared" si="14"/>
        <v>28</v>
      </c>
      <c r="N53" s="69">
        <f t="shared" si="15"/>
        <v>1680</v>
      </c>
      <c r="O53" s="107"/>
      <c r="P53" s="110"/>
      <c r="Q53" s="113"/>
      <c r="R53" s="116"/>
      <c r="S53" s="116"/>
      <c r="T53" s="116"/>
      <c r="U53" s="116"/>
      <c r="V53" s="89" t="e">
        <f>IF(Q53&lt;#REF!,"- "&amp;TEXT(ABS(#REF!-Q53),"[hh]:mm"),Q53-#REF!)</f>
        <v>#REF!</v>
      </c>
      <c r="W53" s="92"/>
      <c r="X53" s="94"/>
    </row>
    <row r="54" spans="1:24" ht="16.2" thickBot="1">
      <c r="A54" s="100"/>
      <c r="B54" s="103"/>
      <c r="C54" s="9" t="s">
        <v>6</v>
      </c>
      <c r="D54" s="74">
        <f t="shared" ref="D54:J54" si="22">VALUE(MID(D52,20,5))-VALUE(MID(D52,14,5))+VALUE(MID(D52,7,5))-VALUE(MID(D52,1,5))</f>
        <v>0</v>
      </c>
      <c r="E54" s="74">
        <f t="shared" si="22"/>
        <v>0.29166666666666674</v>
      </c>
      <c r="F54" s="74">
        <f t="shared" si="22"/>
        <v>0.29166666666666674</v>
      </c>
      <c r="G54" s="74">
        <f t="shared" si="22"/>
        <v>0.29166666666666674</v>
      </c>
      <c r="H54" s="74">
        <f t="shared" si="22"/>
        <v>0.29166666666666674</v>
      </c>
      <c r="I54" s="74">
        <f t="shared" si="22"/>
        <v>0</v>
      </c>
      <c r="J54" s="74">
        <f t="shared" si="22"/>
        <v>0</v>
      </c>
      <c r="K54" s="78">
        <f>D54+E54+F54+G54+H54+I54+J54</f>
        <v>1.166666666666667</v>
      </c>
      <c r="L54" s="72" t="str">
        <f>IF(K54&lt;=K53,"- "&amp;TEXT(ABS(K53-K54),"[hh]:mm"),K54-K53)</f>
        <v>- 00:00</v>
      </c>
      <c r="M54" s="73">
        <f t="shared" si="14"/>
        <v>28</v>
      </c>
      <c r="N54" s="73">
        <f t="shared" si="15"/>
        <v>1680</v>
      </c>
      <c r="O54" s="131"/>
      <c r="P54" s="133"/>
      <c r="Q54" s="135"/>
      <c r="R54" s="128"/>
      <c r="S54" s="128"/>
      <c r="T54" s="128"/>
      <c r="U54" s="128"/>
      <c r="V54" s="137">
        <f>IF(Q52&lt;Q53,"- "&amp;TEXT(ABS(Q53-Q52),"[hh]:mm"),Q52-Q53)</f>
        <v>0</v>
      </c>
      <c r="W54" s="93"/>
      <c r="X54" s="95"/>
    </row>
    <row r="55" spans="1:24" ht="30.6" customHeight="1" thickBot="1">
      <c r="A55" s="98"/>
      <c r="B55" s="101" t="s">
        <v>12</v>
      </c>
      <c r="C55" s="27" t="s">
        <v>7</v>
      </c>
      <c r="D55" s="66" t="s">
        <v>39</v>
      </c>
      <c r="E55" s="66" t="s">
        <v>28</v>
      </c>
      <c r="F55" s="66" t="s">
        <v>28</v>
      </c>
      <c r="G55" s="66" t="s">
        <v>28</v>
      </c>
      <c r="H55" s="66" t="s">
        <v>28</v>
      </c>
      <c r="I55" s="66" t="s">
        <v>39</v>
      </c>
      <c r="J55" s="66" t="s">
        <v>39</v>
      </c>
      <c r="K55" s="104">
        <v>0</v>
      </c>
      <c r="L55" s="105"/>
      <c r="M55" s="82">
        <f t="shared" si="14"/>
        <v>0</v>
      </c>
      <c r="N55" s="82">
        <f t="shared" si="15"/>
        <v>0</v>
      </c>
      <c r="O55" s="130">
        <f>N55+N57</f>
        <v>1680</v>
      </c>
      <c r="P55" s="132">
        <f>M55+M57</f>
        <v>28</v>
      </c>
      <c r="Q55" s="134">
        <v>0</v>
      </c>
      <c r="R55" s="129">
        <f>(HOUR(Q55*24)/24+MINUTE(Q55/60))</f>
        <v>0</v>
      </c>
      <c r="S55" s="129">
        <f>R55*60</f>
        <v>0</v>
      </c>
      <c r="T55" s="129">
        <f>O55-S55</f>
        <v>1680</v>
      </c>
      <c r="U55" s="129">
        <f>T55/60</f>
        <v>28</v>
      </c>
      <c r="V55" s="136">
        <f>U55/24</f>
        <v>1.1666666666666667</v>
      </c>
      <c r="W55" s="91"/>
      <c r="X55" s="94"/>
    </row>
    <row r="56" spans="1:24" ht="16.2" thickBot="1">
      <c r="A56" s="99"/>
      <c r="B56" s="102"/>
      <c r="C56" s="3" t="s">
        <v>5</v>
      </c>
      <c r="D56" s="68"/>
      <c r="E56" s="68"/>
      <c r="F56" s="68"/>
      <c r="G56" s="68"/>
      <c r="H56" s="68"/>
      <c r="I56" s="68"/>
      <c r="J56" s="68"/>
      <c r="K56" s="96">
        <f>K107</f>
        <v>1.166666666666667</v>
      </c>
      <c r="L56" s="97"/>
      <c r="M56" s="69">
        <f t="shared" si="14"/>
        <v>28</v>
      </c>
      <c r="N56" s="69">
        <f t="shared" si="15"/>
        <v>1680</v>
      </c>
      <c r="O56" s="107"/>
      <c r="P56" s="110"/>
      <c r="Q56" s="113"/>
      <c r="R56" s="116"/>
      <c r="S56" s="116"/>
      <c r="T56" s="116"/>
      <c r="U56" s="116"/>
      <c r="V56" s="89" t="e">
        <f>IF(Q56&lt;#REF!,"- "&amp;TEXT(ABS(#REF!-Q56),"[hh]:mm"),Q56-#REF!)</f>
        <v>#REF!</v>
      </c>
      <c r="W56" s="92"/>
      <c r="X56" s="94"/>
    </row>
    <row r="57" spans="1:24" ht="16.2" thickBot="1">
      <c r="A57" s="100"/>
      <c r="B57" s="103"/>
      <c r="C57" s="9" t="s">
        <v>6</v>
      </c>
      <c r="D57" s="74">
        <f t="shared" ref="D57:J57" si="23">VALUE(MID(D55,20,5))-VALUE(MID(D55,14,5))+VALUE(MID(D55,7,5))-VALUE(MID(D55,1,5))</f>
        <v>0</v>
      </c>
      <c r="E57" s="74">
        <f t="shared" si="23"/>
        <v>0.29166666666666674</v>
      </c>
      <c r="F57" s="74">
        <f t="shared" si="23"/>
        <v>0.29166666666666674</v>
      </c>
      <c r="G57" s="74">
        <f t="shared" si="23"/>
        <v>0.29166666666666674</v>
      </c>
      <c r="H57" s="74">
        <f t="shared" si="23"/>
        <v>0.29166666666666674</v>
      </c>
      <c r="I57" s="74">
        <f t="shared" si="23"/>
        <v>0</v>
      </c>
      <c r="J57" s="74">
        <f t="shared" si="23"/>
        <v>0</v>
      </c>
      <c r="K57" s="78">
        <f>D57+E57+F57+G57+H57+I57+J57</f>
        <v>1.166666666666667</v>
      </c>
      <c r="L57" s="72" t="str">
        <f>IF(K57&lt;=K56,"- "&amp;TEXT(ABS(K56-K57),"[hh]:mm"),K57-K56)</f>
        <v>- 00:00</v>
      </c>
      <c r="M57" s="73">
        <f t="shared" si="14"/>
        <v>28</v>
      </c>
      <c r="N57" s="73">
        <f t="shared" si="15"/>
        <v>1680</v>
      </c>
      <c r="O57" s="131"/>
      <c r="P57" s="133"/>
      <c r="Q57" s="135"/>
      <c r="R57" s="128"/>
      <c r="S57" s="128"/>
      <c r="T57" s="128"/>
      <c r="U57" s="128"/>
      <c r="V57" s="137">
        <f>IF(Q55&lt;Q56,"- "&amp;TEXT(ABS(Q56-Q55),"[hh]:mm"),Q55-Q56)</f>
        <v>0</v>
      </c>
      <c r="W57" s="93"/>
      <c r="X57" s="95"/>
    </row>
    <row r="58" spans="1:24" ht="30.6" customHeight="1" thickBot="1">
      <c r="A58" s="98"/>
      <c r="B58" s="101" t="s">
        <v>12</v>
      </c>
      <c r="C58" s="27" t="s">
        <v>7</v>
      </c>
      <c r="D58" s="66" t="s">
        <v>28</v>
      </c>
      <c r="E58" s="66" t="s">
        <v>39</v>
      </c>
      <c r="F58" s="66" t="s">
        <v>28</v>
      </c>
      <c r="G58" s="66" t="s">
        <v>39</v>
      </c>
      <c r="H58" s="66" t="s">
        <v>39</v>
      </c>
      <c r="I58" s="66" t="s">
        <v>28</v>
      </c>
      <c r="J58" s="66" t="s">
        <v>30</v>
      </c>
      <c r="K58" s="104">
        <v>0</v>
      </c>
      <c r="L58" s="105"/>
      <c r="M58" s="67">
        <f t="shared" si="14"/>
        <v>0</v>
      </c>
      <c r="N58" s="67">
        <f t="shared" si="15"/>
        <v>0</v>
      </c>
      <c r="O58" s="106">
        <f>N58+N60</f>
        <v>1680</v>
      </c>
      <c r="P58" s="109">
        <f>M58+M60</f>
        <v>28</v>
      </c>
      <c r="Q58" s="112">
        <v>0</v>
      </c>
      <c r="R58" s="115">
        <f>(HOUR(Q58*24)/24+MINUTE(Q58/60))</f>
        <v>0</v>
      </c>
      <c r="S58" s="115">
        <f>R58*60</f>
        <v>0</v>
      </c>
      <c r="T58" s="115">
        <f>O58-S58</f>
        <v>1680</v>
      </c>
      <c r="U58" s="115">
        <f>T58/60</f>
        <v>28</v>
      </c>
      <c r="V58" s="88">
        <f>U58/24</f>
        <v>1.1666666666666667</v>
      </c>
      <c r="W58" s="91"/>
      <c r="X58" s="94"/>
    </row>
    <row r="59" spans="1:24" ht="16.2" thickBot="1">
      <c r="A59" s="99"/>
      <c r="B59" s="102"/>
      <c r="C59" s="3" t="s">
        <v>5</v>
      </c>
      <c r="D59" s="68"/>
      <c r="E59" s="68"/>
      <c r="F59" s="68"/>
      <c r="G59" s="68"/>
      <c r="H59" s="68"/>
      <c r="I59" s="68"/>
      <c r="J59" s="68"/>
      <c r="K59" s="96">
        <f>K104</f>
        <v>1.6250000000000004</v>
      </c>
      <c r="L59" s="97"/>
      <c r="M59" s="69">
        <f t="shared" si="14"/>
        <v>39</v>
      </c>
      <c r="N59" s="69">
        <f t="shared" si="15"/>
        <v>2340</v>
      </c>
      <c r="O59" s="107"/>
      <c r="P59" s="110"/>
      <c r="Q59" s="113"/>
      <c r="R59" s="116"/>
      <c r="S59" s="116"/>
      <c r="T59" s="116"/>
      <c r="U59" s="116"/>
      <c r="V59" s="89" t="e">
        <f>IF(Q59&lt;#REF!,"- "&amp;TEXT(ABS(#REF!-Q59),"[hh]:mm"),Q59-#REF!)</f>
        <v>#REF!</v>
      </c>
      <c r="W59" s="92"/>
      <c r="X59" s="94"/>
    </row>
    <row r="60" spans="1:24" ht="16.2" thickBot="1">
      <c r="A60" s="100"/>
      <c r="B60" s="103"/>
      <c r="C60" s="9" t="s">
        <v>6</v>
      </c>
      <c r="D60" s="75">
        <f t="shared" ref="D60:J60" si="24">VALUE(MID(D58,20,5))-VALUE(MID(D58,14,5))+VALUE(MID(D58,7,5))-VALUE(MID(D58,1,5))</f>
        <v>0.29166666666666674</v>
      </c>
      <c r="E60" s="75">
        <f t="shared" si="24"/>
        <v>0</v>
      </c>
      <c r="F60" s="75">
        <f t="shared" si="24"/>
        <v>0.29166666666666674</v>
      </c>
      <c r="G60" s="75">
        <f t="shared" si="24"/>
        <v>0</v>
      </c>
      <c r="H60" s="75">
        <f t="shared" si="24"/>
        <v>0</v>
      </c>
      <c r="I60" s="75">
        <f t="shared" si="24"/>
        <v>0.29166666666666674</v>
      </c>
      <c r="J60" s="75">
        <f t="shared" si="24"/>
        <v>0.29166666666666669</v>
      </c>
      <c r="K60" s="78">
        <f>D60+E60+F60+G60+H60+I60+J60</f>
        <v>1.166666666666667</v>
      </c>
      <c r="L60" s="76" t="str">
        <f>IF(K60&lt;=K59,"- "&amp;TEXT(ABS(K59-K60),"[hh]:mm"),K60-K59)</f>
        <v>- 11:00</v>
      </c>
      <c r="M60" s="83">
        <f t="shared" si="14"/>
        <v>28</v>
      </c>
      <c r="N60" s="83">
        <f t="shared" si="15"/>
        <v>1680</v>
      </c>
      <c r="O60" s="108"/>
      <c r="P60" s="111"/>
      <c r="Q60" s="114"/>
      <c r="R60" s="117"/>
      <c r="S60" s="117"/>
      <c r="T60" s="117"/>
      <c r="U60" s="117"/>
      <c r="V60" s="90">
        <f>IF(Q58&lt;Q59,"- "&amp;TEXT(ABS(Q59-Q58),"[hh]:mm"),Q58-Q59)</f>
        <v>0</v>
      </c>
      <c r="W60" s="93"/>
      <c r="X60" s="95"/>
    </row>
    <row r="61" spans="1:24" ht="30.6" customHeight="1" thickBot="1">
      <c r="A61" s="98"/>
      <c r="B61" s="101" t="s">
        <v>12</v>
      </c>
      <c r="C61" s="27" t="s">
        <v>7</v>
      </c>
      <c r="D61" s="66" t="s">
        <v>39</v>
      </c>
      <c r="E61" s="66" t="s">
        <v>39</v>
      </c>
      <c r="F61" s="66" t="s">
        <v>39</v>
      </c>
      <c r="G61" s="66" t="s">
        <v>39</v>
      </c>
      <c r="H61" s="66" t="s">
        <v>39</v>
      </c>
      <c r="I61" s="66" t="s">
        <v>39</v>
      </c>
      <c r="J61" s="66" t="s">
        <v>39</v>
      </c>
      <c r="K61" s="104">
        <v>0</v>
      </c>
      <c r="L61" s="105"/>
      <c r="M61" s="67">
        <f t="shared" si="14"/>
        <v>0</v>
      </c>
      <c r="N61" s="67">
        <f t="shared" si="15"/>
        <v>0</v>
      </c>
      <c r="O61" s="106">
        <f>N61+N63</f>
        <v>0</v>
      </c>
      <c r="P61" s="109">
        <f>M61+M63</f>
        <v>0</v>
      </c>
      <c r="Q61" s="112">
        <v>0</v>
      </c>
      <c r="R61" s="115">
        <f>(HOUR(Q61*24)/24+MINUTE(Q61/60))</f>
        <v>0</v>
      </c>
      <c r="S61" s="115">
        <f>R61*60</f>
        <v>0</v>
      </c>
      <c r="T61" s="115">
        <f>O61-S61</f>
        <v>0</v>
      </c>
      <c r="U61" s="115">
        <f>T61/60</f>
        <v>0</v>
      </c>
      <c r="V61" s="88">
        <f>U61/24</f>
        <v>0</v>
      </c>
      <c r="W61" s="91"/>
      <c r="X61" s="94"/>
    </row>
    <row r="62" spans="1:24" ht="16.2" thickBot="1">
      <c r="A62" s="99"/>
      <c r="B62" s="102"/>
      <c r="C62" s="3" t="s">
        <v>5</v>
      </c>
      <c r="D62" s="68"/>
      <c r="E62" s="68"/>
      <c r="F62" s="68"/>
      <c r="G62" s="68"/>
      <c r="H62" s="68"/>
      <c r="I62" s="68"/>
      <c r="J62" s="68"/>
      <c r="K62" s="96">
        <f>K107</f>
        <v>1.166666666666667</v>
      </c>
      <c r="L62" s="97"/>
      <c r="M62" s="69">
        <f t="shared" si="14"/>
        <v>28</v>
      </c>
      <c r="N62" s="69">
        <f t="shared" si="15"/>
        <v>1680</v>
      </c>
      <c r="O62" s="107"/>
      <c r="P62" s="110"/>
      <c r="Q62" s="113"/>
      <c r="R62" s="116"/>
      <c r="S62" s="116"/>
      <c r="T62" s="116"/>
      <c r="U62" s="116"/>
      <c r="V62" s="89" t="e">
        <f>IF(Q62&lt;#REF!,"- "&amp;TEXT(ABS(#REF!-Q62),"[hh]:mm"),Q62-#REF!)</f>
        <v>#REF!</v>
      </c>
      <c r="W62" s="92"/>
      <c r="X62" s="94"/>
    </row>
    <row r="63" spans="1:24" ht="16.2" thickBot="1">
      <c r="A63" s="100"/>
      <c r="B63" s="103"/>
      <c r="C63" s="9" t="s">
        <v>6</v>
      </c>
      <c r="D63" s="75">
        <f t="shared" ref="D63:J63" si="25">VALUE(MID(D61,20,5))-VALUE(MID(D61,14,5))+VALUE(MID(D61,7,5))-VALUE(MID(D61,1,5))</f>
        <v>0</v>
      </c>
      <c r="E63" s="75">
        <f t="shared" si="25"/>
        <v>0</v>
      </c>
      <c r="F63" s="75">
        <f t="shared" si="25"/>
        <v>0</v>
      </c>
      <c r="G63" s="75">
        <f t="shared" si="25"/>
        <v>0</v>
      </c>
      <c r="H63" s="75">
        <f t="shared" si="25"/>
        <v>0</v>
      </c>
      <c r="I63" s="75">
        <f t="shared" si="25"/>
        <v>0</v>
      </c>
      <c r="J63" s="75">
        <f t="shared" si="25"/>
        <v>0</v>
      </c>
      <c r="K63" s="78">
        <f>D63+E63+F63+G63+H63+I63+J63</f>
        <v>0</v>
      </c>
      <c r="L63" s="76" t="str">
        <f>IF(K63&lt;=K62,"- "&amp;TEXT(ABS(K62-K63),"[hh]:mm"),K63-K62)</f>
        <v>- 28:00</v>
      </c>
      <c r="M63" s="83">
        <f t="shared" si="14"/>
        <v>0</v>
      </c>
      <c r="N63" s="83">
        <f t="shared" si="15"/>
        <v>0</v>
      </c>
      <c r="O63" s="108"/>
      <c r="P63" s="111"/>
      <c r="Q63" s="114"/>
      <c r="R63" s="117"/>
      <c r="S63" s="117"/>
      <c r="T63" s="117"/>
      <c r="U63" s="117"/>
      <c r="V63" s="90">
        <f>IF(Q61&lt;Q62,"- "&amp;TEXT(ABS(Q62-Q61),"[hh]:mm"),Q61-Q62)</f>
        <v>0</v>
      </c>
      <c r="W63" s="93"/>
      <c r="X63" s="95"/>
    </row>
    <row r="64" spans="1:24" ht="30.6" customHeight="1" thickBot="1">
      <c r="A64" s="98"/>
      <c r="B64" s="101" t="s">
        <v>12</v>
      </c>
      <c r="C64" s="27" t="s">
        <v>7</v>
      </c>
      <c r="D64" s="66" t="s">
        <v>39</v>
      </c>
      <c r="E64" s="66" t="s">
        <v>39</v>
      </c>
      <c r="F64" s="66" t="s">
        <v>39</v>
      </c>
      <c r="G64" s="66" t="s">
        <v>39</v>
      </c>
      <c r="H64" s="66" t="s">
        <v>39</v>
      </c>
      <c r="I64" s="66" t="s">
        <v>39</v>
      </c>
      <c r="J64" s="66" t="s">
        <v>39</v>
      </c>
      <c r="K64" s="104">
        <v>0</v>
      </c>
      <c r="L64" s="105"/>
      <c r="M64" s="67">
        <f t="shared" si="14"/>
        <v>0</v>
      </c>
      <c r="N64" s="67">
        <f t="shared" si="15"/>
        <v>0</v>
      </c>
      <c r="O64" s="106">
        <f>N64+N66</f>
        <v>0</v>
      </c>
      <c r="P64" s="109">
        <f>M64+M66</f>
        <v>0</v>
      </c>
      <c r="Q64" s="112">
        <v>0</v>
      </c>
      <c r="R64" s="115">
        <f>(HOUR(Q64*24)/24+MINUTE(Q64/60))</f>
        <v>0</v>
      </c>
      <c r="S64" s="115">
        <f>R64*60</f>
        <v>0</v>
      </c>
      <c r="T64" s="115">
        <f>O64-S64</f>
        <v>0</v>
      </c>
      <c r="U64" s="115">
        <f>T64/60</f>
        <v>0</v>
      </c>
      <c r="V64" s="88">
        <f>U64/24</f>
        <v>0</v>
      </c>
      <c r="W64" s="91"/>
      <c r="X64" s="94"/>
    </row>
    <row r="65" spans="1:24" ht="16.2" thickBot="1">
      <c r="A65" s="99"/>
      <c r="B65" s="102"/>
      <c r="C65" s="3" t="s">
        <v>5</v>
      </c>
      <c r="D65" s="68"/>
      <c r="E65" s="68"/>
      <c r="F65" s="68"/>
      <c r="G65" s="68"/>
      <c r="H65" s="68"/>
      <c r="I65" s="68"/>
      <c r="J65" s="68"/>
      <c r="K65" s="96">
        <f>K107</f>
        <v>1.166666666666667</v>
      </c>
      <c r="L65" s="97"/>
      <c r="M65" s="69">
        <f t="shared" si="14"/>
        <v>28</v>
      </c>
      <c r="N65" s="69">
        <f t="shared" si="15"/>
        <v>1680</v>
      </c>
      <c r="O65" s="107"/>
      <c r="P65" s="110"/>
      <c r="Q65" s="113"/>
      <c r="R65" s="116"/>
      <c r="S65" s="116"/>
      <c r="T65" s="116"/>
      <c r="U65" s="116"/>
      <c r="V65" s="89" t="e">
        <f>IF(Q65&lt;#REF!,"- "&amp;TEXT(ABS(#REF!-Q65),"[hh]:mm"),Q65-#REF!)</f>
        <v>#REF!</v>
      </c>
      <c r="W65" s="92"/>
      <c r="X65" s="94"/>
    </row>
    <row r="66" spans="1:24" ht="16.2" thickBot="1">
      <c r="A66" s="100"/>
      <c r="B66" s="103"/>
      <c r="C66" s="9" t="s">
        <v>6</v>
      </c>
      <c r="D66" s="75">
        <f t="shared" ref="D66:J66" si="26">VALUE(MID(D64,20,5))-VALUE(MID(D64,14,5))+VALUE(MID(D64,7,5))-VALUE(MID(D64,1,5))</f>
        <v>0</v>
      </c>
      <c r="E66" s="75">
        <f t="shared" si="26"/>
        <v>0</v>
      </c>
      <c r="F66" s="75">
        <f t="shared" si="26"/>
        <v>0</v>
      </c>
      <c r="G66" s="75">
        <f t="shared" si="26"/>
        <v>0</v>
      </c>
      <c r="H66" s="75">
        <f t="shared" si="26"/>
        <v>0</v>
      </c>
      <c r="I66" s="75">
        <f t="shared" si="26"/>
        <v>0</v>
      </c>
      <c r="J66" s="75">
        <f t="shared" si="26"/>
        <v>0</v>
      </c>
      <c r="K66" s="78">
        <f>D66+E66+F66+G66+H66+I66+J66</f>
        <v>0</v>
      </c>
      <c r="L66" s="76" t="str">
        <f>IF(K66&lt;=K65,"- "&amp;TEXT(ABS(K65-K66),"[hh]:mm"),K66-K65)</f>
        <v>- 28:00</v>
      </c>
      <c r="M66" s="83">
        <f t="shared" si="14"/>
        <v>0</v>
      </c>
      <c r="N66" s="83">
        <f t="shared" si="15"/>
        <v>0</v>
      </c>
      <c r="O66" s="108"/>
      <c r="P66" s="111"/>
      <c r="Q66" s="114"/>
      <c r="R66" s="117"/>
      <c r="S66" s="117"/>
      <c r="T66" s="117"/>
      <c r="U66" s="117"/>
      <c r="V66" s="90">
        <f>IF(Q64&lt;Q65,"- "&amp;TEXT(ABS(Q65-Q64),"[hh]:mm"),Q64-Q65)</f>
        <v>0</v>
      </c>
      <c r="W66" s="93"/>
      <c r="X66" s="95"/>
    </row>
    <row r="68" spans="1:24">
      <c r="C68" s="19" t="s">
        <v>17</v>
      </c>
      <c r="D68" s="58" t="s">
        <v>18</v>
      </c>
      <c r="W68" s="34" t="s">
        <v>50</v>
      </c>
    </row>
    <row r="69" spans="1:24" ht="33" customHeight="1">
      <c r="C69" s="33" t="s">
        <v>39</v>
      </c>
      <c r="D69" s="25">
        <f>VALUE(MID(C69,7,5))-VALUE(MID(C69,1,5))</f>
        <v>0</v>
      </c>
      <c r="W69" s="34" t="s">
        <v>51</v>
      </c>
    </row>
    <row r="70" spans="1:24" ht="26.4" customHeight="1">
      <c r="C70" s="26" t="s">
        <v>40</v>
      </c>
      <c r="D70" s="16">
        <f>VALUE(MID(C70,7,5))-VALUE(MID(C70,1,5))</f>
        <v>0.20833333333333331</v>
      </c>
      <c r="W70" s="34" t="s">
        <v>52</v>
      </c>
    </row>
    <row r="71" spans="1:24" ht="26.4" customHeight="1">
      <c r="C71" s="26" t="s">
        <v>41</v>
      </c>
      <c r="D71" s="16">
        <f>VALUE(MID(C71,7,5))-VALUE(MID(C71,1,5))</f>
        <v>0.24999999999999994</v>
      </c>
      <c r="W71" s="34" t="s">
        <v>53</v>
      </c>
    </row>
    <row r="72" spans="1:24" ht="26.4" customHeight="1">
      <c r="C72" s="26" t="s">
        <v>19</v>
      </c>
      <c r="D72" s="16">
        <f>VALUE(MID(C72,20,5))-VALUE(MID(C72,14,5))+VALUE(MID(C72,7,5))-VALUE(MID(C72,1,5))</f>
        <v>0.25000000000000006</v>
      </c>
      <c r="W72" s="34" t="s">
        <v>54</v>
      </c>
    </row>
    <row r="73" spans="1:24" ht="26.4" customHeight="1">
      <c r="C73" s="26" t="s">
        <v>20</v>
      </c>
      <c r="D73" s="16">
        <f t="shared" ref="D73:D96" si="27">VALUE(MID(C73,20,5))-VALUE(MID(C73,14,5))+VALUE(MID(C73,7,5))-VALUE(MID(C73,1,5))</f>
        <v>0.29166666666666669</v>
      </c>
      <c r="W73" s="34" t="s">
        <v>55</v>
      </c>
    </row>
    <row r="74" spans="1:24" ht="26.4" customHeight="1">
      <c r="C74" s="26" t="s">
        <v>21</v>
      </c>
      <c r="D74" s="16">
        <f t="shared" si="27"/>
        <v>0.33333333333333331</v>
      </c>
      <c r="W74" s="34" t="s">
        <v>56</v>
      </c>
    </row>
    <row r="75" spans="1:24" ht="26.4" customHeight="1">
      <c r="C75" s="26" t="s">
        <v>22</v>
      </c>
      <c r="D75" s="16">
        <f t="shared" si="27"/>
        <v>0.33333333333333331</v>
      </c>
      <c r="W75" s="34" t="s">
        <v>57</v>
      </c>
    </row>
    <row r="76" spans="1:24" ht="26.4" customHeight="1">
      <c r="C76" s="26" t="s">
        <v>45</v>
      </c>
      <c r="D76" s="16">
        <f t="shared" si="27"/>
        <v>0.33333333333333343</v>
      </c>
      <c r="W76" s="34" t="s">
        <v>58</v>
      </c>
    </row>
    <row r="77" spans="1:24" ht="26.4" customHeight="1">
      <c r="C77" s="17" t="s">
        <v>23</v>
      </c>
      <c r="D77" s="16">
        <f t="shared" si="27"/>
        <v>0.27083333333333343</v>
      </c>
      <c r="W77" s="34" t="s">
        <v>59</v>
      </c>
    </row>
    <row r="78" spans="1:24" ht="26.4" customHeight="1">
      <c r="C78" s="17" t="s">
        <v>43</v>
      </c>
      <c r="D78" s="16">
        <f t="shared" si="27"/>
        <v>0.2916666666666668</v>
      </c>
      <c r="W78" s="34" t="s">
        <v>60</v>
      </c>
    </row>
    <row r="79" spans="1:24" ht="26.4" customHeight="1">
      <c r="C79" s="17" t="s">
        <v>42</v>
      </c>
      <c r="D79" s="16">
        <f t="shared" si="27"/>
        <v>0.33333333333333343</v>
      </c>
      <c r="W79" s="34" t="s">
        <v>61</v>
      </c>
    </row>
    <row r="80" spans="1:24" ht="26.4" customHeight="1">
      <c r="C80" s="17" t="s">
        <v>49</v>
      </c>
      <c r="D80" s="16">
        <f t="shared" si="27"/>
        <v>0.29166666666666669</v>
      </c>
      <c r="W80" s="34" t="s">
        <v>62</v>
      </c>
    </row>
    <row r="81" spans="3:23" ht="26.4" customHeight="1">
      <c r="C81" s="17" t="s">
        <v>24</v>
      </c>
      <c r="D81" s="16">
        <f t="shared" si="27"/>
        <v>0.33333333333333343</v>
      </c>
      <c r="W81" s="34" t="s">
        <v>63</v>
      </c>
    </row>
    <row r="82" spans="3:23" ht="26.4" customHeight="1">
      <c r="C82" s="17" t="s">
        <v>25</v>
      </c>
      <c r="D82" s="16">
        <f t="shared" si="27"/>
        <v>0.29166666666666663</v>
      </c>
      <c r="W82" s="34" t="s">
        <v>64</v>
      </c>
    </row>
    <row r="83" spans="3:23" ht="26.4" customHeight="1">
      <c r="C83" s="17" t="s">
        <v>26</v>
      </c>
      <c r="D83" s="16">
        <f t="shared" si="27"/>
        <v>0.3125</v>
      </c>
      <c r="W83" s="34" t="s">
        <v>65</v>
      </c>
    </row>
    <row r="84" spans="3:23" ht="26.4" customHeight="1">
      <c r="C84" s="17" t="s">
        <v>27</v>
      </c>
      <c r="D84" s="16">
        <f t="shared" si="27"/>
        <v>0.33333333333333326</v>
      </c>
      <c r="W84" s="34" t="s">
        <v>66</v>
      </c>
    </row>
    <row r="85" spans="3:23" ht="26.4" customHeight="1">
      <c r="C85" s="17" t="s">
        <v>28</v>
      </c>
      <c r="D85" s="16">
        <f t="shared" si="27"/>
        <v>0.29166666666666674</v>
      </c>
      <c r="W85" s="34" t="s">
        <v>67</v>
      </c>
    </row>
    <row r="86" spans="3:23" ht="26.4" customHeight="1">
      <c r="C86" s="17" t="s">
        <v>29</v>
      </c>
      <c r="D86" s="16">
        <f t="shared" si="27"/>
        <v>0.33333333333333337</v>
      </c>
      <c r="W86" s="34" t="s">
        <v>68</v>
      </c>
    </row>
    <row r="87" spans="3:23" ht="26.4" customHeight="1">
      <c r="C87" s="17" t="s">
        <v>30</v>
      </c>
      <c r="D87" s="16">
        <f t="shared" si="27"/>
        <v>0.29166666666666669</v>
      </c>
      <c r="W87" s="34" t="s">
        <v>69</v>
      </c>
    </row>
    <row r="88" spans="3:23" ht="26.4" customHeight="1">
      <c r="C88" s="17" t="s">
        <v>31</v>
      </c>
      <c r="D88" s="16">
        <f t="shared" si="27"/>
        <v>0.29166666666666663</v>
      </c>
      <c r="W88" s="34" t="s">
        <v>70</v>
      </c>
    </row>
    <row r="89" spans="3:23" ht="26.4" customHeight="1">
      <c r="C89" s="17" t="s">
        <v>32</v>
      </c>
      <c r="D89" s="16">
        <f t="shared" si="27"/>
        <v>0.33333333333333326</v>
      </c>
      <c r="W89" s="34" t="s">
        <v>71</v>
      </c>
    </row>
    <row r="90" spans="3:23" ht="26.4" customHeight="1">
      <c r="C90" s="18" t="s">
        <v>33</v>
      </c>
      <c r="D90" s="16">
        <f t="shared" si="27"/>
        <v>0.375</v>
      </c>
      <c r="W90" s="34" t="s">
        <v>72</v>
      </c>
    </row>
    <row r="91" spans="3:23" ht="26.4" customHeight="1">
      <c r="C91" s="17" t="s">
        <v>34</v>
      </c>
      <c r="D91" s="16">
        <f t="shared" si="27"/>
        <v>0.33333333333333326</v>
      </c>
      <c r="W91" s="34" t="s">
        <v>73</v>
      </c>
    </row>
    <row r="92" spans="3:23" ht="26.4" customHeight="1">
      <c r="C92" s="17" t="s">
        <v>35</v>
      </c>
      <c r="D92" s="16">
        <f t="shared" si="27"/>
        <v>0.29166666666666663</v>
      </c>
      <c r="W92" s="34" t="s">
        <v>74</v>
      </c>
    </row>
    <row r="93" spans="3:23" ht="26.4" customHeight="1">
      <c r="C93" s="17" t="s">
        <v>44</v>
      </c>
      <c r="D93" s="16">
        <f t="shared" si="27"/>
        <v>0.29166666666666663</v>
      </c>
      <c r="W93" s="34" t="s">
        <v>75</v>
      </c>
    </row>
    <row r="94" spans="3:23" ht="26.4" customHeight="1">
      <c r="C94" s="17" t="s">
        <v>36</v>
      </c>
      <c r="D94" s="16">
        <f t="shared" si="27"/>
        <v>0.41666666666666674</v>
      </c>
      <c r="W94" s="34" t="s">
        <v>76</v>
      </c>
    </row>
    <row r="95" spans="3:23" ht="26.4" customHeight="1">
      <c r="C95" s="17" t="s">
        <v>38</v>
      </c>
      <c r="D95" s="16">
        <f t="shared" si="27"/>
        <v>0.37500000000000011</v>
      </c>
      <c r="W95" s="34" t="s">
        <v>77</v>
      </c>
    </row>
    <row r="96" spans="3:23" ht="26.4" customHeight="1">
      <c r="C96" s="18" t="s">
        <v>37</v>
      </c>
      <c r="D96" s="16">
        <f t="shared" si="27"/>
        <v>0.41666666666666685</v>
      </c>
      <c r="W96" s="34" t="s">
        <v>78</v>
      </c>
    </row>
    <row r="97" spans="1:23" ht="26.4" customHeight="1">
      <c r="W97" s="34" t="s">
        <v>79</v>
      </c>
    </row>
    <row r="98" spans="1:23" ht="13.8" thickBot="1">
      <c r="W98" s="34" t="s">
        <v>80</v>
      </c>
    </row>
    <row r="99" spans="1:23" ht="26.4">
      <c r="A99" s="179" t="s">
        <v>46</v>
      </c>
      <c r="B99" s="181" t="s">
        <v>13</v>
      </c>
      <c r="C99" s="27" t="s">
        <v>7</v>
      </c>
      <c r="D99" s="57" t="s">
        <v>34</v>
      </c>
      <c r="E99" s="57" t="s">
        <v>42</v>
      </c>
      <c r="F99" s="57" t="s">
        <v>32</v>
      </c>
      <c r="G99" s="57" t="s">
        <v>27</v>
      </c>
      <c r="H99" s="57" t="s">
        <v>39</v>
      </c>
      <c r="I99" s="57" t="s">
        <v>39</v>
      </c>
      <c r="J99" s="57" t="s">
        <v>35</v>
      </c>
      <c r="K99" s="189">
        <v>0</v>
      </c>
      <c r="L99" s="190"/>
      <c r="M99" s="190"/>
      <c r="N99" s="190"/>
      <c r="O99" s="190"/>
      <c r="P99" s="190"/>
      <c r="Q99" s="191"/>
      <c r="R99" s="47"/>
      <c r="S99" s="47"/>
      <c r="T99" s="47"/>
      <c r="U99" s="47"/>
      <c r="W99" s="34" t="s">
        <v>81</v>
      </c>
    </row>
    <row r="100" spans="1:23">
      <c r="A100" s="180"/>
      <c r="B100" s="182"/>
      <c r="C100" s="3" t="s">
        <v>5</v>
      </c>
      <c r="D100" s="6"/>
      <c r="E100" s="6"/>
      <c r="F100" s="6"/>
      <c r="G100" s="6"/>
      <c r="H100" s="6"/>
      <c r="I100" s="6"/>
      <c r="J100" s="6"/>
      <c r="K100" s="192">
        <v>39</v>
      </c>
      <c r="L100" s="193"/>
      <c r="M100" s="193"/>
      <c r="N100" s="193"/>
      <c r="O100" s="193"/>
      <c r="P100" s="193"/>
      <c r="Q100" s="194"/>
      <c r="R100" s="48"/>
      <c r="S100" s="48"/>
      <c r="T100" s="48"/>
      <c r="U100" s="48"/>
      <c r="W100" s="34" t="s">
        <v>82</v>
      </c>
    </row>
    <row r="101" spans="1:23" ht="13.8" thickBot="1">
      <c r="A101" s="62"/>
      <c r="B101" s="183"/>
      <c r="C101" s="7" t="s">
        <v>6</v>
      </c>
      <c r="D101" s="50">
        <f>VALUE(MID(D99,20,5))-VALUE(MID(D99,14,5))+VALUE(MID(D99,7,5))-VALUE(MID(D99,1,5))</f>
        <v>0.33333333333333326</v>
      </c>
      <c r="E101" s="50">
        <f t="shared" ref="E101:J101" si="28">VALUE(MID(E99,20,5))-VALUE(MID(E99,14,5))+VALUE(MID(E99,7,5))-VALUE(MID(E99,1,5))</f>
        <v>0.33333333333333343</v>
      </c>
      <c r="F101" s="50">
        <f t="shared" si="28"/>
        <v>0.33333333333333326</v>
      </c>
      <c r="G101" s="50">
        <f t="shared" si="28"/>
        <v>0.33333333333333326</v>
      </c>
      <c r="H101" s="50">
        <f t="shared" si="28"/>
        <v>0</v>
      </c>
      <c r="I101" s="50">
        <f t="shared" si="28"/>
        <v>0</v>
      </c>
      <c r="J101" s="50">
        <f t="shared" si="28"/>
        <v>0.29166666666666663</v>
      </c>
      <c r="K101" s="20">
        <f>D101+E101+F101+G101+H101+I101+J101</f>
        <v>1.625</v>
      </c>
      <c r="L101" s="21"/>
      <c r="M101" s="45"/>
      <c r="N101" s="45"/>
      <c r="O101" s="45"/>
      <c r="P101" s="45"/>
      <c r="Q101" s="8">
        <v>0</v>
      </c>
      <c r="R101" s="49"/>
      <c r="S101" s="49"/>
      <c r="T101" s="49"/>
      <c r="U101" s="49"/>
      <c r="W101" s="34" t="s">
        <v>83</v>
      </c>
    </row>
    <row r="102" spans="1:23" ht="26.4">
      <c r="A102" s="179" t="s">
        <v>47</v>
      </c>
      <c r="B102" s="181" t="s">
        <v>10</v>
      </c>
      <c r="C102" s="27" t="s">
        <v>7</v>
      </c>
      <c r="D102" s="57" t="s">
        <v>39</v>
      </c>
      <c r="E102" s="57" t="s">
        <v>37</v>
      </c>
      <c r="F102" s="57" t="s">
        <v>37</v>
      </c>
      <c r="G102" s="57" t="s">
        <v>37</v>
      </c>
      <c r="H102" s="57" t="s">
        <v>38</v>
      </c>
      <c r="I102" s="57" t="s">
        <v>39</v>
      </c>
      <c r="J102" s="57" t="s">
        <v>39</v>
      </c>
      <c r="K102" s="189">
        <v>0</v>
      </c>
      <c r="L102" s="190"/>
      <c r="M102" s="190"/>
      <c r="N102" s="190"/>
      <c r="O102" s="190"/>
      <c r="P102" s="190"/>
      <c r="Q102" s="191"/>
      <c r="R102" s="47"/>
      <c r="S102" s="47"/>
      <c r="T102" s="47"/>
      <c r="U102" s="47"/>
      <c r="W102" s="34" t="s">
        <v>84</v>
      </c>
    </row>
    <row r="103" spans="1:23">
      <c r="A103" s="180"/>
      <c r="B103" s="182"/>
      <c r="C103" s="3" t="s">
        <v>5</v>
      </c>
      <c r="D103" s="6"/>
      <c r="E103" s="6"/>
      <c r="F103" s="6"/>
      <c r="G103" s="6"/>
      <c r="H103" s="6"/>
      <c r="I103" s="6"/>
      <c r="J103" s="6"/>
      <c r="K103" s="192">
        <v>39</v>
      </c>
      <c r="L103" s="193"/>
      <c r="M103" s="193"/>
      <c r="N103" s="193"/>
      <c r="O103" s="193"/>
      <c r="P103" s="193"/>
      <c r="Q103" s="194"/>
      <c r="R103" s="48"/>
      <c r="S103" s="48"/>
      <c r="T103" s="48"/>
      <c r="U103" s="48"/>
      <c r="W103" s="34" t="s">
        <v>85</v>
      </c>
    </row>
    <row r="104" spans="1:23" ht="13.8" thickBot="1">
      <c r="A104" s="184"/>
      <c r="B104" s="183"/>
      <c r="C104" s="4" t="s">
        <v>6</v>
      </c>
      <c r="D104" s="16">
        <f>VALUE(MID(D102,20,5))-VALUE(MID(D102,14,5))+VALUE(MID(D102,7,5))-VALUE(MID(D102,1,5))</f>
        <v>0</v>
      </c>
      <c r="E104" s="16">
        <f t="shared" ref="E104:J104" si="29">VALUE(MID(E102,20,5))-VALUE(MID(E102,14,5))+VALUE(MID(E102,7,5))-VALUE(MID(E102,1,5))</f>
        <v>0.41666666666666685</v>
      </c>
      <c r="F104" s="16">
        <f t="shared" si="29"/>
        <v>0.41666666666666685</v>
      </c>
      <c r="G104" s="16">
        <f t="shared" si="29"/>
        <v>0.41666666666666685</v>
      </c>
      <c r="H104" s="16">
        <f t="shared" si="29"/>
        <v>0.37500000000000011</v>
      </c>
      <c r="I104" s="16">
        <f t="shared" si="29"/>
        <v>0</v>
      </c>
      <c r="J104" s="16">
        <f t="shared" si="29"/>
        <v>0</v>
      </c>
      <c r="K104" s="20">
        <f>D104+E104+F104+G104+H104+I104+J104</f>
        <v>1.6250000000000004</v>
      </c>
      <c r="L104" s="21"/>
      <c r="M104" s="45"/>
      <c r="N104" s="45"/>
      <c r="O104" s="45"/>
      <c r="P104" s="45"/>
      <c r="Q104" s="8">
        <v>0</v>
      </c>
      <c r="R104" s="49"/>
      <c r="S104" s="49"/>
      <c r="T104" s="49"/>
      <c r="U104" s="49"/>
      <c r="W104" s="34" t="s">
        <v>86</v>
      </c>
    </row>
    <row r="105" spans="1:23" ht="26.4">
      <c r="A105" s="185" t="s">
        <v>48</v>
      </c>
      <c r="B105" s="181" t="s">
        <v>12</v>
      </c>
      <c r="C105" s="27" t="s">
        <v>7</v>
      </c>
      <c r="D105" s="57" t="s">
        <v>28</v>
      </c>
      <c r="E105" s="57" t="s">
        <v>39</v>
      </c>
      <c r="F105" s="57" t="s">
        <v>39</v>
      </c>
      <c r="G105" s="57" t="s">
        <v>39</v>
      </c>
      <c r="H105" s="57" t="s">
        <v>28</v>
      </c>
      <c r="I105" s="57" t="s">
        <v>28</v>
      </c>
      <c r="J105" s="57" t="s">
        <v>30</v>
      </c>
      <c r="K105" s="189">
        <v>0</v>
      </c>
      <c r="L105" s="190"/>
      <c r="M105" s="190"/>
      <c r="N105" s="190"/>
      <c r="O105" s="190"/>
      <c r="P105" s="190"/>
      <c r="Q105" s="191"/>
      <c r="R105" s="47"/>
      <c r="S105" s="47"/>
      <c r="T105" s="47"/>
      <c r="U105" s="47"/>
      <c r="W105" s="34" t="s">
        <v>87</v>
      </c>
    </row>
    <row r="106" spans="1:23">
      <c r="A106" s="186"/>
      <c r="B106" s="182"/>
      <c r="C106" s="3" t="s">
        <v>5</v>
      </c>
      <c r="D106" s="6"/>
      <c r="E106" s="6"/>
      <c r="F106" s="6"/>
      <c r="G106" s="6"/>
      <c r="H106" s="6"/>
      <c r="I106" s="6"/>
      <c r="J106" s="6"/>
      <c r="K106" s="192">
        <v>28</v>
      </c>
      <c r="L106" s="193"/>
      <c r="M106" s="193"/>
      <c r="N106" s="193"/>
      <c r="O106" s="193"/>
      <c r="P106" s="193"/>
      <c r="Q106" s="194"/>
      <c r="R106" s="48"/>
      <c r="S106" s="48"/>
      <c r="T106" s="48"/>
      <c r="U106" s="48"/>
      <c r="W106" s="34" t="s">
        <v>88</v>
      </c>
    </row>
    <row r="107" spans="1:23" ht="13.8" thickBot="1">
      <c r="A107" s="187"/>
      <c r="B107" s="188"/>
      <c r="C107" s="22" t="s">
        <v>6</v>
      </c>
      <c r="D107" s="23">
        <f>VALUE(MID(D105,20,5))-VALUE(MID(D105,14,5))+VALUE(MID(D105,7,5))-VALUE(MID(D105,1,5))</f>
        <v>0.29166666666666674</v>
      </c>
      <c r="E107" s="24">
        <f t="shared" ref="E107:J107" si="30">VALUE(MID(E105,20,5))-VALUE(MID(E105,14,5))+VALUE(MID(E105,7,5))-VALUE(MID(E105,1,5))</f>
        <v>0</v>
      </c>
      <c r="F107" s="24">
        <f t="shared" si="30"/>
        <v>0</v>
      </c>
      <c r="G107" s="24">
        <f t="shared" si="30"/>
        <v>0</v>
      </c>
      <c r="H107" s="24">
        <f t="shared" si="30"/>
        <v>0.29166666666666674</v>
      </c>
      <c r="I107" s="24">
        <f t="shared" si="30"/>
        <v>0.29166666666666674</v>
      </c>
      <c r="J107" s="24">
        <f t="shared" si="30"/>
        <v>0.29166666666666669</v>
      </c>
      <c r="K107" s="20">
        <f>D107+E107+F107+G107+H107+I107+J107</f>
        <v>1.166666666666667</v>
      </c>
      <c r="L107" s="21"/>
      <c r="M107" s="45"/>
      <c r="N107" s="45"/>
      <c r="O107" s="45"/>
      <c r="P107" s="45"/>
      <c r="Q107" s="8">
        <v>0</v>
      </c>
      <c r="R107" s="49"/>
      <c r="S107" s="49"/>
      <c r="T107" s="49"/>
      <c r="U107" s="49"/>
      <c r="W107" s="34" t="s">
        <v>89</v>
      </c>
    </row>
    <row r="108" spans="1:23">
      <c r="W108" s="34" t="s">
        <v>90</v>
      </c>
    </row>
    <row r="109" spans="1:23">
      <c r="W109" s="34" t="s">
        <v>91</v>
      </c>
    </row>
    <row r="110" spans="1:23">
      <c r="W110" s="34" t="s">
        <v>92</v>
      </c>
    </row>
    <row r="111" spans="1:23">
      <c r="W111" s="34" t="s">
        <v>93</v>
      </c>
    </row>
    <row r="112" spans="1:23">
      <c r="W112" s="34" t="s">
        <v>94</v>
      </c>
    </row>
    <row r="113" spans="23:23">
      <c r="W113" s="34" t="s">
        <v>95</v>
      </c>
    </row>
    <row r="114" spans="23:23">
      <c r="W114" s="34" t="s">
        <v>96</v>
      </c>
    </row>
    <row r="115" spans="23:23">
      <c r="W115" s="34" t="s">
        <v>97</v>
      </c>
    </row>
    <row r="116" spans="23:23">
      <c r="W116" s="34" t="s">
        <v>98</v>
      </c>
    </row>
    <row r="117" spans="23:23">
      <c r="W117" s="34" t="s">
        <v>99</v>
      </c>
    </row>
    <row r="118" spans="23:23">
      <c r="W118" s="34" t="s">
        <v>100</v>
      </c>
    </row>
    <row r="119" spans="23:23">
      <c r="W119" s="34" t="s">
        <v>101</v>
      </c>
    </row>
    <row r="120" spans="23:23">
      <c r="W120" s="34" t="s">
        <v>102</v>
      </c>
    </row>
    <row r="121" spans="23:23">
      <c r="W121" s="34" t="s">
        <v>103</v>
      </c>
    </row>
  </sheetData>
  <mergeCells count="296">
    <mergeCell ref="A105:A107"/>
    <mergeCell ref="B105:B107"/>
    <mergeCell ref="K105:Q105"/>
    <mergeCell ref="K106:Q106"/>
    <mergeCell ref="A99:A100"/>
    <mergeCell ref="B99:B101"/>
    <mergeCell ref="K99:Q99"/>
    <mergeCell ref="K100:Q100"/>
    <mergeCell ref="A102:A104"/>
    <mergeCell ref="B102:B104"/>
    <mergeCell ref="K102:Q102"/>
    <mergeCell ref="K103:Q103"/>
    <mergeCell ref="T64:T66"/>
    <mergeCell ref="U64:U66"/>
    <mergeCell ref="V64:V66"/>
    <mergeCell ref="W64:W66"/>
    <mergeCell ref="X64:X66"/>
    <mergeCell ref="K65:L65"/>
    <mergeCell ref="X61:X63"/>
    <mergeCell ref="K62:L62"/>
    <mergeCell ref="A64:A66"/>
    <mergeCell ref="B64:B66"/>
    <mergeCell ref="K64:L64"/>
    <mergeCell ref="O64:O66"/>
    <mergeCell ref="P64:P66"/>
    <mergeCell ref="Q64:Q66"/>
    <mergeCell ref="R64:R66"/>
    <mergeCell ref="S64:S66"/>
    <mergeCell ref="R61:R63"/>
    <mergeCell ref="S61:S63"/>
    <mergeCell ref="T61:T63"/>
    <mergeCell ref="U61:U63"/>
    <mergeCell ref="V61:V63"/>
    <mergeCell ref="W61:W63"/>
    <mergeCell ref="A61:A63"/>
    <mergeCell ref="B61:B63"/>
    <mergeCell ref="K61:L61"/>
    <mergeCell ref="O61:O63"/>
    <mergeCell ref="P61:P63"/>
    <mergeCell ref="Q61:Q63"/>
    <mergeCell ref="T58:T60"/>
    <mergeCell ref="U58:U60"/>
    <mergeCell ref="V58:V60"/>
    <mergeCell ref="W58:W60"/>
    <mergeCell ref="X58:X60"/>
    <mergeCell ref="K59:L59"/>
    <mergeCell ref="X55:X57"/>
    <mergeCell ref="K56:L56"/>
    <mergeCell ref="A58:A60"/>
    <mergeCell ref="B58:B60"/>
    <mergeCell ref="K58:L58"/>
    <mergeCell ref="O58:O60"/>
    <mergeCell ref="P58:P60"/>
    <mergeCell ref="Q58:Q60"/>
    <mergeCell ref="R58:R60"/>
    <mergeCell ref="S58:S60"/>
    <mergeCell ref="R55:R57"/>
    <mergeCell ref="S55:S57"/>
    <mergeCell ref="T55:T57"/>
    <mergeCell ref="U55:U57"/>
    <mergeCell ref="V55:V57"/>
    <mergeCell ref="W55:W57"/>
    <mergeCell ref="A55:A57"/>
    <mergeCell ref="B55:B57"/>
    <mergeCell ref="K55:L55"/>
    <mergeCell ref="O55:O57"/>
    <mergeCell ref="P55:P57"/>
    <mergeCell ref="Q55:Q57"/>
    <mergeCell ref="T52:T54"/>
    <mergeCell ref="U52:U54"/>
    <mergeCell ref="V52:V54"/>
    <mergeCell ref="W52:W54"/>
    <mergeCell ref="X52:X54"/>
    <mergeCell ref="K53:L53"/>
    <mergeCell ref="X49:X51"/>
    <mergeCell ref="K50:L50"/>
    <mergeCell ref="A52:A54"/>
    <mergeCell ref="B52:B54"/>
    <mergeCell ref="K52:L52"/>
    <mergeCell ref="O52:O54"/>
    <mergeCell ref="P52:P54"/>
    <mergeCell ref="Q52:Q54"/>
    <mergeCell ref="R52:R54"/>
    <mergeCell ref="S52:S54"/>
    <mergeCell ref="R49:R51"/>
    <mergeCell ref="S49:S51"/>
    <mergeCell ref="T49:T51"/>
    <mergeCell ref="U49:U51"/>
    <mergeCell ref="V49:V51"/>
    <mergeCell ref="W49:W51"/>
    <mergeCell ref="A49:A51"/>
    <mergeCell ref="B49:B51"/>
    <mergeCell ref="K49:L49"/>
    <mergeCell ref="O49:O51"/>
    <mergeCell ref="P49:P51"/>
    <mergeCell ref="Q49:Q51"/>
    <mergeCell ref="T46:T48"/>
    <mergeCell ref="U46:U48"/>
    <mergeCell ref="V46:V48"/>
    <mergeCell ref="W46:W48"/>
    <mergeCell ref="X46:X48"/>
    <mergeCell ref="K47:L47"/>
    <mergeCell ref="X43:X45"/>
    <mergeCell ref="K44:L44"/>
    <mergeCell ref="A46:A48"/>
    <mergeCell ref="B46:B48"/>
    <mergeCell ref="K46:L46"/>
    <mergeCell ref="O46:O48"/>
    <mergeCell ref="P46:P48"/>
    <mergeCell ref="Q46:Q48"/>
    <mergeCell ref="R46:R48"/>
    <mergeCell ref="S46:S48"/>
    <mergeCell ref="R43:R45"/>
    <mergeCell ref="S43:S45"/>
    <mergeCell ref="T43:T45"/>
    <mergeCell ref="U43:U45"/>
    <mergeCell ref="V43:V45"/>
    <mergeCell ref="W43:W45"/>
    <mergeCell ref="A43:A45"/>
    <mergeCell ref="B43:B45"/>
    <mergeCell ref="K43:L43"/>
    <mergeCell ref="O43:O45"/>
    <mergeCell ref="P43:P45"/>
    <mergeCell ref="Q43:Q45"/>
    <mergeCell ref="T40:T42"/>
    <mergeCell ref="U40:U42"/>
    <mergeCell ref="V40:V42"/>
    <mergeCell ref="W40:W42"/>
    <mergeCell ref="X40:X42"/>
    <mergeCell ref="K41:L41"/>
    <mergeCell ref="X37:X39"/>
    <mergeCell ref="K38:L38"/>
    <mergeCell ref="A40:A42"/>
    <mergeCell ref="B40:B42"/>
    <mergeCell ref="K40:L40"/>
    <mergeCell ref="O40:O42"/>
    <mergeCell ref="P40:P42"/>
    <mergeCell ref="Q40:Q42"/>
    <mergeCell ref="R40:R42"/>
    <mergeCell ref="S40:S42"/>
    <mergeCell ref="R37:R39"/>
    <mergeCell ref="S37:S39"/>
    <mergeCell ref="T37:T39"/>
    <mergeCell ref="U37:U39"/>
    <mergeCell ref="V37:V39"/>
    <mergeCell ref="W37:W39"/>
    <mergeCell ref="V34:V36"/>
    <mergeCell ref="W34:W36"/>
    <mergeCell ref="X34:X36"/>
    <mergeCell ref="K35:L35"/>
    <mergeCell ref="A37:A39"/>
    <mergeCell ref="B37:B39"/>
    <mergeCell ref="K37:L37"/>
    <mergeCell ref="O37:O39"/>
    <mergeCell ref="P37:P39"/>
    <mergeCell ref="Q37:Q39"/>
    <mergeCell ref="P34:P36"/>
    <mergeCell ref="Q34:Q36"/>
    <mergeCell ref="R34:R36"/>
    <mergeCell ref="S34:S36"/>
    <mergeCell ref="T34:T36"/>
    <mergeCell ref="U34:U36"/>
    <mergeCell ref="K31:L31"/>
    <mergeCell ref="K33:L33"/>
    <mergeCell ref="A34:A36"/>
    <mergeCell ref="B34:B36"/>
    <mergeCell ref="K34:L34"/>
    <mergeCell ref="O34:O36"/>
    <mergeCell ref="S30:S32"/>
    <mergeCell ref="T30:T32"/>
    <mergeCell ref="U30:U32"/>
    <mergeCell ref="V30:V32"/>
    <mergeCell ref="W30:W32"/>
    <mergeCell ref="X30:X32"/>
    <mergeCell ref="W27:W29"/>
    <mergeCell ref="X27:X29"/>
    <mergeCell ref="K28:L28"/>
    <mergeCell ref="A30:A32"/>
    <mergeCell ref="B30:B32"/>
    <mergeCell ref="K30:L30"/>
    <mergeCell ref="O30:O32"/>
    <mergeCell ref="P30:P32"/>
    <mergeCell ref="Q30:Q32"/>
    <mergeCell ref="R30:R32"/>
    <mergeCell ref="Q27:Q29"/>
    <mergeCell ref="R27:R29"/>
    <mergeCell ref="S27:S29"/>
    <mergeCell ref="T27:T29"/>
    <mergeCell ref="U27:U29"/>
    <mergeCell ref="V27:V29"/>
    <mergeCell ref="K25:L25"/>
    <mergeCell ref="A27:A29"/>
    <mergeCell ref="B27:B29"/>
    <mergeCell ref="K27:L27"/>
    <mergeCell ref="O27:O29"/>
    <mergeCell ref="P27:P29"/>
    <mergeCell ref="S24:S26"/>
    <mergeCell ref="T24:T26"/>
    <mergeCell ref="U24:U26"/>
    <mergeCell ref="V24:V26"/>
    <mergeCell ref="W24:W26"/>
    <mergeCell ref="X24:X26"/>
    <mergeCell ref="W21:W23"/>
    <mergeCell ref="X21:X23"/>
    <mergeCell ref="K22:L22"/>
    <mergeCell ref="A24:A26"/>
    <mergeCell ref="B24:B26"/>
    <mergeCell ref="K24:L24"/>
    <mergeCell ref="O24:O26"/>
    <mergeCell ref="P24:P26"/>
    <mergeCell ref="Q24:Q26"/>
    <mergeCell ref="R24:R26"/>
    <mergeCell ref="Q21:Q23"/>
    <mergeCell ref="R21:R23"/>
    <mergeCell ref="S21:S23"/>
    <mergeCell ref="T21:T23"/>
    <mergeCell ref="U21:U23"/>
    <mergeCell ref="V21:V23"/>
    <mergeCell ref="K19:L19"/>
    <mergeCell ref="A21:A23"/>
    <mergeCell ref="B21:B23"/>
    <mergeCell ref="K21:L21"/>
    <mergeCell ref="O21:O23"/>
    <mergeCell ref="P21:P23"/>
    <mergeCell ref="S18:S20"/>
    <mergeCell ref="T18:T20"/>
    <mergeCell ref="U18:U20"/>
    <mergeCell ref="V18:V20"/>
    <mergeCell ref="W18:W20"/>
    <mergeCell ref="X18:X20"/>
    <mergeCell ref="W15:W17"/>
    <mergeCell ref="X15:X17"/>
    <mergeCell ref="K16:L16"/>
    <mergeCell ref="A18:A20"/>
    <mergeCell ref="B18:B20"/>
    <mergeCell ref="K18:L18"/>
    <mergeCell ref="O18:O20"/>
    <mergeCell ref="P18:P20"/>
    <mergeCell ref="Q18:Q20"/>
    <mergeCell ref="R18:R20"/>
    <mergeCell ref="Q15:Q17"/>
    <mergeCell ref="R15:R17"/>
    <mergeCell ref="S15:S17"/>
    <mergeCell ref="T15:T17"/>
    <mergeCell ref="U15:U17"/>
    <mergeCell ref="V15:V17"/>
    <mergeCell ref="K13:L13"/>
    <mergeCell ref="A15:A17"/>
    <mergeCell ref="B15:B17"/>
    <mergeCell ref="K15:L15"/>
    <mergeCell ref="O15:O17"/>
    <mergeCell ref="P15:P17"/>
    <mergeCell ref="S12:S14"/>
    <mergeCell ref="T12:T14"/>
    <mergeCell ref="U12:U14"/>
    <mergeCell ref="V12:V14"/>
    <mergeCell ref="W12:W14"/>
    <mergeCell ref="X12:X14"/>
    <mergeCell ref="W9:W11"/>
    <mergeCell ref="X9:X11"/>
    <mergeCell ref="K10:L10"/>
    <mergeCell ref="A12:A14"/>
    <mergeCell ref="B12:B14"/>
    <mergeCell ref="K12:L12"/>
    <mergeCell ref="O12:O14"/>
    <mergeCell ref="P12:P14"/>
    <mergeCell ref="Q12:Q14"/>
    <mergeCell ref="R12:R14"/>
    <mergeCell ref="Q9:Q11"/>
    <mergeCell ref="R9:R11"/>
    <mergeCell ref="S9:S11"/>
    <mergeCell ref="T9:T11"/>
    <mergeCell ref="U9:U11"/>
    <mergeCell ref="V9:V11"/>
    <mergeCell ref="U6:U8"/>
    <mergeCell ref="V6:V8"/>
    <mergeCell ref="W6:W8"/>
    <mergeCell ref="X6:X8"/>
    <mergeCell ref="K7:L7"/>
    <mergeCell ref="A9:A11"/>
    <mergeCell ref="B9:B11"/>
    <mergeCell ref="K9:L9"/>
    <mergeCell ref="O9:O11"/>
    <mergeCell ref="P9:P11"/>
    <mergeCell ref="O6:O8"/>
    <mergeCell ref="P6:P8"/>
    <mergeCell ref="Q6:Q8"/>
    <mergeCell ref="R6:R8"/>
    <mergeCell ref="S6:S8"/>
    <mergeCell ref="T6:T8"/>
    <mergeCell ref="F2:G2"/>
    <mergeCell ref="I2:J2"/>
    <mergeCell ref="K5:L5"/>
    <mergeCell ref="A6:A7"/>
    <mergeCell ref="B6:B8"/>
    <mergeCell ref="K6:L6"/>
  </mergeCells>
  <dataValidations count="1">
    <dataValidation type="list" allowBlank="1" showInputMessage="1" showErrorMessage="1" sqref="D105:J105 D55:J55 D12:J12 D15:J15 D18:J18 D24:J24 D27:J27 D30:J30 D34:J34 D40:J40 D9:J9 D43:J43 D46:J46 D49:J49 D52:J52 D58:J58 D6:J6 D37:J37 D102:J102 D99:J99 D21:J21 D64:J64 D61:J61">
      <formula1>Horaires</formula1>
    </dataValidation>
  </dataValidations>
  <pageMargins left="0.31496062992125984" right="0.31496062992125984" top="0.35433070866141736" bottom="0.35433070866141736" header="0.31496062992125984" footer="0.31496062992125984"/>
  <pageSetup paperSize="9" scale="54" fitToHeight="2" orientation="landscape" r:id="rId1"/>
  <headerFooter alignWithMargins="0"/>
  <rowBreaks count="1" manualBreakCount="1">
    <brk id="32" max="2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 53</vt:lpstr>
      <vt:lpstr>S 01</vt:lpstr>
      <vt:lpstr>S 02</vt:lpstr>
      <vt:lpstr>S 03</vt:lpstr>
      <vt:lpstr>'S 01'!Horaires</vt:lpstr>
      <vt:lpstr>'S 02'!Horaires</vt:lpstr>
      <vt:lpstr>'S 03'!Horaires</vt:lpstr>
      <vt:lpstr>Horaires</vt:lpstr>
      <vt:lpstr>'S 01'!Zone_d_impression</vt:lpstr>
      <vt:lpstr>'S 02'!Zone_d_impression</vt:lpstr>
      <vt:lpstr>'S 03'!Zone_d_impression</vt:lpstr>
      <vt:lpstr>'S 53'!Zone_d_impression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Direction</cp:lastModifiedBy>
  <cp:lastPrinted>2015-10-27T11:59:35Z</cp:lastPrinted>
  <dcterms:created xsi:type="dcterms:W3CDTF">2015-03-20T17:19:05Z</dcterms:created>
  <dcterms:modified xsi:type="dcterms:W3CDTF">2015-10-28T12:22:30Z</dcterms:modified>
</cp:coreProperties>
</file>