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vigan\Desktop\"/>
    </mc:Choice>
  </mc:AlternateContent>
  <xr:revisionPtr revIDLastSave="0" documentId="13_ncr:1_{12998812-3868-40E2-A23A-E31D69709930}" xr6:coauthVersionLast="44" xr6:coauthVersionMax="44" xr10:uidLastSave="{00000000-0000-0000-0000-000000000000}"/>
  <bookViews>
    <workbookView xWindow="-106" yWindow="-106" windowWidth="24788" windowHeight="13584" xr2:uid="{5BF8C466-847C-4DFD-A365-35CEE90CBF12}"/>
  </bookViews>
  <sheets>
    <sheet name="Base" sheetId="3" r:id="rId1"/>
    <sheet name="Résultats attendus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7" i="4" l="1"/>
  <c r="I27" i="4"/>
  <c r="G27" i="4"/>
  <c r="J10" i="4"/>
  <c r="I10" i="4" s="1"/>
  <c r="D11" i="4" s="1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11" i="4"/>
  <c r="J3" i="4"/>
  <c r="I3" i="4" s="1"/>
  <c r="J2" i="4"/>
  <c r="E5" i="4"/>
  <c r="E6" i="4"/>
  <c r="E7" i="4"/>
  <c r="E8" i="4"/>
  <c r="E9" i="4"/>
  <c r="E4" i="4"/>
  <c r="J11" i="4" l="1"/>
  <c r="I11" i="4" s="1"/>
  <c r="D12" i="4" s="1"/>
  <c r="D4" i="4"/>
  <c r="J12" i="4" l="1"/>
  <c r="I12" i="4" s="1"/>
  <c r="D13" i="4" s="1"/>
  <c r="J13" i="4" s="1"/>
  <c r="I13" i="4" s="1"/>
  <c r="D14" i="4" s="1"/>
  <c r="J14" i="4" s="1"/>
  <c r="I14" i="4" s="1"/>
  <c r="D15" i="4" s="1"/>
  <c r="J4" i="4"/>
  <c r="I4" i="4" s="1"/>
  <c r="D5" i="4" s="1"/>
  <c r="J5" i="4" s="1"/>
  <c r="I5" i="4" s="1"/>
  <c r="D6" i="4" s="1"/>
  <c r="J6" i="4" s="1"/>
  <c r="I6" i="4" s="1"/>
  <c r="D7" i="4" s="1"/>
  <c r="J7" i="4" s="1"/>
  <c r="J15" i="4" l="1"/>
  <c r="I15" i="4" s="1"/>
  <c r="D16" i="4" s="1"/>
  <c r="I7" i="4"/>
  <c r="D8" i="4" s="1"/>
  <c r="J16" i="4" l="1"/>
  <c r="I16" i="4" s="1"/>
  <c r="D17" i="4" s="1"/>
  <c r="J8" i="4"/>
  <c r="I8" i="4" s="1"/>
  <c r="J17" i="4" l="1"/>
  <c r="I17" i="4" s="1"/>
  <c r="D18" i="4" s="1"/>
  <c r="D9" i="4"/>
  <c r="J9" i="4" s="1"/>
  <c r="I9" i="4" s="1"/>
  <c r="J18" i="4" l="1"/>
  <c r="I18" i="4" s="1"/>
  <c r="D19" i="4" s="1"/>
  <c r="J19" i="4" l="1"/>
  <c r="I19" i="4" s="1"/>
  <c r="D20" i="4" s="1"/>
  <c r="J20" i="4" l="1"/>
  <c r="I20" i="4" s="1"/>
  <c r="D21" i="4" s="1"/>
  <c r="J21" i="4" l="1"/>
  <c r="I21" i="4" s="1"/>
  <c r="D22" i="4" s="1"/>
  <c r="J22" i="4" l="1"/>
  <c r="I22" i="4" s="1"/>
  <c r="D23" i="4" s="1"/>
  <c r="J23" i="4" l="1"/>
  <c r="I23" i="4" s="1"/>
  <c r="D24" i="4" s="1"/>
  <c r="J24" i="4" l="1"/>
  <c r="I24" i="4" s="1"/>
  <c r="D25" i="4" s="1"/>
  <c r="J25" i="4" l="1"/>
  <c r="I25" i="4" s="1"/>
  <c r="D26" i="4" s="1"/>
  <c r="J26" i="4" l="1"/>
  <c r="I26" i="4" s="1"/>
  <c r="D27" i="4" s="1"/>
  <c r="J27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Vigan, Morel</author>
  </authors>
  <commentList>
    <comment ref="F1" authorId="0" shapeId="0" xr:uid="{35FC5937-41BE-4C2E-A9A9-14609819AC9E}">
      <text>
        <r>
          <rPr>
            <b/>
            <sz val="9"/>
            <color indexed="81"/>
            <rFont val="Tahoma"/>
            <family val="2"/>
          </rPr>
          <t>M= Mensuel
T= Trimestriel
A= Annuel
S= Semestriel
Les dates se compte chaque moi ou tchaque trimestre etc; en fonction de la périodcité</t>
        </r>
      </text>
    </comment>
    <comment ref="M1" authorId="0" shapeId="0" xr:uid="{D089A539-2A98-4AEA-8FFC-D3448CDF3140}">
      <text>
        <r>
          <rPr>
            <b/>
            <sz val="9"/>
            <color indexed="81"/>
            <rFont val="Tahoma"/>
            <charset val="1"/>
          </rPr>
          <t>Si une date de liquidation intervient avant la date de maturité, le tableau sarrête à la date de liquidation</t>
        </r>
      </text>
    </comment>
  </commentList>
</comments>
</file>

<file path=xl/sharedStrings.xml><?xml version="1.0" encoding="utf-8"?>
<sst xmlns="http://schemas.openxmlformats.org/spreadsheetml/2006/main" count="27" uniqueCount="21">
  <si>
    <t>M</t>
  </si>
  <si>
    <t>Nombre d'échéances</t>
  </si>
  <si>
    <t>Numéro de la dernière échéance déclenchée</t>
  </si>
  <si>
    <t>Montant du remboursement anticipé</t>
  </si>
  <si>
    <t>Taux d'intérêt</t>
  </si>
  <si>
    <t>Numéro d'échéance</t>
  </si>
  <si>
    <t>Amortissement calculé</t>
  </si>
  <si>
    <t>Intérêt</t>
  </si>
  <si>
    <t>Montant de l'échéance constante</t>
  </si>
  <si>
    <t>Date d'échéance</t>
  </si>
  <si>
    <t>Clé 1</t>
  </si>
  <si>
    <t>Clé 2</t>
  </si>
  <si>
    <t>Montant</t>
  </si>
  <si>
    <t>Date de Valeur</t>
  </si>
  <si>
    <t>Date de valeur</t>
  </si>
  <si>
    <t>date de 1er Remboursement</t>
  </si>
  <si>
    <t>date de Maturité</t>
  </si>
  <si>
    <t>Taux</t>
  </si>
  <si>
    <t>Date de Liquidation</t>
  </si>
  <si>
    <t>Périodicité</t>
  </si>
  <si>
    <t>Date de liquidation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</si>
</sst>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164" fontId="0" fillId="0" borderId="0" xfId="1" applyNumberFormat="1" applyFont="1" applyAlignment="1">
      <alignment horizontal="center" vertical="center" wrapText="1"/>
    </xf>
    <xf numFmtId="164" fontId="0" fillId="0" borderId="0" xfId="1" applyNumberFormat="1" applyFont="1"/>
    <xf numFmtId="164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164" fontId="0" fillId="5" borderId="0" xfId="1" applyNumberFormat="1" applyFont="1" applyFill="1"/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14" fontId="0" fillId="8" borderId="0" xfId="0" applyNumberFormat="1" applyFill="1"/>
    <xf numFmtId="0" fontId="0" fillId="9" borderId="0" xfId="0" applyFill="1"/>
    <xf numFmtId="164" fontId="0" fillId="9" borderId="0" xfId="1" applyNumberFormat="1" applyFont="1" applyFill="1"/>
    <xf numFmtId="14" fontId="0" fillId="9" borderId="0" xfId="0" applyNumberFormat="1" applyFill="1"/>
    <xf numFmtId="0" fontId="0" fillId="8" borderId="0" xfId="0" applyFill="1"/>
    <xf numFmtId="0" fontId="0" fillId="8" borderId="1" xfId="0" applyFill="1" applyBorder="1"/>
    <xf numFmtId="164" fontId="0" fillId="8" borderId="1" xfId="1" applyNumberFormat="1" applyFont="1" applyFill="1" applyBorder="1"/>
    <xf numFmtId="14" fontId="0" fillId="8" borderId="1" xfId="0" applyNumberFormat="1" applyFill="1" applyBorder="1"/>
    <xf numFmtId="164" fontId="0" fillId="8" borderId="0" xfId="0" applyNumberFormat="1" applyFill="1"/>
    <xf numFmtId="164" fontId="0" fillId="8" borderId="0" xfId="1" applyNumberFormat="1" applyFont="1" applyFill="1"/>
    <xf numFmtId="0" fontId="0" fillId="10" borderId="0" xfId="0" applyFill="1"/>
    <xf numFmtId="0" fontId="0" fillId="10" borderId="1" xfId="0" applyFill="1" applyBorder="1"/>
    <xf numFmtId="164" fontId="0" fillId="10" borderId="0" xfId="1" applyNumberFormat="1" applyFont="1" applyFill="1"/>
    <xf numFmtId="14" fontId="0" fillId="10" borderId="0" xfId="0" applyNumberFormat="1" applyFill="1"/>
    <xf numFmtId="0" fontId="0" fillId="10" borderId="2" xfId="0" applyFill="1" applyBorder="1"/>
    <xf numFmtId="164" fontId="0" fillId="10" borderId="0" xfId="0" applyNumberFormat="1" applyFill="1"/>
    <xf numFmtId="14" fontId="0" fillId="10" borderId="1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73623-618D-45A1-9713-8A1CA7100AB0}">
  <dimension ref="A1:N4"/>
  <sheetViews>
    <sheetView tabSelected="1" workbookViewId="0">
      <selection activeCell="J12" sqref="J12"/>
    </sheetView>
  </sheetViews>
  <sheetFormatPr baseColWidth="10" defaultRowHeight="14.4" x14ac:dyDescent="0.35"/>
  <sheetData>
    <row r="1" spans="1:14" ht="57.6" x14ac:dyDescent="0.35">
      <c r="A1" s="6" t="s">
        <v>10</v>
      </c>
      <c r="B1" s="6" t="s">
        <v>11</v>
      </c>
      <c r="C1" s="12" t="s">
        <v>14</v>
      </c>
      <c r="D1" s="1" t="s">
        <v>15</v>
      </c>
      <c r="E1" s="12" t="s">
        <v>16</v>
      </c>
      <c r="F1" s="8" t="s">
        <v>19</v>
      </c>
      <c r="G1" s="1" t="s">
        <v>1</v>
      </c>
      <c r="H1" s="1" t="s">
        <v>2</v>
      </c>
      <c r="I1" s="3" t="s">
        <v>12</v>
      </c>
      <c r="J1" s="3" t="s">
        <v>3</v>
      </c>
      <c r="K1" s="1" t="s">
        <v>4</v>
      </c>
      <c r="L1" s="11" t="s">
        <v>8</v>
      </c>
      <c r="M1" s="7" t="s">
        <v>20</v>
      </c>
    </row>
    <row r="2" spans="1:14" x14ac:dyDescent="0.35">
      <c r="A2" s="14">
        <v>2819</v>
      </c>
      <c r="B2">
        <v>0</v>
      </c>
      <c r="C2" s="2">
        <v>42701</v>
      </c>
      <c r="D2" s="13">
        <v>42882</v>
      </c>
      <c r="E2" s="2">
        <v>42882</v>
      </c>
      <c r="F2" t="s">
        <v>0</v>
      </c>
      <c r="G2">
        <v>1</v>
      </c>
      <c r="H2">
        <v>1</v>
      </c>
      <c r="I2" s="4">
        <v>30000000</v>
      </c>
      <c r="J2" s="4">
        <v>30120867</v>
      </c>
      <c r="K2">
        <v>11</v>
      </c>
      <c r="L2">
        <v>3000000</v>
      </c>
      <c r="M2" s="2">
        <v>42741</v>
      </c>
    </row>
    <row r="3" spans="1:14" x14ac:dyDescent="0.35">
      <c r="A3" s="17">
        <v>8126</v>
      </c>
      <c r="B3">
        <v>0</v>
      </c>
      <c r="C3" s="2">
        <v>42728</v>
      </c>
      <c r="D3" s="2">
        <v>42759</v>
      </c>
      <c r="E3" s="2">
        <v>42940</v>
      </c>
      <c r="F3" t="s">
        <v>0</v>
      </c>
      <c r="G3">
        <v>7</v>
      </c>
      <c r="H3">
        <v>7</v>
      </c>
      <c r="I3" s="4">
        <v>838251</v>
      </c>
      <c r="J3" s="4">
        <v>0</v>
      </c>
      <c r="K3">
        <v>3.5</v>
      </c>
      <c r="L3" s="4">
        <v>121055</v>
      </c>
      <c r="N3" s="2"/>
    </row>
    <row r="4" spans="1:14" x14ac:dyDescent="0.35">
      <c r="A4" s="23">
        <v>1015</v>
      </c>
      <c r="B4">
        <v>0</v>
      </c>
      <c r="C4" s="2">
        <v>42911</v>
      </c>
      <c r="D4" s="2">
        <v>42941</v>
      </c>
      <c r="E4" s="2">
        <v>44007</v>
      </c>
      <c r="F4" t="s">
        <v>0</v>
      </c>
      <c r="G4">
        <v>36</v>
      </c>
      <c r="H4" s="9">
        <v>18</v>
      </c>
      <c r="I4" s="4">
        <v>3000000</v>
      </c>
      <c r="J4" s="10">
        <v>1716991</v>
      </c>
      <c r="K4">
        <v>10</v>
      </c>
      <c r="L4" s="4">
        <v>95945</v>
      </c>
      <c r="M4" s="2">
        <v>43447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329FB-46A5-4F29-8339-7729A2B5DB46}">
  <dimension ref="A1:M27"/>
  <sheetViews>
    <sheetView workbookViewId="0">
      <selection activeCell="A10" sqref="A10"/>
    </sheetView>
  </sheetViews>
  <sheetFormatPr baseColWidth="10" defaultRowHeight="14.4" x14ac:dyDescent="0.35"/>
  <cols>
    <col min="9" max="9" width="13.25" bestFit="1" customWidth="1"/>
    <col min="10" max="10" width="10.83203125" bestFit="1" customWidth="1"/>
    <col min="11" max="11" width="12.25" bestFit="1" customWidth="1"/>
  </cols>
  <sheetData>
    <row r="1" spans="1:11" ht="43.2" x14ac:dyDescent="0.35">
      <c r="A1" s="6" t="s">
        <v>10</v>
      </c>
      <c r="B1" s="6" t="s">
        <v>11</v>
      </c>
      <c r="C1" s="1" t="s">
        <v>5</v>
      </c>
      <c r="D1" s="1" t="s">
        <v>12</v>
      </c>
      <c r="E1" s="12" t="s">
        <v>13</v>
      </c>
      <c r="F1" s="12" t="s">
        <v>9</v>
      </c>
      <c r="G1" s="7" t="s">
        <v>18</v>
      </c>
      <c r="H1" s="1" t="s">
        <v>17</v>
      </c>
      <c r="I1" s="1" t="s">
        <v>6</v>
      </c>
      <c r="J1" s="1" t="s">
        <v>7</v>
      </c>
      <c r="K1" s="11" t="s">
        <v>8</v>
      </c>
    </row>
    <row r="2" spans="1:11" x14ac:dyDescent="0.35">
      <c r="A2" s="14">
        <v>2819</v>
      </c>
      <c r="B2" s="14">
        <v>0</v>
      </c>
      <c r="C2" s="14">
        <v>1</v>
      </c>
      <c r="D2" s="15">
        <v>30000000</v>
      </c>
      <c r="E2" s="16">
        <v>42701</v>
      </c>
      <c r="F2" s="16">
        <v>42882</v>
      </c>
      <c r="G2" s="16">
        <v>42741</v>
      </c>
      <c r="H2" s="14">
        <v>11</v>
      </c>
      <c r="I2" s="15">
        <v>30000000</v>
      </c>
      <c r="J2" s="15">
        <f>IF(G2="",(D2*H2*(F2-E2)/36000),(D2*H2*(G2-E2)/36000))</f>
        <v>366666.66666666669</v>
      </c>
      <c r="K2" s="15">
        <v>3000000</v>
      </c>
    </row>
    <row r="3" spans="1:11" x14ac:dyDescent="0.35">
      <c r="A3" s="17">
        <v>8126</v>
      </c>
      <c r="B3" s="18">
        <v>0</v>
      </c>
      <c r="C3" s="18">
        <v>1</v>
      </c>
      <c r="D3" s="19">
        <v>838251</v>
      </c>
      <c r="E3" s="13">
        <v>42728</v>
      </c>
      <c r="F3" s="20">
        <v>42759</v>
      </c>
      <c r="G3" s="17"/>
      <c r="H3" s="17">
        <v>3.5</v>
      </c>
      <c r="I3" s="21">
        <f t="shared" ref="I3:I26" si="0">K3-J3</f>
        <v>118528.60462500001</v>
      </c>
      <c r="J3" s="22">
        <f>IF(G3="",(D3*H3*(F3-E3)/36000),(D3*H3*(G3-E3)/36000))</f>
        <v>2526.3953750000001</v>
      </c>
      <c r="K3" s="22">
        <v>121055</v>
      </c>
    </row>
    <row r="4" spans="1:11" x14ac:dyDescent="0.35">
      <c r="A4" s="17">
        <v>8126</v>
      </c>
      <c r="B4" s="18">
        <v>0</v>
      </c>
      <c r="C4" s="18">
        <v>2</v>
      </c>
      <c r="D4" s="21">
        <f>D3-I3</f>
        <v>719722.39537499996</v>
      </c>
      <c r="E4" s="13">
        <f>F3</f>
        <v>42759</v>
      </c>
      <c r="F4" s="20">
        <v>42790</v>
      </c>
      <c r="G4" s="17"/>
      <c r="H4" s="17">
        <v>3.5</v>
      </c>
      <c r="I4" s="21">
        <f t="shared" si="0"/>
        <v>118885.83666949479</v>
      </c>
      <c r="J4" s="22">
        <f>IF(G4="",(D4*H4*(F4-E4)/36000),(D4*H4*(G4-E4)/36000))</f>
        <v>2169.1633305052078</v>
      </c>
      <c r="K4" s="22">
        <v>121055</v>
      </c>
    </row>
    <row r="5" spans="1:11" x14ac:dyDescent="0.35">
      <c r="A5" s="17">
        <v>8126</v>
      </c>
      <c r="B5" s="18">
        <v>0</v>
      </c>
      <c r="C5" s="18">
        <v>3</v>
      </c>
      <c r="D5" s="21">
        <f t="shared" ref="D5:D8" si="1">D4-I4</f>
        <v>600836.55870550522</v>
      </c>
      <c r="E5" s="13">
        <f t="shared" ref="E5:E9" si="2">F4</f>
        <v>42790</v>
      </c>
      <c r="F5" s="20">
        <v>42818</v>
      </c>
      <c r="G5" s="17"/>
      <c r="H5" s="17">
        <v>3.5</v>
      </c>
      <c r="I5" s="21">
        <f t="shared" si="0"/>
        <v>119419.38936796835</v>
      </c>
      <c r="J5" s="22">
        <f t="shared" ref="J5:J9" si="3">IF(G5="",(D5*H5*(F5-E5)/36000),(D5*H5*(G5-E5)/36000))</f>
        <v>1635.610632031653</v>
      </c>
      <c r="K5" s="22">
        <v>121055</v>
      </c>
    </row>
    <row r="6" spans="1:11" x14ac:dyDescent="0.35">
      <c r="A6" s="17">
        <v>8126</v>
      </c>
      <c r="B6" s="18">
        <v>0</v>
      </c>
      <c r="C6" s="18">
        <v>4</v>
      </c>
      <c r="D6" s="21">
        <f t="shared" si="1"/>
        <v>481417.16933753685</v>
      </c>
      <c r="E6" s="13">
        <f t="shared" si="2"/>
        <v>42818</v>
      </c>
      <c r="F6" s="20">
        <v>42849</v>
      </c>
      <c r="G6" s="17"/>
      <c r="H6" s="17">
        <v>3.5</v>
      </c>
      <c r="I6" s="21">
        <f t="shared" si="0"/>
        <v>119604.06214241326</v>
      </c>
      <c r="J6" s="22">
        <f t="shared" si="3"/>
        <v>1450.9378575867431</v>
      </c>
      <c r="K6" s="22">
        <v>121055</v>
      </c>
    </row>
    <row r="7" spans="1:11" x14ac:dyDescent="0.35">
      <c r="A7" s="17">
        <v>8126</v>
      </c>
      <c r="B7" s="18">
        <v>0</v>
      </c>
      <c r="C7" s="18">
        <v>5</v>
      </c>
      <c r="D7" s="21">
        <f t="shared" si="1"/>
        <v>361813.10719512356</v>
      </c>
      <c r="E7" s="13">
        <f t="shared" si="2"/>
        <v>42849</v>
      </c>
      <c r="F7" s="20">
        <v>42879</v>
      </c>
      <c r="G7" s="17"/>
      <c r="H7" s="17">
        <v>3.5</v>
      </c>
      <c r="I7" s="21">
        <f t="shared" si="0"/>
        <v>119999.71177068089</v>
      </c>
      <c r="J7" s="22">
        <f t="shared" si="3"/>
        <v>1055.2882293191103</v>
      </c>
      <c r="K7" s="22">
        <v>121055</v>
      </c>
    </row>
    <row r="8" spans="1:11" x14ac:dyDescent="0.35">
      <c r="A8" s="17">
        <v>8126</v>
      </c>
      <c r="B8" s="18">
        <v>0</v>
      </c>
      <c r="C8" s="18">
        <v>6</v>
      </c>
      <c r="D8" s="21">
        <f t="shared" si="1"/>
        <v>241813.39542444266</v>
      </c>
      <c r="E8" s="13">
        <f t="shared" si="2"/>
        <v>42879</v>
      </c>
      <c r="F8" s="20">
        <v>42910</v>
      </c>
      <c r="G8" s="17"/>
      <c r="H8" s="17">
        <v>3.5</v>
      </c>
      <c r="I8" s="21">
        <f t="shared" si="0"/>
        <v>120326.20129434578</v>
      </c>
      <c r="J8" s="22">
        <f t="shared" si="3"/>
        <v>728.798705654223</v>
      </c>
      <c r="K8" s="22">
        <v>121055</v>
      </c>
    </row>
    <row r="9" spans="1:11" x14ac:dyDescent="0.35">
      <c r="A9" s="17">
        <v>8126</v>
      </c>
      <c r="B9" s="18">
        <v>0</v>
      </c>
      <c r="C9" s="18">
        <v>7</v>
      </c>
      <c r="D9" s="21">
        <f>D8-I8</f>
        <v>121487.19413009688</v>
      </c>
      <c r="E9" s="13">
        <f t="shared" si="2"/>
        <v>42910</v>
      </c>
      <c r="F9" s="20">
        <v>42940</v>
      </c>
      <c r="G9" s="20">
        <v>42940</v>
      </c>
      <c r="H9" s="17">
        <v>3.5</v>
      </c>
      <c r="I9" s="21">
        <f t="shared" si="0"/>
        <v>120700.66235045389</v>
      </c>
      <c r="J9" s="22">
        <f t="shared" si="3"/>
        <v>354.33764954611593</v>
      </c>
      <c r="K9" s="22">
        <v>121055</v>
      </c>
    </row>
    <row r="10" spans="1:11" x14ac:dyDescent="0.35">
      <c r="A10" s="23">
        <v>1015</v>
      </c>
      <c r="B10" s="23">
        <v>0</v>
      </c>
      <c r="C10" s="24">
        <v>1</v>
      </c>
      <c r="D10" s="25">
        <v>3000000</v>
      </c>
      <c r="E10" s="26">
        <v>42911</v>
      </c>
      <c r="F10" s="26">
        <v>42941</v>
      </c>
      <c r="G10" s="23"/>
      <c r="H10" s="27">
        <v>10</v>
      </c>
      <c r="I10" s="28">
        <f t="shared" si="0"/>
        <v>70945</v>
      </c>
      <c r="J10" s="25">
        <f t="shared" ref="J10:J27" si="4">IF(G10="",(D10*H10*(F10-E10)/36000),(D10*H10*(G10-E10)/36000))</f>
        <v>25000</v>
      </c>
      <c r="K10" s="25">
        <v>95945</v>
      </c>
    </row>
    <row r="11" spans="1:11" x14ac:dyDescent="0.35">
      <c r="A11" s="23">
        <v>1015</v>
      </c>
      <c r="B11" s="23">
        <v>0</v>
      </c>
      <c r="C11" s="24">
        <v>2</v>
      </c>
      <c r="D11" s="28">
        <f>D10-I10</f>
        <v>2929055</v>
      </c>
      <c r="E11" s="26">
        <f>F10</f>
        <v>42941</v>
      </c>
      <c r="F11" s="29">
        <v>42972</v>
      </c>
      <c r="G11" s="23"/>
      <c r="H11" s="27">
        <v>10</v>
      </c>
      <c r="I11" s="28">
        <f t="shared" si="0"/>
        <v>70722.58194444445</v>
      </c>
      <c r="J11" s="25">
        <f t="shared" si="4"/>
        <v>25222.418055555554</v>
      </c>
      <c r="K11" s="25">
        <v>95945</v>
      </c>
    </row>
    <row r="12" spans="1:11" x14ac:dyDescent="0.35">
      <c r="A12" s="23">
        <v>1015</v>
      </c>
      <c r="B12" s="23">
        <v>0</v>
      </c>
      <c r="C12" s="24">
        <v>3</v>
      </c>
      <c r="D12" s="28">
        <f t="shared" ref="D12:D27" si="5">D11-I11</f>
        <v>2858332.4180555558</v>
      </c>
      <c r="E12" s="26">
        <f t="shared" ref="E12:E27" si="6">F11</f>
        <v>42972</v>
      </c>
      <c r="F12" s="29">
        <v>43003</v>
      </c>
      <c r="G12" s="23"/>
      <c r="H12" s="27">
        <v>10</v>
      </c>
      <c r="I12" s="28">
        <f t="shared" si="0"/>
        <v>71331.581955632719</v>
      </c>
      <c r="J12" s="25">
        <f t="shared" si="4"/>
        <v>24613.418044367289</v>
      </c>
      <c r="K12" s="25">
        <v>95945</v>
      </c>
    </row>
    <row r="13" spans="1:11" x14ac:dyDescent="0.35">
      <c r="A13" s="23">
        <v>1015</v>
      </c>
      <c r="B13" s="23">
        <v>0</v>
      </c>
      <c r="C13" s="24">
        <v>4</v>
      </c>
      <c r="D13" s="28">
        <f t="shared" si="5"/>
        <v>2787000.8360999231</v>
      </c>
      <c r="E13" s="26">
        <f t="shared" si="6"/>
        <v>43003</v>
      </c>
      <c r="F13" s="29">
        <v>43033</v>
      </c>
      <c r="G13" s="23"/>
      <c r="H13" s="27">
        <v>10</v>
      </c>
      <c r="I13" s="28">
        <f t="shared" si="0"/>
        <v>72719.993032500643</v>
      </c>
      <c r="J13" s="25">
        <f t="shared" si="4"/>
        <v>23225.006967499357</v>
      </c>
      <c r="K13" s="25">
        <v>95945</v>
      </c>
    </row>
    <row r="14" spans="1:11" x14ac:dyDescent="0.35">
      <c r="A14" s="23">
        <v>1015</v>
      </c>
      <c r="B14" s="23">
        <v>0</v>
      </c>
      <c r="C14" s="24">
        <v>5</v>
      </c>
      <c r="D14" s="28">
        <f t="shared" si="5"/>
        <v>2714280.8430674225</v>
      </c>
      <c r="E14" s="26">
        <f t="shared" si="6"/>
        <v>43033</v>
      </c>
      <c r="F14" s="29">
        <v>43064</v>
      </c>
      <c r="G14" s="23"/>
      <c r="H14" s="27">
        <v>10</v>
      </c>
      <c r="I14" s="28">
        <f t="shared" si="0"/>
        <v>72572.026073586079</v>
      </c>
      <c r="J14" s="25">
        <f t="shared" si="4"/>
        <v>23372.973926413917</v>
      </c>
      <c r="K14" s="25">
        <v>95945</v>
      </c>
    </row>
    <row r="15" spans="1:11" x14ac:dyDescent="0.35">
      <c r="A15" s="23">
        <v>1015</v>
      </c>
      <c r="B15" s="23">
        <v>0</v>
      </c>
      <c r="C15" s="24">
        <v>6</v>
      </c>
      <c r="D15" s="28">
        <f t="shared" si="5"/>
        <v>2641708.8169938363</v>
      </c>
      <c r="E15" s="26">
        <f t="shared" si="6"/>
        <v>43064</v>
      </c>
      <c r="F15" s="29">
        <v>43094</v>
      </c>
      <c r="G15" s="23"/>
      <c r="H15" s="27">
        <v>10</v>
      </c>
      <c r="I15" s="28">
        <f t="shared" si="0"/>
        <v>73930.759858384699</v>
      </c>
      <c r="J15" s="25">
        <f t="shared" si="4"/>
        <v>22014.240141615301</v>
      </c>
      <c r="K15" s="25">
        <v>95945</v>
      </c>
    </row>
    <row r="16" spans="1:11" x14ac:dyDescent="0.35">
      <c r="A16" s="23">
        <v>1015</v>
      </c>
      <c r="B16" s="23">
        <v>0</v>
      </c>
      <c r="C16" s="24">
        <v>7</v>
      </c>
      <c r="D16" s="28">
        <f t="shared" si="5"/>
        <v>2567778.0571354516</v>
      </c>
      <c r="E16" s="26">
        <f t="shared" si="6"/>
        <v>43094</v>
      </c>
      <c r="F16" s="29">
        <v>43125</v>
      </c>
      <c r="G16" s="23"/>
      <c r="H16" s="27">
        <v>10</v>
      </c>
      <c r="I16" s="28">
        <f t="shared" si="0"/>
        <v>73833.577841333608</v>
      </c>
      <c r="J16" s="25">
        <f t="shared" si="4"/>
        <v>22111.422158666388</v>
      </c>
      <c r="K16" s="25">
        <v>95945</v>
      </c>
    </row>
    <row r="17" spans="1:13" x14ac:dyDescent="0.35">
      <c r="A17" s="23">
        <v>1015</v>
      </c>
      <c r="B17" s="23">
        <v>0</v>
      </c>
      <c r="C17" s="24">
        <v>8</v>
      </c>
      <c r="D17" s="28">
        <f t="shared" si="5"/>
        <v>2493944.479294118</v>
      </c>
      <c r="E17" s="26">
        <f t="shared" si="6"/>
        <v>43125</v>
      </c>
      <c r="F17" s="29">
        <v>43156</v>
      </c>
      <c r="G17" s="23"/>
      <c r="H17" s="27">
        <v>10</v>
      </c>
      <c r="I17" s="28">
        <f t="shared" si="0"/>
        <v>74469.366983856205</v>
      </c>
      <c r="J17" s="25">
        <f t="shared" si="4"/>
        <v>21475.633016143791</v>
      </c>
      <c r="K17" s="25">
        <v>95945</v>
      </c>
    </row>
    <row r="18" spans="1:13" x14ac:dyDescent="0.35">
      <c r="A18" s="23">
        <v>1015</v>
      </c>
      <c r="B18" s="23">
        <v>0</v>
      </c>
      <c r="C18" s="24">
        <v>9</v>
      </c>
      <c r="D18" s="28">
        <f t="shared" si="5"/>
        <v>2419475.1123102619</v>
      </c>
      <c r="E18" s="26">
        <f t="shared" si="6"/>
        <v>43156</v>
      </c>
      <c r="F18" s="29">
        <v>43184</v>
      </c>
      <c r="G18" s="23"/>
      <c r="H18" s="27">
        <v>10</v>
      </c>
      <c r="I18" s="28">
        <f t="shared" si="0"/>
        <v>77126.86023758685</v>
      </c>
      <c r="J18" s="25">
        <f t="shared" si="4"/>
        <v>18818.13976241315</v>
      </c>
      <c r="K18" s="25">
        <v>95945</v>
      </c>
    </row>
    <row r="19" spans="1:13" x14ac:dyDescent="0.35">
      <c r="A19" s="23">
        <v>1015</v>
      </c>
      <c r="B19" s="23">
        <v>0</v>
      </c>
      <c r="C19" s="24">
        <v>10</v>
      </c>
      <c r="D19" s="28">
        <f t="shared" si="5"/>
        <v>2342348.2520726752</v>
      </c>
      <c r="E19" s="26">
        <f t="shared" si="6"/>
        <v>43184</v>
      </c>
      <c r="F19" s="29">
        <v>43215</v>
      </c>
      <c r="G19" s="23"/>
      <c r="H19" s="27">
        <v>10</v>
      </c>
      <c r="I19" s="28">
        <f t="shared" si="0"/>
        <v>75774.778940485296</v>
      </c>
      <c r="J19" s="25">
        <f t="shared" si="4"/>
        <v>20170.221059514701</v>
      </c>
      <c r="K19" s="25">
        <v>95945</v>
      </c>
    </row>
    <row r="20" spans="1:13" x14ac:dyDescent="0.35">
      <c r="A20" s="23">
        <v>1015</v>
      </c>
      <c r="B20" s="23">
        <v>0</v>
      </c>
      <c r="C20" s="24">
        <v>11</v>
      </c>
      <c r="D20" s="28">
        <f t="shared" si="5"/>
        <v>2266573.4731321898</v>
      </c>
      <c r="E20" s="26">
        <f t="shared" si="6"/>
        <v>43215</v>
      </c>
      <c r="F20" s="29">
        <v>43245</v>
      </c>
      <c r="G20" s="23"/>
      <c r="H20" s="27">
        <v>10</v>
      </c>
      <c r="I20" s="28">
        <f t="shared" si="0"/>
        <v>77056.887723898413</v>
      </c>
      <c r="J20" s="25">
        <f t="shared" si="4"/>
        <v>18888.112276101583</v>
      </c>
      <c r="K20" s="25">
        <v>95945</v>
      </c>
    </row>
    <row r="21" spans="1:13" x14ac:dyDescent="0.35">
      <c r="A21" s="23">
        <v>1015</v>
      </c>
      <c r="B21" s="23">
        <v>0</v>
      </c>
      <c r="C21" s="24">
        <v>12</v>
      </c>
      <c r="D21" s="28">
        <f t="shared" si="5"/>
        <v>2189516.5854082913</v>
      </c>
      <c r="E21" s="26">
        <f t="shared" si="6"/>
        <v>43245</v>
      </c>
      <c r="F21" s="29">
        <v>43276</v>
      </c>
      <c r="G21" s="23"/>
      <c r="H21" s="27">
        <v>10</v>
      </c>
      <c r="I21" s="28">
        <f t="shared" si="0"/>
        <v>77090.829403428608</v>
      </c>
      <c r="J21" s="25">
        <f t="shared" si="4"/>
        <v>18854.170596571395</v>
      </c>
      <c r="K21" s="25">
        <v>95945</v>
      </c>
    </row>
    <row r="22" spans="1:13" x14ac:dyDescent="0.35">
      <c r="A22" s="23">
        <v>1015</v>
      </c>
      <c r="B22" s="23">
        <v>0</v>
      </c>
      <c r="C22" s="24">
        <v>13</v>
      </c>
      <c r="D22" s="28">
        <f t="shared" si="5"/>
        <v>2112425.7560048625</v>
      </c>
      <c r="E22" s="26">
        <f t="shared" si="6"/>
        <v>43276</v>
      </c>
      <c r="F22" s="29">
        <v>43306</v>
      </c>
      <c r="G22" s="23"/>
      <c r="H22" s="27">
        <v>10</v>
      </c>
      <c r="I22" s="28">
        <f t="shared" si="0"/>
        <v>78341.452033292822</v>
      </c>
      <c r="J22" s="25">
        <f t="shared" si="4"/>
        <v>17603.547966707185</v>
      </c>
      <c r="K22" s="25">
        <v>95945</v>
      </c>
    </row>
    <row r="23" spans="1:13" x14ac:dyDescent="0.35">
      <c r="A23" s="23">
        <v>1015</v>
      </c>
      <c r="B23" s="23">
        <v>0</v>
      </c>
      <c r="C23" s="24">
        <v>14</v>
      </c>
      <c r="D23" s="28">
        <f t="shared" si="5"/>
        <v>2034084.3039715698</v>
      </c>
      <c r="E23" s="26">
        <f t="shared" si="6"/>
        <v>43306</v>
      </c>
      <c r="F23" s="29">
        <v>43337</v>
      </c>
      <c r="G23" s="23"/>
      <c r="H23" s="27">
        <v>10</v>
      </c>
      <c r="I23" s="28">
        <f t="shared" si="0"/>
        <v>78429.274049133703</v>
      </c>
      <c r="J23" s="25">
        <f t="shared" si="4"/>
        <v>17515.725950866294</v>
      </c>
      <c r="K23" s="25">
        <v>95945</v>
      </c>
    </row>
    <row r="24" spans="1:13" x14ac:dyDescent="0.35">
      <c r="A24" s="23">
        <v>1015</v>
      </c>
      <c r="B24" s="23">
        <v>0</v>
      </c>
      <c r="C24" s="24">
        <v>15</v>
      </c>
      <c r="D24" s="28">
        <f t="shared" si="5"/>
        <v>1955655.029922436</v>
      </c>
      <c r="E24" s="26">
        <f t="shared" si="6"/>
        <v>43337</v>
      </c>
      <c r="F24" s="29">
        <v>43368</v>
      </c>
      <c r="G24" s="23"/>
      <c r="H24" s="27">
        <v>10</v>
      </c>
      <c r="I24" s="28">
        <f t="shared" si="0"/>
        <v>79104.637242334575</v>
      </c>
      <c r="J24" s="25">
        <f t="shared" si="4"/>
        <v>16840.362757665422</v>
      </c>
      <c r="K24" s="25">
        <v>95945</v>
      </c>
    </row>
    <row r="25" spans="1:13" x14ac:dyDescent="0.35">
      <c r="A25" s="23">
        <v>1015</v>
      </c>
      <c r="B25" s="23">
        <v>0</v>
      </c>
      <c r="C25" s="24">
        <v>16</v>
      </c>
      <c r="D25" s="28">
        <f t="shared" si="5"/>
        <v>1876550.3926801013</v>
      </c>
      <c r="E25" s="26">
        <f t="shared" si="6"/>
        <v>43368</v>
      </c>
      <c r="F25" s="29">
        <v>43398</v>
      </c>
      <c r="G25" s="23"/>
      <c r="H25" s="27">
        <v>10</v>
      </c>
      <c r="I25" s="28">
        <f t="shared" si="0"/>
        <v>80307.080060999157</v>
      </c>
      <c r="J25" s="25">
        <f t="shared" si="4"/>
        <v>15637.919939000845</v>
      </c>
      <c r="K25" s="25">
        <v>95945</v>
      </c>
    </row>
    <row r="26" spans="1:13" x14ac:dyDescent="0.35">
      <c r="A26" s="23">
        <v>1015</v>
      </c>
      <c r="B26" s="23">
        <v>0</v>
      </c>
      <c r="C26" s="24">
        <v>17</v>
      </c>
      <c r="D26" s="28">
        <f t="shared" si="5"/>
        <v>1796243.3126191022</v>
      </c>
      <c r="E26" s="26">
        <f t="shared" si="6"/>
        <v>43398</v>
      </c>
      <c r="F26" s="29">
        <v>43429</v>
      </c>
      <c r="G26" s="23"/>
      <c r="H26" s="27">
        <v>10</v>
      </c>
      <c r="I26" s="28">
        <f t="shared" si="0"/>
        <v>80477.349252446627</v>
      </c>
      <c r="J26" s="25">
        <f t="shared" si="4"/>
        <v>15467.650747553378</v>
      </c>
      <c r="K26" s="25">
        <v>95945</v>
      </c>
    </row>
    <row r="27" spans="1:13" x14ac:dyDescent="0.35">
      <c r="A27" s="23">
        <v>1015</v>
      </c>
      <c r="B27" s="23">
        <v>0</v>
      </c>
      <c r="C27" s="24">
        <v>18</v>
      </c>
      <c r="D27" s="28">
        <f t="shared" si="5"/>
        <v>1715765.9633666556</v>
      </c>
      <c r="E27" s="26">
        <f t="shared" si="6"/>
        <v>43429</v>
      </c>
      <c r="F27" s="29">
        <v>43459</v>
      </c>
      <c r="G27" s="26">
        <f>Base!M4</f>
        <v>43447</v>
      </c>
      <c r="H27" s="27">
        <v>10</v>
      </c>
      <c r="I27" s="28">
        <f>Base!J4</f>
        <v>1716991</v>
      </c>
      <c r="J27" s="25">
        <f t="shared" si="4"/>
        <v>8578.8298168332767</v>
      </c>
      <c r="K27" s="25">
        <v>95945</v>
      </c>
      <c r="M27" s="5">
        <f>D27-I27</f>
        <v>-1225.0366333443671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Résultats attendus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Vigan, Morel</cp:lastModifiedBy>
  <dcterms:created xsi:type="dcterms:W3CDTF">2021-02-04T08:19:23Z</dcterms:created>
  <dcterms:modified xsi:type="dcterms:W3CDTF">2021-02-04T18:26:08Z</dcterms:modified>
</cp:coreProperties>
</file>