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1.xml" ContentType="application/vnd.openxmlformats-officedocument.spreadsheetml.pivotTable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pivotCache/pivotCacheRecords1.xml" ContentType="application/vnd.openxmlformats-officedocument.spreadsheetml.pivotCacheRecord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0" windowWidth="23715" windowHeight="9675" tabRatio="738"/>
  </bookViews>
  <sheets>
    <sheet name="Affouage" sheetId="1" r:id="rId1"/>
    <sheet name="Modèle" sheetId="2" state="hidden" r:id="rId2"/>
    <sheet name="Lot 1" sheetId="3" r:id="rId3"/>
    <sheet name="Lot 2" sheetId="4" r:id="rId4"/>
    <sheet name="Lot 3" sheetId="5" r:id="rId5"/>
    <sheet name="Lot 4" sheetId="6" r:id="rId6"/>
    <sheet name="Lot 5" sheetId="7" r:id="rId7"/>
    <sheet name="Lot 6" sheetId="8" r:id="rId8"/>
    <sheet name="Lot 7" sheetId="9" r:id="rId9"/>
    <sheet name="Lot 8" sheetId="10" r:id="rId10"/>
    <sheet name="Lot 9" sheetId="11" r:id="rId11"/>
  </sheets>
  <functionGroups/>
  <definedNames>
    <definedName name="_xlnm._FilterDatabase" localSheetId="0" hidden="1">Affouage!$A$1:$E$100</definedName>
    <definedName name="ecarts">OFFSET(Affouage!$A$2,1,MATCH("Ecart",Affouage!$2:$2,0)-1,COUNT(Affouage!$N:$N),)</definedName>
    <definedName name="Essence" localSheetId="2">Affouage!#REF!</definedName>
    <definedName name="Essence" localSheetId="3">Affouage!#REF!</definedName>
    <definedName name="Essence" localSheetId="4">Affouage!#REF!</definedName>
    <definedName name="Essence" localSheetId="5">Affouage!#REF!</definedName>
    <definedName name="Essence" localSheetId="6">Affouage!#REF!</definedName>
    <definedName name="Essence" localSheetId="7">Affouage!#REF!</definedName>
    <definedName name="Essence" localSheetId="8">Affouage!#REF!</definedName>
    <definedName name="Essence" localSheetId="9">Affouage!#REF!</definedName>
    <definedName name="Essence" localSheetId="10">Affouage!#REF!</definedName>
    <definedName name="Essence">Affouage!#REF!</definedName>
    <definedName name="_xlnm.Print_Titles" localSheetId="2">'Lot 1'!$1:$8</definedName>
    <definedName name="_xlnm.Print_Titles" localSheetId="3">'Lot 2'!$1:$8</definedName>
    <definedName name="_xlnm.Print_Titles" localSheetId="4">'Lot 3'!$1:$8</definedName>
    <definedName name="_xlnm.Print_Titles" localSheetId="5">'Lot 4'!$1:$8</definedName>
    <definedName name="_xlnm.Print_Titles" localSheetId="6">'Lot 5'!$1:$8</definedName>
    <definedName name="_xlnm.Print_Titles" localSheetId="7">'Lot 6'!$1:$8</definedName>
    <definedName name="_xlnm.Print_Titles" localSheetId="8">'Lot 7'!$1:$8</definedName>
    <definedName name="_xlnm.Print_Titles" localSheetId="9">'Lot 8'!$1:$8</definedName>
    <definedName name="_xlnm.Print_Titles" localSheetId="10">'Lot 9'!$1:$8</definedName>
    <definedName name="_xlnm.Print_Titles" localSheetId="1">Modèle!$1:$8</definedName>
    <definedName name="lotsPlus">Affouage!$I$12</definedName>
    <definedName name="lotsRes">Affouage!$I$13</definedName>
    <definedName name="moyenne">Affouage!$I$2</definedName>
    <definedName name="nbLots">Affouage!$G$2</definedName>
    <definedName name="SeuilLotMultiple">Affouage!$I$9</definedName>
    <definedName name="TCD">Affouage!$N$1</definedName>
    <definedName name="TotalG">OFFSET(Affouage!$A$2,1,MATCH("Total général",Affouage!$2:$2,0)-1,COUNT(Affouage!$N:$N),)</definedName>
    <definedName name="_xlnm.Print_Area" localSheetId="2">'Lot 1'!$A$1:$C$20</definedName>
    <definedName name="_xlnm.Print_Area" localSheetId="3">'Lot 2'!$A$1:$C$18</definedName>
    <definedName name="_xlnm.Print_Area" localSheetId="4">'Lot 3'!$A$1:$C$18</definedName>
    <definedName name="_xlnm.Print_Area" localSheetId="5">'Lot 4'!$A$1:$C$19</definedName>
    <definedName name="_xlnm.Print_Area" localSheetId="6">'Lot 5'!$A$1:$C$15</definedName>
    <definedName name="_xlnm.Print_Area" localSheetId="7">'Lot 6'!$A$1:$C$17</definedName>
    <definedName name="_xlnm.Print_Area" localSheetId="8">'Lot 7'!$A$1:$C$17</definedName>
    <definedName name="_xlnm.Print_Area" localSheetId="9">'Lot 8'!$A$1:$C$17</definedName>
    <definedName name="_xlnm.Print_Area" localSheetId="10">'Lot 9'!$A$1:$C$17</definedName>
  </definedNames>
  <calcPr calcId="125725" concurrentCalc="0"/>
  <pivotCaches>
    <pivotCache cacheId="63" r:id="rId12"/>
  </pivotCaches>
</workbook>
</file>

<file path=xl/calcChain.xml><?xml version="1.0" encoding="utf-8"?>
<calcChain xmlns="http://schemas.openxmlformats.org/spreadsheetml/2006/main">
  <c r="A1" i="11"/>
  <c r="C6"/>
  <c r="B6"/>
  <c r="A1" i="10"/>
  <c r="C6"/>
  <c r="B6"/>
  <c r="A1" i="9"/>
  <c r="C6"/>
  <c r="B6"/>
  <c r="A1" i="8"/>
  <c r="C6"/>
  <c r="B6"/>
  <c r="A1" i="7"/>
  <c r="C6"/>
  <c r="B6"/>
  <c r="A1" i="6"/>
  <c r="C6"/>
  <c r="B6"/>
  <c r="A1" i="5"/>
  <c r="C6"/>
  <c r="B6"/>
  <c r="A1" i="4"/>
  <c r="C6"/>
  <c r="B6"/>
  <c r="A1" i="3"/>
  <c r="C6"/>
  <c r="B6"/>
  <c r="K44" i="1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3"/>
  <c r="AC30"/>
  <c r="L30"/>
  <c r="AC31"/>
  <c r="L31"/>
  <c r="AC32"/>
  <c r="L32"/>
  <c r="AC33"/>
  <c r="L33"/>
  <c r="AC34"/>
  <c r="L34"/>
  <c r="AC35"/>
  <c r="L35"/>
  <c r="AC36"/>
  <c r="L36"/>
  <c r="AC37"/>
  <c r="L37"/>
  <c r="AC38"/>
  <c r="L38"/>
  <c r="AC39"/>
  <c r="L39"/>
  <c r="AC40"/>
  <c r="L40"/>
  <c r="AC41"/>
  <c r="L41"/>
  <c r="AC42"/>
  <c r="L42"/>
  <c r="AC43"/>
  <c r="L43"/>
  <c r="AC44"/>
  <c r="L44"/>
  <c r="AC45"/>
  <c r="L45"/>
  <c r="AC46"/>
  <c r="L46"/>
  <c r="AC47"/>
  <c r="L47"/>
  <c r="AC48"/>
  <c r="L48"/>
  <c r="AC49"/>
  <c r="L49"/>
  <c r="AC50"/>
  <c r="L50"/>
  <c r="AC51"/>
  <c r="L51"/>
  <c r="AC52"/>
  <c r="L52"/>
  <c r="AC53"/>
  <c r="L53"/>
  <c r="AC54"/>
  <c r="L54"/>
  <c r="AC55"/>
  <c r="L55"/>
  <c r="AC56"/>
  <c r="L56"/>
  <c r="AC57"/>
  <c r="L57"/>
  <c r="AC58"/>
  <c r="L58"/>
  <c r="AC59"/>
  <c r="L59"/>
  <c r="AC60"/>
  <c r="L60"/>
  <c r="AC61"/>
  <c r="L61"/>
  <c r="AC62"/>
  <c r="L62"/>
  <c r="AC63"/>
  <c r="L63"/>
  <c r="AC64"/>
  <c r="L64"/>
  <c r="AC65"/>
  <c r="L65"/>
  <c r="AC66"/>
  <c r="L66"/>
  <c r="AC67"/>
  <c r="L67"/>
  <c r="AC68"/>
  <c r="L68"/>
  <c r="AC69"/>
  <c r="L69"/>
  <c r="AC70"/>
  <c r="L70"/>
  <c r="AC71"/>
  <c r="L71"/>
  <c r="AC72"/>
  <c r="L72"/>
  <c r="AC73"/>
  <c r="L73"/>
  <c r="AC74"/>
  <c r="L74"/>
  <c r="AC75"/>
  <c r="L75"/>
  <c r="AC76"/>
  <c r="L76"/>
  <c r="AC77"/>
  <c r="L77"/>
  <c r="AC78"/>
  <c r="L78"/>
  <c r="AC79"/>
  <c r="L79"/>
  <c r="AC80"/>
  <c r="L80"/>
  <c r="AC81"/>
  <c r="L81"/>
  <c r="AC82"/>
  <c r="L82"/>
  <c r="AC83"/>
  <c r="L83"/>
  <c r="AC84"/>
  <c r="L84"/>
  <c r="AC85"/>
  <c r="L85"/>
  <c r="AC86"/>
  <c r="L86"/>
  <c r="AC87"/>
  <c r="L87"/>
  <c r="AC88"/>
  <c r="L88"/>
  <c r="AC89"/>
  <c r="L89"/>
  <c r="AC90"/>
  <c r="L90"/>
  <c r="AC91"/>
  <c r="L91"/>
  <c r="AC92"/>
  <c r="L92"/>
  <c r="AC93"/>
  <c r="L93"/>
  <c r="AC94"/>
  <c r="L94"/>
  <c r="AC95"/>
  <c r="L95"/>
  <c r="AC96"/>
  <c r="L96"/>
  <c r="AC97"/>
  <c r="L97"/>
  <c r="AC98"/>
  <c r="L98"/>
  <c r="AC99"/>
  <c r="L99"/>
  <c r="AC100"/>
  <c r="L100"/>
  <c r="AC101"/>
  <c r="L101"/>
  <c r="AC102"/>
  <c r="L102"/>
  <c r="AC103"/>
  <c r="L103"/>
  <c r="AC104"/>
  <c r="L104"/>
  <c r="AC105"/>
  <c r="L105"/>
  <c r="AC106"/>
  <c r="L106"/>
  <c r="AC107"/>
  <c r="L107"/>
  <c r="AC108"/>
  <c r="L108"/>
  <c r="AC109"/>
  <c r="L109"/>
  <c r="AC110"/>
  <c r="L110"/>
  <c r="AC111"/>
  <c r="L111"/>
  <c r="AC112"/>
  <c r="L112"/>
  <c r="AC113"/>
  <c r="L113"/>
  <c r="AC114"/>
  <c r="L114"/>
  <c r="AC115"/>
  <c r="L115"/>
  <c r="AC116"/>
  <c r="L116"/>
  <c r="AC117"/>
  <c r="L117"/>
  <c r="AC118"/>
  <c r="L118"/>
  <c r="AC119"/>
  <c r="L119"/>
  <c r="AC120"/>
  <c r="L120"/>
  <c r="AC121"/>
  <c r="L121"/>
  <c r="AC122"/>
  <c r="L122"/>
  <c r="AC123"/>
  <c r="L123"/>
  <c r="AC124"/>
  <c r="L124"/>
  <c r="AC125"/>
  <c r="L125"/>
  <c r="AC126"/>
  <c r="L126"/>
  <c r="AC127"/>
  <c r="L127"/>
  <c r="AC128"/>
  <c r="L128"/>
  <c r="AC129"/>
  <c r="L129"/>
  <c r="AC130"/>
  <c r="L130"/>
  <c r="AC131"/>
  <c r="L131"/>
  <c r="AC132"/>
  <c r="L132"/>
  <c r="AC133"/>
  <c r="L133"/>
  <c r="AC134"/>
  <c r="L134"/>
  <c r="AC135"/>
  <c r="L135"/>
  <c r="AC136"/>
  <c r="L136"/>
  <c r="AC137"/>
  <c r="L137"/>
  <c r="AC138"/>
  <c r="L138"/>
  <c r="AC139"/>
  <c r="L139"/>
  <c r="AC140"/>
  <c r="L140"/>
  <c r="AC141"/>
  <c r="L141"/>
  <c r="AC142"/>
  <c r="L142"/>
  <c r="AC143"/>
  <c r="L143"/>
  <c r="AC144"/>
  <c r="L144"/>
  <c r="AC145"/>
  <c r="L145"/>
  <c r="AC146"/>
  <c r="L146"/>
  <c r="AC147"/>
  <c r="L147"/>
  <c r="AC148"/>
  <c r="L148"/>
  <c r="AC149"/>
  <c r="L149"/>
  <c r="AC150"/>
  <c r="L150"/>
  <c r="AC151"/>
  <c r="L151"/>
  <c r="AC152"/>
  <c r="L152"/>
  <c r="AC153"/>
  <c r="L153"/>
  <c r="AC154"/>
  <c r="L154"/>
  <c r="AC155"/>
  <c r="L155"/>
  <c r="AC156"/>
  <c r="L156"/>
  <c r="AC157"/>
  <c r="L157"/>
  <c r="AC158"/>
  <c r="L158"/>
  <c r="AC159"/>
  <c r="L159"/>
  <c r="AC160"/>
  <c r="L160"/>
  <c r="AC161"/>
  <c r="L161"/>
  <c r="AC162"/>
  <c r="L162"/>
  <c r="AC163"/>
  <c r="L163"/>
  <c r="AC164"/>
  <c r="L164"/>
  <c r="AC165"/>
  <c r="L165"/>
  <c r="AC166"/>
  <c r="L166"/>
  <c r="AC167"/>
  <c r="L167"/>
  <c r="AC168"/>
  <c r="L168"/>
  <c r="AC169"/>
  <c r="L169"/>
  <c r="AC170"/>
  <c r="L170"/>
  <c r="AC171"/>
  <c r="L171"/>
  <c r="AC172"/>
  <c r="L172"/>
  <c r="AC173"/>
  <c r="L173"/>
  <c r="AC174"/>
  <c r="L174"/>
  <c r="AC175"/>
  <c r="L175"/>
  <c r="AC176"/>
  <c r="L176"/>
  <c r="AC177"/>
  <c r="L177"/>
  <c r="AC178"/>
  <c r="L178"/>
  <c r="AC179"/>
  <c r="L179"/>
  <c r="AC180"/>
  <c r="L180"/>
  <c r="AC181"/>
  <c r="L181"/>
  <c r="AC182"/>
  <c r="L182"/>
  <c r="AC183"/>
  <c r="L183"/>
  <c r="AC184"/>
  <c r="L184"/>
  <c r="AC185"/>
  <c r="L185"/>
  <c r="AC186"/>
  <c r="L186"/>
  <c r="AC187"/>
  <c r="L187"/>
  <c r="AC188"/>
  <c r="L188"/>
  <c r="AC189"/>
  <c r="L189"/>
  <c r="AC190"/>
  <c r="L190"/>
  <c r="AC191"/>
  <c r="L191"/>
  <c r="AC192"/>
  <c r="L192"/>
  <c r="AC193"/>
  <c r="L193"/>
  <c r="AC194"/>
  <c r="L194"/>
  <c r="AC195"/>
  <c r="L195"/>
  <c r="AC196"/>
  <c r="L196"/>
  <c r="AC197"/>
  <c r="L197"/>
  <c r="AC198"/>
  <c r="L198"/>
  <c r="AC199"/>
  <c r="L199"/>
  <c r="AC200"/>
  <c r="L200"/>
  <c r="AC201"/>
  <c r="L201"/>
  <c r="AC202"/>
  <c r="L202"/>
  <c r="H2"/>
  <c r="I2"/>
  <c r="AC4"/>
  <c r="L4"/>
  <c r="AC5"/>
  <c r="L5"/>
  <c r="AC6"/>
  <c r="L6"/>
  <c r="AC7"/>
  <c r="L7"/>
  <c r="AC8"/>
  <c r="L8"/>
  <c r="AC9"/>
  <c r="L9"/>
  <c r="AC10"/>
  <c r="L10"/>
  <c r="AC11"/>
  <c r="L11"/>
  <c r="AC12"/>
  <c r="L12"/>
  <c r="AC13"/>
  <c r="L13"/>
  <c r="AC14"/>
  <c r="L14"/>
  <c r="AC15"/>
  <c r="L15"/>
  <c r="AC16"/>
  <c r="L16"/>
  <c r="AC17"/>
  <c r="L17"/>
  <c r="AC18"/>
  <c r="L18"/>
  <c r="AC19"/>
  <c r="L19"/>
  <c r="AC20"/>
  <c r="L20"/>
  <c r="AC21"/>
  <c r="L21"/>
  <c r="AC22"/>
  <c r="L22"/>
  <c r="AC23"/>
  <c r="L23"/>
  <c r="AC24"/>
  <c r="L24"/>
  <c r="AC25"/>
  <c r="L25"/>
  <c r="AC26"/>
  <c r="L26"/>
  <c r="AC27"/>
  <c r="L27"/>
  <c r="AC28"/>
  <c r="L28"/>
  <c r="AC29"/>
  <c r="L29"/>
  <c r="AC3"/>
  <c r="L3"/>
  <c r="AB5"/>
  <c r="AD5"/>
  <c r="AE5"/>
  <c r="AF5"/>
  <c r="AG5"/>
  <c r="AH5"/>
  <c r="AI5"/>
  <c r="AJ5"/>
  <c r="AK5"/>
  <c r="AL5"/>
  <c r="AM5"/>
  <c r="AN5"/>
  <c r="AB6"/>
  <c r="AD6"/>
  <c r="AE6"/>
  <c r="AF6"/>
  <c r="AG6"/>
  <c r="AH6"/>
  <c r="AI6"/>
  <c r="AJ6"/>
  <c r="AK6"/>
  <c r="AL6"/>
  <c r="AM6"/>
  <c r="AN6"/>
  <c r="AB7"/>
  <c r="AD7"/>
  <c r="AE7"/>
  <c r="AF7"/>
  <c r="AG7"/>
  <c r="AH7"/>
  <c r="AI7"/>
  <c r="AJ7"/>
  <c r="AK7"/>
  <c r="AL7"/>
  <c r="AM7"/>
  <c r="AN7"/>
  <c r="AB8"/>
  <c r="AD8"/>
  <c r="AE8"/>
  <c r="AF8"/>
  <c r="AG8"/>
  <c r="AH8"/>
  <c r="AI8"/>
  <c r="AJ8"/>
  <c r="AK8"/>
  <c r="AL8"/>
  <c r="AM8"/>
  <c r="AN8"/>
  <c r="AB9"/>
  <c r="AD9"/>
  <c r="AE9"/>
  <c r="AF9"/>
  <c r="AG9"/>
  <c r="AH9"/>
  <c r="AI9"/>
  <c r="AJ9"/>
  <c r="AK9"/>
  <c r="AL9"/>
  <c r="AM9"/>
  <c r="AN9"/>
  <c r="AB10"/>
  <c r="AD10"/>
  <c r="AE10"/>
  <c r="AF10"/>
  <c r="AG10"/>
  <c r="AH10"/>
  <c r="AI10"/>
  <c r="AJ10"/>
  <c r="AK10"/>
  <c r="AL10"/>
  <c r="AM10"/>
  <c r="AN10"/>
  <c r="AB11"/>
  <c r="AD11"/>
  <c r="AE11"/>
  <c r="AF11"/>
  <c r="AG11"/>
  <c r="AH11"/>
  <c r="AI11"/>
  <c r="AJ11"/>
  <c r="AK11"/>
  <c r="AL11"/>
  <c r="AM11"/>
  <c r="AN11"/>
  <c r="AB12"/>
  <c r="AD12"/>
  <c r="AE12"/>
  <c r="AF12"/>
  <c r="AG12"/>
  <c r="AH12"/>
  <c r="AI12"/>
  <c r="AJ12"/>
  <c r="AK12"/>
  <c r="AL12"/>
  <c r="AM12"/>
  <c r="AN12"/>
  <c r="AB94"/>
  <c r="AD94"/>
  <c r="AE94"/>
  <c r="AF94"/>
  <c r="AG94"/>
  <c r="AH94"/>
  <c r="AI94"/>
  <c r="AJ94"/>
  <c r="AK94"/>
  <c r="AL94"/>
  <c r="AM94"/>
  <c r="AN94"/>
  <c r="AB95"/>
  <c r="AD95"/>
  <c r="AE95"/>
  <c r="AF95"/>
  <c r="AG95"/>
  <c r="AH95"/>
  <c r="AI95"/>
  <c r="AJ95"/>
  <c r="AK95"/>
  <c r="AL95"/>
  <c r="AM95"/>
  <c r="AN95"/>
  <c r="AB96"/>
  <c r="AD96"/>
  <c r="AE96"/>
  <c r="AF96"/>
  <c r="AG96"/>
  <c r="AH96"/>
  <c r="AI96"/>
  <c r="AJ96"/>
  <c r="AK96"/>
  <c r="AL96"/>
  <c r="AM96"/>
  <c r="AN96"/>
  <c r="AB97"/>
  <c r="AD97"/>
  <c r="AE97"/>
  <c r="AF97"/>
  <c r="AG97"/>
  <c r="AH97"/>
  <c r="AI97"/>
  <c r="AJ97"/>
  <c r="AK97"/>
  <c r="AL97"/>
  <c r="AM97"/>
  <c r="AN97"/>
  <c r="AB98"/>
  <c r="AD98"/>
  <c r="AE98"/>
  <c r="AF98"/>
  <c r="AG98"/>
  <c r="AH98"/>
  <c r="AI98"/>
  <c r="AJ98"/>
  <c r="AK98"/>
  <c r="AL98"/>
  <c r="AM98"/>
  <c r="AN98"/>
  <c r="AB99"/>
  <c r="AD99"/>
  <c r="AE99"/>
  <c r="AF99"/>
  <c r="AG99"/>
  <c r="AH99"/>
  <c r="AI99"/>
  <c r="AJ99"/>
  <c r="AK99"/>
  <c r="AL99"/>
  <c r="AM99"/>
  <c r="AN99"/>
  <c r="AB100"/>
  <c r="AD100"/>
  <c r="AE100"/>
  <c r="AF100"/>
  <c r="AG100"/>
  <c r="AH100"/>
  <c r="AI100"/>
  <c r="AJ100"/>
  <c r="AK100"/>
  <c r="AL100"/>
  <c r="AM100"/>
  <c r="AN100"/>
  <c r="AB101"/>
  <c r="AD101"/>
  <c r="AE101"/>
  <c r="AF101"/>
  <c r="AG101"/>
  <c r="AH101"/>
  <c r="AI101"/>
  <c r="AJ101"/>
  <c r="AK101"/>
  <c r="AL101"/>
  <c r="AM101"/>
  <c r="AN101"/>
  <c r="AB102"/>
  <c r="AD102"/>
  <c r="AE102"/>
  <c r="AF102"/>
  <c r="AG102"/>
  <c r="AH102"/>
  <c r="AI102"/>
  <c r="AJ102"/>
  <c r="AK102"/>
  <c r="AL102"/>
  <c r="AM102"/>
  <c r="AN102"/>
  <c r="AB103"/>
  <c r="AD103"/>
  <c r="AE103"/>
  <c r="AF103"/>
  <c r="AG103"/>
  <c r="AH103"/>
  <c r="AI103"/>
  <c r="AJ103"/>
  <c r="AK103"/>
  <c r="AL103"/>
  <c r="AM103"/>
  <c r="AN103"/>
  <c r="AB104"/>
  <c r="AD104"/>
  <c r="AE104"/>
  <c r="AF104"/>
  <c r="AG104"/>
  <c r="AH104"/>
  <c r="AI104"/>
  <c r="AJ104"/>
  <c r="AK104"/>
  <c r="AL104"/>
  <c r="AM104"/>
  <c r="AN104"/>
  <c r="AB105"/>
  <c r="AD105"/>
  <c r="AE105"/>
  <c r="AF105"/>
  <c r="AG105"/>
  <c r="AH105"/>
  <c r="AI105"/>
  <c r="AJ105"/>
  <c r="AK105"/>
  <c r="AL105"/>
  <c r="AM105"/>
  <c r="AN105"/>
  <c r="AB106"/>
  <c r="AD106"/>
  <c r="AE106"/>
  <c r="AF106"/>
  <c r="AG106"/>
  <c r="AH106"/>
  <c r="AI106"/>
  <c r="AJ106"/>
  <c r="AK106"/>
  <c r="AL106"/>
  <c r="AM106"/>
  <c r="AN106"/>
  <c r="AB107"/>
  <c r="AD107"/>
  <c r="AE107"/>
  <c r="AF107"/>
  <c r="AG107"/>
  <c r="AH107"/>
  <c r="AI107"/>
  <c r="AJ107"/>
  <c r="AK107"/>
  <c r="AL107"/>
  <c r="AM107"/>
  <c r="AN107"/>
  <c r="AB108"/>
  <c r="AD108"/>
  <c r="AE108"/>
  <c r="AF108"/>
  <c r="AG108"/>
  <c r="AH108"/>
  <c r="AI108"/>
  <c r="AJ108"/>
  <c r="AK108"/>
  <c r="AL108"/>
  <c r="AM108"/>
  <c r="AN108"/>
  <c r="AB109"/>
  <c r="AD109"/>
  <c r="AE109"/>
  <c r="AF109"/>
  <c r="AG109"/>
  <c r="AH109"/>
  <c r="AI109"/>
  <c r="AJ109"/>
  <c r="AK109"/>
  <c r="AL109"/>
  <c r="AM109"/>
  <c r="AN109"/>
  <c r="AB110"/>
  <c r="AD110"/>
  <c r="AE110"/>
  <c r="AF110"/>
  <c r="AG110"/>
  <c r="AH110"/>
  <c r="AI110"/>
  <c r="AJ110"/>
  <c r="AK110"/>
  <c r="AL110"/>
  <c r="AM110"/>
  <c r="AN110"/>
  <c r="AB111"/>
  <c r="AD111"/>
  <c r="AE111"/>
  <c r="AF111"/>
  <c r="AG111"/>
  <c r="AH111"/>
  <c r="AI111"/>
  <c r="AJ111"/>
  <c r="AK111"/>
  <c r="AL111"/>
  <c r="AM111"/>
  <c r="AN111"/>
  <c r="AB112"/>
  <c r="AD112"/>
  <c r="AE112"/>
  <c r="AF112"/>
  <c r="AG112"/>
  <c r="AH112"/>
  <c r="AI112"/>
  <c r="AJ112"/>
  <c r="AK112"/>
  <c r="AL112"/>
  <c r="AM112"/>
  <c r="AN112"/>
  <c r="AB113"/>
  <c r="AD113"/>
  <c r="AE113"/>
  <c r="AF113"/>
  <c r="AG113"/>
  <c r="AH113"/>
  <c r="AI113"/>
  <c r="AJ113"/>
  <c r="AK113"/>
  <c r="AL113"/>
  <c r="AM113"/>
  <c r="AN113"/>
  <c r="AB114"/>
  <c r="AD114"/>
  <c r="AE114"/>
  <c r="AF114"/>
  <c r="AG114"/>
  <c r="AH114"/>
  <c r="AI114"/>
  <c r="AJ114"/>
  <c r="AK114"/>
  <c r="AL114"/>
  <c r="AM114"/>
  <c r="AN114"/>
  <c r="AB115"/>
  <c r="AD115"/>
  <c r="AE115"/>
  <c r="AF115"/>
  <c r="AG115"/>
  <c r="AH115"/>
  <c r="AI115"/>
  <c r="AJ115"/>
  <c r="AK115"/>
  <c r="AL115"/>
  <c r="AM115"/>
  <c r="AN115"/>
  <c r="AB116"/>
  <c r="AD116"/>
  <c r="AE116"/>
  <c r="AF116"/>
  <c r="AG116"/>
  <c r="AH116"/>
  <c r="AI116"/>
  <c r="AJ116"/>
  <c r="AK116"/>
  <c r="AL116"/>
  <c r="AM116"/>
  <c r="AN116"/>
  <c r="AB117"/>
  <c r="AD117"/>
  <c r="AE117"/>
  <c r="AF117"/>
  <c r="AG117"/>
  <c r="AH117"/>
  <c r="AI117"/>
  <c r="AJ117"/>
  <c r="AK117"/>
  <c r="AL117"/>
  <c r="AM117"/>
  <c r="AN117"/>
  <c r="AB118"/>
  <c r="AD118"/>
  <c r="AE118"/>
  <c r="AF118"/>
  <c r="AG118"/>
  <c r="AH118"/>
  <c r="AI118"/>
  <c r="AJ118"/>
  <c r="AK118"/>
  <c r="AL118"/>
  <c r="AM118"/>
  <c r="AN118"/>
  <c r="AB119"/>
  <c r="AD119"/>
  <c r="AE119"/>
  <c r="AF119"/>
  <c r="AG119"/>
  <c r="AH119"/>
  <c r="AI119"/>
  <c r="AJ119"/>
  <c r="AK119"/>
  <c r="AL119"/>
  <c r="AM119"/>
  <c r="AN119"/>
  <c r="AB120"/>
  <c r="AD120"/>
  <c r="AE120"/>
  <c r="AF120"/>
  <c r="AG120"/>
  <c r="AH120"/>
  <c r="AI120"/>
  <c r="AJ120"/>
  <c r="AK120"/>
  <c r="AL120"/>
  <c r="AM120"/>
  <c r="AN120"/>
  <c r="AB121"/>
  <c r="AD121"/>
  <c r="AE121"/>
  <c r="AF121"/>
  <c r="AG121"/>
  <c r="AH121"/>
  <c r="AI121"/>
  <c r="AJ121"/>
  <c r="AK121"/>
  <c r="AL121"/>
  <c r="AM121"/>
  <c r="AN121"/>
  <c r="AB122"/>
  <c r="AD122"/>
  <c r="AE122"/>
  <c r="AF122"/>
  <c r="AG122"/>
  <c r="AH122"/>
  <c r="AI122"/>
  <c r="AJ122"/>
  <c r="AK122"/>
  <c r="AL122"/>
  <c r="AM122"/>
  <c r="AN122"/>
  <c r="AB123"/>
  <c r="AD123"/>
  <c r="AE123"/>
  <c r="AF123"/>
  <c r="AG123"/>
  <c r="AH123"/>
  <c r="AI123"/>
  <c r="AJ123"/>
  <c r="AK123"/>
  <c r="AL123"/>
  <c r="AM123"/>
  <c r="AN123"/>
  <c r="AB124"/>
  <c r="AD124"/>
  <c r="AE124"/>
  <c r="AF124"/>
  <c r="AG124"/>
  <c r="AH124"/>
  <c r="AI124"/>
  <c r="AJ124"/>
  <c r="AK124"/>
  <c r="AL124"/>
  <c r="AM124"/>
  <c r="AN124"/>
  <c r="AB125"/>
  <c r="AD125"/>
  <c r="AE125"/>
  <c r="AF125"/>
  <c r="AG125"/>
  <c r="AH125"/>
  <c r="AI125"/>
  <c r="AJ125"/>
  <c r="AK125"/>
  <c r="AL125"/>
  <c r="AM125"/>
  <c r="AN125"/>
  <c r="AB126"/>
  <c r="AD126"/>
  <c r="AE126"/>
  <c r="AF126"/>
  <c r="AG126"/>
  <c r="AH126"/>
  <c r="AI126"/>
  <c r="AJ126"/>
  <c r="AK126"/>
  <c r="AL126"/>
  <c r="AM126"/>
  <c r="AN126"/>
  <c r="AB127"/>
  <c r="AD127"/>
  <c r="AE127"/>
  <c r="AF127"/>
  <c r="AG127"/>
  <c r="AH127"/>
  <c r="AI127"/>
  <c r="AJ127"/>
  <c r="AK127"/>
  <c r="AL127"/>
  <c r="AM127"/>
  <c r="AN127"/>
  <c r="AB128"/>
  <c r="AD128"/>
  <c r="AE128"/>
  <c r="AF128"/>
  <c r="AG128"/>
  <c r="AH128"/>
  <c r="AI128"/>
  <c r="AJ128"/>
  <c r="AK128"/>
  <c r="AL128"/>
  <c r="AM128"/>
  <c r="AN128"/>
  <c r="AB129"/>
  <c r="AD129"/>
  <c r="AE129"/>
  <c r="AF129"/>
  <c r="AG129"/>
  <c r="AH129"/>
  <c r="AI129"/>
  <c r="AJ129"/>
  <c r="AK129"/>
  <c r="AL129"/>
  <c r="AM129"/>
  <c r="AN129"/>
  <c r="AB130"/>
  <c r="AD130"/>
  <c r="AE130"/>
  <c r="AF130"/>
  <c r="AG130"/>
  <c r="AH130"/>
  <c r="AI130"/>
  <c r="AJ130"/>
  <c r="AK130"/>
  <c r="AL130"/>
  <c r="AM130"/>
  <c r="AN130"/>
  <c r="AB131"/>
  <c r="AD131"/>
  <c r="AE131"/>
  <c r="AF131"/>
  <c r="AG131"/>
  <c r="AH131"/>
  <c r="AI131"/>
  <c r="AJ131"/>
  <c r="AK131"/>
  <c r="AL131"/>
  <c r="AM131"/>
  <c r="AN131"/>
  <c r="AB132"/>
  <c r="AD132"/>
  <c r="AE132"/>
  <c r="AF132"/>
  <c r="AG132"/>
  <c r="AH132"/>
  <c r="AI132"/>
  <c r="AJ132"/>
  <c r="AK132"/>
  <c r="AL132"/>
  <c r="AM132"/>
  <c r="AN132"/>
  <c r="AB133"/>
  <c r="AD133"/>
  <c r="AE133"/>
  <c r="AF133"/>
  <c r="AG133"/>
  <c r="AH133"/>
  <c r="AI133"/>
  <c r="AJ133"/>
  <c r="AK133"/>
  <c r="AL133"/>
  <c r="AM133"/>
  <c r="AN133"/>
  <c r="AB134"/>
  <c r="AD134"/>
  <c r="AE134"/>
  <c r="AF134"/>
  <c r="AG134"/>
  <c r="AH134"/>
  <c r="AI134"/>
  <c r="AJ134"/>
  <c r="AK134"/>
  <c r="AL134"/>
  <c r="AM134"/>
  <c r="AN134"/>
  <c r="AB135"/>
  <c r="AD135"/>
  <c r="AE135"/>
  <c r="AF135"/>
  <c r="AG135"/>
  <c r="AH135"/>
  <c r="AI135"/>
  <c r="AJ135"/>
  <c r="AK135"/>
  <c r="AL135"/>
  <c r="AM135"/>
  <c r="AN135"/>
  <c r="AB136"/>
  <c r="AD136"/>
  <c r="AE136"/>
  <c r="AF136"/>
  <c r="AG136"/>
  <c r="AH136"/>
  <c r="AI136"/>
  <c r="AJ136"/>
  <c r="AK136"/>
  <c r="AL136"/>
  <c r="AM136"/>
  <c r="AN136"/>
  <c r="AB137"/>
  <c r="AD137"/>
  <c r="AE137"/>
  <c r="AF137"/>
  <c r="AG137"/>
  <c r="AH137"/>
  <c r="AI137"/>
  <c r="AJ137"/>
  <c r="AK137"/>
  <c r="AL137"/>
  <c r="AM137"/>
  <c r="AN137"/>
  <c r="AB138"/>
  <c r="AD138"/>
  <c r="AE138"/>
  <c r="AF138"/>
  <c r="AG138"/>
  <c r="AH138"/>
  <c r="AI138"/>
  <c r="AJ138"/>
  <c r="AK138"/>
  <c r="AL138"/>
  <c r="AM138"/>
  <c r="AN138"/>
  <c r="AB139"/>
  <c r="AD139"/>
  <c r="AE139"/>
  <c r="AF139"/>
  <c r="AG139"/>
  <c r="AH139"/>
  <c r="AI139"/>
  <c r="AJ139"/>
  <c r="AK139"/>
  <c r="AL139"/>
  <c r="AM139"/>
  <c r="AN139"/>
  <c r="AB140"/>
  <c r="AD140"/>
  <c r="AE140"/>
  <c r="AF140"/>
  <c r="AG140"/>
  <c r="AH140"/>
  <c r="AI140"/>
  <c r="AJ140"/>
  <c r="AK140"/>
  <c r="AL140"/>
  <c r="AM140"/>
  <c r="AN140"/>
  <c r="AB141"/>
  <c r="AD141"/>
  <c r="AE141"/>
  <c r="AF141"/>
  <c r="AG141"/>
  <c r="AH141"/>
  <c r="AI141"/>
  <c r="AJ141"/>
  <c r="AK141"/>
  <c r="AL141"/>
  <c r="AM141"/>
  <c r="AN141"/>
  <c r="AB142"/>
  <c r="AD142"/>
  <c r="AE142"/>
  <c r="AF142"/>
  <c r="AG142"/>
  <c r="AH142"/>
  <c r="AI142"/>
  <c r="AJ142"/>
  <c r="AK142"/>
  <c r="AL142"/>
  <c r="AM142"/>
  <c r="AN142"/>
  <c r="AB143"/>
  <c r="AD143"/>
  <c r="AE143"/>
  <c r="AF143"/>
  <c r="AG143"/>
  <c r="AH143"/>
  <c r="AI143"/>
  <c r="AJ143"/>
  <c r="AK143"/>
  <c r="AL143"/>
  <c r="AM143"/>
  <c r="AN143"/>
  <c r="AB144"/>
  <c r="AD144"/>
  <c r="AE144"/>
  <c r="AF144"/>
  <c r="AG144"/>
  <c r="AH144"/>
  <c r="AI144"/>
  <c r="AJ144"/>
  <c r="AK144"/>
  <c r="AL144"/>
  <c r="AM144"/>
  <c r="AN144"/>
  <c r="AB145"/>
  <c r="AD145"/>
  <c r="AE145"/>
  <c r="AF145"/>
  <c r="AG145"/>
  <c r="AH145"/>
  <c r="AI145"/>
  <c r="AJ145"/>
  <c r="AK145"/>
  <c r="AL145"/>
  <c r="AM145"/>
  <c r="AN145"/>
  <c r="AB146"/>
  <c r="AD146"/>
  <c r="AE146"/>
  <c r="AF146"/>
  <c r="AG146"/>
  <c r="AH146"/>
  <c r="AI146"/>
  <c r="AJ146"/>
  <c r="AK146"/>
  <c r="AL146"/>
  <c r="AM146"/>
  <c r="AN146"/>
  <c r="AB147"/>
  <c r="AD147"/>
  <c r="AE147"/>
  <c r="AF147"/>
  <c r="AG147"/>
  <c r="AH147"/>
  <c r="AI147"/>
  <c r="AJ147"/>
  <c r="AK147"/>
  <c r="AL147"/>
  <c r="AM147"/>
  <c r="AN147"/>
  <c r="AB148"/>
  <c r="AD148"/>
  <c r="AE148"/>
  <c r="AF148"/>
  <c r="AG148"/>
  <c r="AH148"/>
  <c r="AI148"/>
  <c r="AJ148"/>
  <c r="AK148"/>
  <c r="AL148"/>
  <c r="AM148"/>
  <c r="AN148"/>
  <c r="AB149"/>
  <c r="AD149"/>
  <c r="AE149"/>
  <c r="AF149"/>
  <c r="AG149"/>
  <c r="AH149"/>
  <c r="AI149"/>
  <c r="AJ149"/>
  <c r="AK149"/>
  <c r="AL149"/>
  <c r="AM149"/>
  <c r="AN149"/>
  <c r="AB150"/>
  <c r="AD150"/>
  <c r="AE150"/>
  <c r="AF150"/>
  <c r="AG150"/>
  <c r="AH150"/>
  <c r="AI150"/>
  <c r="AJ150"/>
  <c r="AK150"/>
  <c r="AL150"/>
  <c r="AM150"/>
  <c r="AN150"/>
  <c r="AB151"/>
  <c r="AD151"/>
  <c r="AE151"/>
  <c r="AF151"/>
  <c r="AG151"/>
  <c r="AH151"/>
  <c r="AI151"/>
  <c r="AJ151"/>
  <c r="AK151"/>
  <c r="AL151"/>
  <c r="AM151"/>
  <c r="AN151"/>
  <c r="AB152"/>
  <c r="AD152"/>
  <c r="AE152"/>
  <c r="AF152"/>
  <c r="AG152"/>
  <c r="AH152"/>
  <c r="AI152"/>
  <c r="AJ152"/>
  <c r="AK152"/>
  <c r="AL152"/>
  <c r="AM152"/>
  <c r="AN152"/>
  <c r="AB153"/>
  <c r="AD153"/>
  <c r="AE153"/>
  <c r="AF153"/>
  <c r="AG153"/>
  <c r="AH153"/>
  <c r="AI153"/>
  <c r="AJ153"/>
  <c r="AK153"/>
  <c r="AL153"/>
  <c r="AM153"/>
  <c r="AN153"/>
  <c r="AB154"/>
  <c r="AD154"/>
  <c r="AE154"/>
  <c r="AF154"/>
  <c r="AG154"/>
  <c r="AH154"/>
  <c r="AI154"/>
  <c r="AJ154"/>
  <c r="AK154"/>
  <c r="AL154"/>
  <c r="AM154"/>
  <c r="AN154"/>
  <c r="AB155"/>
  <c r="AD155"/>
  <c r="AE155"/>
  <c r="AF155"/>
  <c r="AG155"/>
  <c r="AH155"/>
  <c r="AI155"/>
  <c r="AJ155"/>
  <c r="AK155"/>
  <c r="AL155"/>
  <c r="AM155"/>
  <c r="AN155"/>
  <c r="AB156"/>
  <c r="AD156"/>
  <c r="AE156"/>
  <c r="AF156"/>
  <c r="AG156"/>
  <c r="AH156"/>
  <c r="AI156"/>
  <c r="AJ156"/>
  <c r="AK156"/>
  <c r="AL156"/>
  <c r="AM156"/>
  <c r="AN156"/>
  <c r="AB157"/>
  <c r="AD157"/>
  <c r="AE157"/>
  <c r="AF157"/>
  <c r="AG157"/>
  <c r="AH157"/>
  <c r="AI157"/>
  <c r="AJ157"/>
  <c r="AK157"/>
  <c r="AL157"/>
  <c r="AM157"/>
  <c r="AN157"/>
  <c r="AB158"/>
  <c r="AD158"/>
  <c r="AE158"/>
  <c r="AF158"/>
  <c r="AG158"/>
  <c r="AH158"/>
  <c r="AI158"/>
  <c r="AJ158"/>
  <c r="AK158"/>
  <c r="AL158"/>
  <c r="AM158"/>
  <c r="AN158"/>
  <c r="AB159"/>
  <c r="AD159"/>
  <c r="AE159"/>
  <c r="AF159"/>
  <c r="AG159"/>
  <c r="AH159"/>
  <c r="AI159"/>
  <c r="AJ159"/>
  <c r="AK159"/>
  <c r="AL159"/>
  <c r="AM159"/>
  <c r="AN159"/>
  <c r="AB160"/>
  <c r="AD160"/>
  <c r="AE160"/>
  <c r="AF160"/>
  <c r="AG160"/>
  <c r="AH160"/>
  <c r="AI160"/>
  <c r="AJ160"/>
  <c r="AK160"/>
  <c r="AL160"/>
  <c r="AM160"/>
  <c r="AN160"/>
  <c r="AB161"/>
  <c r="AD161"/>
  <c r="AE161"/>
  <c r="AF161"/>
  <c r="AG161"/>
  <c r="AH161"/>
  <c r="AI161"/>
  <c r="AJ161"/>
  <c r="AK161"/>
  <c r="AL161"/>
  <c r="AM161"/>
  <c r="AN161"/>
  <c r="AB162"/>
  <c r="AD162"/>
  <c r="AE162"/>
  <c r="AF162"/>
  <c r="AG162"/>
  <c r="AH162"/>
  <c r="AI162"/>
  <c r="AJ162"/>
  <c r="AK162"/>
  <c r="AL162"/>
  <c r="AM162"/>
  <c r="AN162"/>
  <c r="AB163"/>
  <c r="AD163"/>
  <c r="AE163"/>
  <c r="AF163"/>
  <c r="AG163"/>
  <c r="AH163"/>
  <c r="AI163"/>
  <c r="AJ163"/>
  <c r="AK163"/>
  <c r="AL163"/>
  <c r="AM163"/>
  <c r="AN163"/>
  <c r="AB164"/>
  <c r="AD164"/>
  <c r="AE164"/>
  <c r="AF164"/>
  <c r="AG164"/>
  <c r="AH164"/>
  <c r="AI164"/>
  <c r="AJ164"/>
  <c r="AK164"/>
  <c r="AL164"/>
  <c r="AM164"/>
  <c r="AN164"/>
  <c r="AB165"/>
  <c r="AD165"/>
  <c r="AE165"/>
  <c r="AF165"/>
  <c r="AG165"/>
  <c r="AH165"/>
  <c r="AI165"/>
  <c r="AJ165"/>
  <c r="AK165"/>
  <c r="AL165"/>
  <c r="AM165"/>
  <c r="AN165"/>
  <c r="AB166"/>
  <c r="AD166"/>
  <c r="AE166"/>
  <c r="AF166"/>
  <c r="AG166"/>
  <c r="AH166"/>
  <c r="AI166"/>
  <c r="AJ166"/>
  <c r="AK166"/>
  <c r="AL166"/>
  <c r="AM166"/>
  <c r="AN166"/>
  <c r="AB167"/>
  <c r="AD167"/>
  <c r="AE167"/>
  <c r="AF167"/>
  <c r="AG167"/>
  <c r="AH167"/>
  <c r="AI167"/>
  <c r="AJ167"/>
  <c r="AK167"/>
  <c r="AL167"/>
  <c r="AM167"/>
  <c r="AN167"/>
  <c r="AB168"/>
  <c r="AD168"/>
  <c r="AE168"/>
  <c r="AF168"/>
  <c r="AG168"/>
  <c r="AH168"/>
  <c r="AI168"/>
  <c r="AJ168"/>
  <c r="AK168"/>
  <c r="AL168"/>
  <c r="AM168"/>
  <c r="AN168"/>
  <c r="AB169"/>
  <c r="AD169"/>
  <c r="AE169"/>
  <c r="AF169"/>
  <c r="AG169"/>
  <c r="AH169"/>
  <c r="AI169"/>
  <c r="AJ169"/>
  <c r="AK169"/>
  <c r="AL169"/>
  <c r="AM169"/>
  <c r="AN169"/>
  <c r="AB170"/>
  <c r="AD170"/>
  <c r="AE170"/>
  <c r="AF170"/>
  <c r="AG170"/>
  <c r="AH170"/>
  <c r="AI170"/>
  <c r="AJ170"/>
  <c r="AK170"/>
  <c r="AL170"/>
  <c r="AM170"/>
  <c r="AN170"/>
  <c r="AB171"/>
  <c r="AD171"/>
  <c r="AE171"/>
  <c r="AF171"/>
  <c r="AG171"/>
  <c r="AH171"/>
  <c r="AI171"/>
  <c r="AJ171"/>
  <c r="AK171"/>
  <c r="AL171"/>
  <c r="AM171"/>
  <c r="AN171"/>
  <c r="AB172"/>
  <c r="AD172"/>
  <c r="AE172"/>
  <c r="AF172"/>
  <c r="AG172"/>
  <c r="AH172"/>
  <c r="AI172"/>
  <c r="AJ172"/>
  <c r="AK172"/>
  <c r="AL172"/>
  <c r="AM172"/>
  <c r="AN172"/>
  <c r="AB173"/>
  <c r="AD173"/>
  <c r="AE173"/>
  <c r="AF173"/>
  <c r="AG173"/>
  <c r="AH173"/>
  <c r="AI173"/>
  <c r="AJ173"/>
  <c r="AK173"/>
  <c r="AL173"/>
  <c r="AM173"/>
  <c r="AN173"/>
  <c r="AB174"/>
  <c r="AD174"/>
  <c r="AE174"/>
  <c r="AF174"/>
  <c r="AG174"/>
  <c r="AH174"/>
  <c r="AI174"/>
  <c r="AJ174"/>
  <c r="AK174"/>
  <c r="AL174"/>
  <c r="AM174"/>
  <c r="AN174"/>
  <c r="AB175"/>
  <c r="AD175"/>
  <c r="AE175"/>
  <c r="AF175"/>
  <c r="AG175"/>
  <c r="AH175"/>
  <c r="AI175"/>
  <c r="AJ175"/>
  <c r="AK175"/>
  <c r="AL175"/>
  <c r="AM175"/>
  <c r="AN175"/>
  <c r="AB176"/>
  <c r="AD176"/>
  <c r="AE176"/>
  <c r="AF176"/>
  <c r="AG176"/>
  <c r="AH176"/>
  <c r="AI176"/>
  <c r="AJ176"/>
  <c r="AK176"/>
  <c r="AL176"/>
  <c r="AM176"/>
  <c r="AN176"/>
  <c r="AB177"/>
  <c r="AD177"/>
  <c r="AE177"/>
  <c r="AF177"/>
  <c r="AG177"/>
  <c r="AH177"/>
  <c r="AI177"/>
  <c r="AJ177"/>
  <c r="AK177"/>
  <c r="AL177"/>
  <c r="AM177"/>
  <c r="AN177"/>
  <c r="AB178"/>
  <c r="AD178"/>
  <c r="AE178"/>
  <c r="AF178"/>
  <c r="AG178"/>
  <c r="AH178"/>
  <c r="AI178"/>
  <c r="AJ178"/>
  <c r="AK178"/>
  <c r="AL178"/>
  <c r="AM178"/>
  <c r="AN178"/>
  <c r="AB179"/>
  <c r="AD179"/>
  <c r="AE179"/>
  <c r="AF179"/>
  <c r="AG179"/>
  <c r="AH179"/>
  <c r="AI179"/>
  <c r="AJ179"/>
  <c r="AK179"/>
  <c r="AL179"/>
  <c r="AM179"/>
  <c r="AN179"/>
  <c r="AB180"/>
  <c r="AD180"/>
  <c r="AE180"/>
  <c r="AF180"/>
  <c r="AG180"/>
  <c r="AH180"/>
  <c r="AI180"/>
  <c r="AJ180"/>
  <c r="AK180"/>
  <c r="AL180"/>
  <c r="AM180"/>
  <c r="AN180"/>
  <c r="AB181"/>
  <c r="AD181"/>
  <c r="AE181"/>
  <c r="AF181"/>
  <c r="AG181"/>
  <c r="AH181"/>
  <c r="AI181"/>
  <c r="AJ181"/>
  <c r="AK181"/>
  <c r="AL181"/>
  <c r="AM181"/>
  <c r="AN181"/>
  <c r="AB182"/>
  <c r="AD182"/>
  <c r="AE182"/>
  <c r="AF182"/>
  <c r="AG182"/>
  <c r="AH182"/>
  <c r="AI182"/>
  <c r="AJ182"/>
  <c r="AK182"/>
  <c r="AL182"/>
  <c r="AM182"/>
  <c r="AN182"/>
  <c r="AB183"/>
  <c r="AD183"/>
  <c r="AE183"/>
  <c r="AF183"/>
  <c r="AG183"/>
  <c r="AH183"/>
  <c r="AI183"/>
  <c r="AJ183"/>
  <c r="AK183"/>
  <c r="AL183"/>
  <c r="AM183"/>
  <c r="AN183"/>
  <c r="AB184"/>
  <c r="AD184"/>
  <c r="AE184"/>
  <c r="AF184"/>
  <c r="AG184"/>
  <c r="AH184"/>
  <c r="AI184"/>
  <c r="AJ184"/>
  <c r="AK184"/>
  <c r="AL184"/>
  <c r="AM184"/>
  <c r="AN184"/>
  <c r="AB185"/>
  <c r="AD185"/>
  <c r="AE185"/>
  <c r="AF185"/>
  <c r="AG185"/>
  <c r="AH185"/>
  <c r="AI185"/>
  <c r="AJ185"/>
  <c r="AK185"/>
  <c r="AL185"/>
  <c r="AM185"/>
  <c r="AN185"/>
  <c r="AB186"/>
  <c r="AD186"/>
  <c r="AE186"/>
  <c r="AF186"/>
  <c r="AG186"/>
  <c r="AH186"/>
  <c r="AI186"/>
  <c r="AJ186"/>
  <c r="AK186"/>
  <c r="AL186"/>
  <c r="AM186"/>
  <c r="AN186"/>
  <c r="AB187"/>
  <c r="AD187"/>
  <c r="AE187"/>
  <c r="AF187"/>
  <c r="AG187"/>
  <c r="AH187"/>
  <c r="AI187"/>
  <c r="AJ187"/>
  <c r="AK187"/>
  <c r="AL187"/>
  <c r="AM187"/>
  <c r="AN187"/>
  <c r="AB188"/>
  <c r="AD188"/>
  <c r="AE188"/>
  <c r="AF188"/>
  <c r="AG188"/>
  <c r="AH188"/>
  <c r="AI188"/>
  <c r="AJ188"/>
  <c r="AK188"/>
  <c r="AL188"/>
  <c r="AM188"/>
  <c r="AN188"/>
  <c r="AB189"/>
  <c r="AD189"/>
  <c r="AE189"/>
  <c r="AF189"/>
  <c r="AG189"/>
  <c r="AH189"/>
  <c r="AI189"/>
  <c r="AJ189"/>
  <c r="AK189"/>
  <c r="AL189"/>
  <c r="AM189"/>
  <c r="AN189"/>
  <c r="AB190"/>
  <c r="AD190"/>
  <c r="AE190"/>
  <c r="AF190"/>
  <c r="AG190"/>
  <c r="AH190"/>
  <c r="AI190"/>
  <c r="AJ190"/>
  <c r="AK190"/>
  <c r="AL190"/>
  <c r="AM190"/>
  <c r="AN190"/>
  <c r="AB191"/>
  <c r="AD191"/>
  <c r="AE191"/>
  <c r="AF191"/>
  <c r="AG191"/>
  <c r="AH191"/>
  <c r="AI191"/>
  <c r="AJ191"/>
  <c r="AK191"/>
  <c r="AL191"/>
  <c r="AM191"/>
  <c r="AN191"/>
  <c r="AB192"/>
  <c r="AD192"/>
  <c r="AE192"/>
  <c r="AF192"/>
  <c r="AG192"/>
  <c r="AH192"/>
  <c r="AI192"/>
  <c r="AJ192"/>
  <c r="AK192"/>
  <c r="AL192"/>
  <c r="AM192"/>
  <c r="AN192"/>
  <c r="AB193"/>
  <c r="AD193"/>
  <c r="AE193"/>
  <c r="AF193"/>
  <c r="AG193"/>
  <c r="AH193"/>
  <c r="AI193"/>
  <c r="AJ193"/>
  <c r="AK193"/>
  <c r="AL193"/>
  <c r="AM193"/>
  <c r="AN193"/>
  <c r="AB194"/>
  <c r="AD194"/>
  <c r="AE194"/>
  <c r="AF194"/>
  <c r="AG194"/>
  <c r="AH194"/>
  <c r="AI194"/>
  <c r="AJ194"/>
  <c r="AK194"/>
  <c r="AL194"/>
  <c r="AM194"/>
  <c r="AN194"/>
  <c r="AB195"/>
  <c r="AD195"/>
  <c r="AE195"/>
  <c r="AF195"/>
  <c r="AG195"/>
  <c r="AH195"/>
  <c r="AI195"/>
  <c r="AJ195"/>
  <c r="AK195"/>
  <c r="AL195"/>
  <c r="AM195"/>
  <c r="AN195"/>
  <c r="AB196"/>
  <c r="AD196"/>
  <c r="AE196"/>
  <c r="AF196"/>
  <c r="AG196"/>
  <c r="AH196"/>
  <c r="AI196"/>
  <c r="AJ196"/>
  <c r="AK196"/>
  <c r="AL196"/>
  <c r="AM196"/>
  <c r="AN196"/>
  <c r="AB197"/>
  <c r="AD197"/>
  <c r="AE197"/>
  <c r="AF197"/>
  <c r="AG197"/>
  <c r="AH197"/>
  <c r="AI197"/>
  <c r="AJ197"/>
  <c r="AK197"/>
  <c r="AL197"/>
  <c r="AM197"/>
  <c r="AN197"/>
  <c r="AB198"/>
  <c r="AD198"/>
  <c r="AE198"/>
  <c r="AF198"/>
  <c r="AG198"/>
  <c r="AH198"/>
  <c r="AI198"/>
  <c r="AJ198"/>
  <c r="AK198"/>
  <c r="AL198"/>
  <c r="AM198"/>
  <c r="AN198"/>
  <c r="AB199"/>
  <c r="AD199"/>
  <c r="AE199"/>
  <c r="AF199"/>
  <c r="AG199"/>
  <c r="AH199"/>
  <c r="AI199"/>
  <c r="AJ199"/>
  <c r="AK199"/>
  <c r="AL199"/>
  <c r="AM199"/>
  <c r="AN199"/>
  <c r="AB200"/>
  <c r="AD200"/>
  <c r="AE200"/>
  <c r="AF200"/>
  <c r="AG200"/>
  <c r="AH200"/>
  <c r="AI200"/>
  <c r="AJ200"/>
  <c r="AK200"/>
  <c r="AL200"/>
  <c r="AM200"/>
  <c r="AN200"/>
  <c r="AB201"/>
  <c r="AD201"/>
  <c r="AE201"/>
  <c r="AF201"/>
  <c r="AG201"/>
  <c r="AH201"/>
  <c r="AI201"/>
  <c r="AJ201"/>
  <c r="AK201"/>
  <c r="AL201"/>
  <c r="AM201"/>
  <c r="AN201"/>
  <c r="AB202"/>
  <c r="AD202"/>
  <c r="AE202"/>
  <c r="AF202"/>
  <c r="AG202"/>
  <c r="AH202"/>
  <c r="AI202"/>
  <c r="AJ202"/>
  <c r="AK202"/>
  <c r="AL202"/>
  <c r="AM202"/>
  <c r="AN202"/>
  <c r="H6"/>
  <c r="AB4"/>
  <c r="AD4"/>
  <c r="AE4"/>
  <c r="AF4"/>
  <c r="AG4"/>
  <c r="AH4"/>
  <c r="AI4"/>
  <c r="AJ4"/>
  <c r="AK4"/>
  <c r="AL4"/>
  <c r="AM4"/>
  <c r="AN4"/>
  <c r="AB13"/>
  <c r="AD13"/>
  <c r="AE13"/>
  <c r="AF13"/>
  <c r="AG13"/>
  <c r="AH13"/>
  <c r="AI13"/>
  <c r="AJ13"/>
  <c r="AK13"/>
  <c r="AL13"/>
  <c r="AM13"/>
  <c r="AN13"/>
  <c r="AB14"/>
  <c r="AD14"/>
  <c r="AE14"/>
  <c r="AF14"/>
  <c r="AG14"/>
  <c r="AH14"/>
  <c r="AI14"/>
  <c r="AJ14"/>
  <c r="AK14"/>
  <c r="AL14"/>
  <c r="AM14"/>
  <c r="AN14"/>
  <c r="AB15"/>
  <c r="AD15"/>
  <c r="AE15"/>
  <c r="AF15"/>
  <c r="AG15"/>
  <c r="AH15"/>
  <c r="AI15"/>
  <c r="AJ15"/>
  <c r="AK15"/>
  <c r="AL15"/>
  <c r="AM15"/>
  <c r="AN15"/>
  <c r="AB16"/>
  <c r="AD16"/>
  <c r="AE16"/>
  <c r="AF16"/>
  <c r="AG16"/>
  <c r="AH16"/>
  <c r="AI16"/>
  <c r="AJ16"/>
  <c r="AK16"/>
  <c r="AL16"/>
  <c r="AM16"/>
  <c r="AN16"/>
  <c r="AB17"/>
  <c r="AD17"/>
  <c r="AE17"/>
  <c r="AF17"/>
  <c r="AG17"/>
  <c r="AH17"/>
  <c r="AI17"/>
  <c r="AJ17"/>
  <c r="AK17"/>
  <c r="AL17"/>
  <c r="AM17"/>
  <c r="AN17"/>
  <c r="AB18"/>
  <c r="AD18"/>
  <c r="AE18"/>
  <c r="AF18"/>
  <c r="AG18"/>
  <c r="AH18"/>
  <c r="AI18"/>
  <c r="AJ18"/>
  <c r="AK18"/>
  <c r="AL18"/>
  <c r="AM18"/>
  <c r="AN18"/>
  <c r="AB19"/>
  <c r="AD19"/>
  <c r="AE19"/>
  <c r="AF19"/>
  <c r="AG19"/>
  <c r="AH19"/>
  <c r="AI19"/>
  <c r="AJ19"/>
  <c r="AK19"/>
  <c r="AL19"/>
  <c r="AM19"/>
  <c r="AN19"/>
  <c r="AB20"/>
  <c r="AD20"/>
  <c r="AE20"/>
  <c r="AF20"/>
  <c r="AG20"/>
  <c r="AH20"/>
  <c r="AI20"/>
  <c r="AJ20"/>
  <c r="AK20"/>
  <c r="AL20"/>
  <c r="AM20"/>
  <c r="AN20"/>
  <c r="AB21"/>
  <c r="AD21"/>
  <c r="AE21"/>
  <c r="AF21"/>
  <c r="AG21"/>
  <c r="AH21"/>
  <c r="AI21"/>
  <c r="AJ21"/>
  <c r="AK21"/>
  <c r="AL21"/>
  <c r="AM21"/>
  <c r="AN21"/>
  <c r="AB22"/>
  <c r="AD22"/>
  <c r="AE22"/>
  <c r="AF22"/>
  <c r="AG22"/>
  <c r="AH22"/>
  <c r="AI22"/>
  <c r="AJ22"/>
  <c r="AK22"/>
  <c r="AL22"/>
  <c r="AM22"/>
  <c r="AN22"/>
  <c r="AB23"/>
  <c r="AD23"/>
  <c r="AE23"/>
  <c r="AF23"/>
  <c r="AG23"/>
  <c r="AH23"/>
  <c r="AI23"/>
  <c r="AJ23"/>
  <c r="AK23"/>
  <c r="AL23"/>
  <c r="AM23"/>
  <c r="AN23"/>
  <c r="AB24"/>
  <c r="AD24"/>
  <c r="AE24"/>
  <c r="AF24"/>
  <c r="AG24"/>
  <c r="AH24"/>
  <c r="AI24"/>
  <c r="AJ24"/>
  <c r="AK24"/>
  <c r="AL24"/>
  <c r="AM24"/>
  <c r="AN24"/>
  <c r="AB25"/>
  <c r="AD25"/>
  <c r="AE25"/>
  <c r="AF25"/>
  <c r="AG25"/>
  <c r="AH25"/>
  <c r="AI25"/>
  <c r="AJ25"/>
  <c r="AK25"/>
  <c r="AL25"/>
  <c r="AM25"/>
  <c r="AN25"/>
  <c r="AB26"/>
  <c r="AD26"/>
  <c r="AE26"/>
  <c r="AF26"/>
  <c r="AG26"/>
  <c r="AH26"/>
  <c r="AI26"/>
  <c r="AJ26"/>
  <c r="AK26"/>
  <c r="AL26"/>
  <c r="AM26"/>
  <c r="AN26"/>
  <c r="AB27"/>
  <c r="AD27"/>
  <c r="AE27"/>
  <c r="AF27"/>
  <c r="AG27"/>
  <c r="AH27"/>
  <c r="AI27"/>
  <c r="AJ27"/>
  <c r="AK27"/>
  <c r="AL27"/>
  <c r="AM27"/>
  <c r="AN27"/>
  <c r="AB28"/>
  <c r="AD28"/>
  <c r="AE28"/>
  <c r="AF28"/>
  <c r="AG28"/>
  <c r="AH28"/>
  <c r="AI28"/>
  <c r="AJ28"/>
  <c r="AK28"/>
  <c r="AL28"/>
  <c r="AM28"/>
  <c r="AN28"/>
  <c r="AB29"/>
  <c r="AD29"/>
  <c r="AE29"/>
  <c r="AF29"/>
  <c r="AG29"/>
  <c r="AH29"/>
  <c r="AI29"/>
  <c r="AJ29"/>
  <c r="AK29"/>
  <c r="AL29"/>
  <c r="AM29"/>
  <c r="AN29"/>
  <c r="AB30"/>
  <c r="AD30"/>
  <c r="AE30"/>
  <c r="AF30"/>
  <c r="AG30"/>
  <c r="AH30"/>
  <c r="AI30"/>
  <c r="AJ30"/>
  <c r="AK30"/>
  <c r="AL30"/>
  <c r="AM30"/>
  <c r="AN30"/>
  <c r="AB31"/>
  <c r="AD31"/>
  <c r="AE31"/>
  <c r="AF31"/>
  <c r="AG31"/>
  <c r="AH31"/>
  <c r="AI31"/>
  <c r="AJ31"/>
  <c r="AK31"/>
  <c r="AL31"/>
  <c r="AM31"/>
  <c r="AN31"/>
  <c r="AB32"/>
  <c r="AD32"/>
  <c r="AE32"/>
  <c r="AF32"/>
  <c r="AG32"/>
  <c r="AH32"/>
  <c r="AI32"/>
  <c r="AJ32"/>
  <c r="AK32"/>
  <c r="AL32"/>
  <c r="AM32"/>
  <c r="AN32"/>
  <c r="AB33"/>
  <c r="AD33"/>
  <c r="AE33"/>
  <c r="AF33"/>
  <c r="AG33"/>
  <c r="AH33"/>
  <c r="AI33"/>
  <c r="AJ33"/>
  <c r="AK33"/>
  <c r="AL33"/>
  <c r="AM33"/>
  <c r="AN33"/>
  <c r="AB34"/>
  <c r="AD34"/>
  <c r="AE34"/>
  <c r="AF34"/>
  <c r="AG34"/>
  <c r="AH34"/>
  <c r="AI34"/>
  <c r="AJ34"/>
  <c r="AK34"/>
  <c r="AL34"/>
  <c r="AM34"/>
  <c r="AN34"/>
  <c r="AB35"/>
  <c r="AD35"/>
  <c r="AE35"/>
  <c r="AF35"/>
  <c r="AG35"/>
  <c r="AH35"/>
  <c r="AI35"/>
  <c r="AJ35"/>
  <c r="AK35"/>
  <c r="AL35"/>
  <c r="AM35"/>
  <c r="AN35"/>
  <c r="AB36"/>
  <c r="AD36"/>
  <c r="AE36"/>
  <c r="AF36"/>
  <c r="AG36"/>
  <c r="AH36"/>
  <c r="AI36"/>
  <c r="AJ36"/>
  <c r="AK36"/>
  <c r="AL36"/>
  <c r="AM36"/>
  <c r="AN36"/>
  <c r="AB37"/>
  <c r="AD37"/>
  <c r="AE37"/>
  <c r="AF37"/>
  <c r="AG37"/>
  <c r="AH37"/>
  <c r="AI37"/>
  <c r="AJ37"/>
  <c r="AK37"/>
  <c r="AL37"/>
  <c r="AM37"/>
  <c r="AN37"/>
  <c r="AB38"/>
  <c r="AD38"/>
  <c r="AE38"/>
  <c r="AF38"/>
  <c r="AG38"/>
  <c r="AH38"/>
  <c r="AI38"/>
  <c r="AJ38"/>
  <c r="AK38"/>
  <c r="AL38"/>
  <c r="AM38"/>
  <c r="AN38"/>
  <c r="AB39"/>
  <c r="AD39"/>
  <c r="AE39"/>
  <c r="AF39"/>
  <c r="AG39"/>
  <c r="AH39"/>
  <c r="AI39"/>
  <c r="AJ39"/>
  <c r="AK39"/>
  <c r="AL39"/>
  <c r="AM39"/>
  <c r="AN39"/>
  <c r="AB40"/>
  <c r="AD40"/>
  <c r="AE40"/>
  <c r="AF40"/>
  <c r="AG40"/>
  <c r="AH40"/>
  <c r="AI40"/>
  <c r="AJ40"/>
  <c r="AK40"/>
  <c r="AL40"/>
  <c r="AM40"/>
  <c r="AN40"/>
  <c r="AB41"/>
  <c r="AD41"/>
  <c r="AE41"/>
  <c r="AF41"/>
  <c r="AG41"/>
  <c r="AH41"/>
  <c r="AI41"/>
  <c r="AJ41"/>
  <c r="AK41"/>
  <c r="AL41"/>
  <c r="AM41"/>
  <c r="AN41"/>
  <c r="AB42"/>
  <c r="AD42"/>
  <c r="AE42"/>
  <c r="AF42"/>
  <c r="AG42"/>
  <c r="AH42"/>
  <c r="AI42"/>
  <c r="AJ42"/>
  <c r="AK42"/>
  <c r="AL42"/>
  <c r="AM42"/>
  <c r="AN42"/>
  <c r="AB43"/>
  <c r="AD43"/>
  <c r="AE43"/>
  <c r="AF43"/>
  <c r="AG43"/>
  <c r="AH43"/>
  <c r="AI43"/>
  <c r="AJ43"/>
  <c r="AK43"/>
  <c r="AL43"/>
  <c r="AM43"/>
  <c r="AN43"/>
  <c r="AB44"/>
  <c r="AD44"/>
  <c r="AE44"/>
  <c r="AF44"/>
  <c r="AG44"/>
  <c r="AH44"/>
  <c r="AI44"/>
  <c r="AJ44"/>
  <c r="AK44"/>
  <c r="AL44"/>
  <c r="AM44"/>
  <c r="AN44"/>
  <c r="AB45"/>
  <c r="AD45"/>
  <c r="AE45"/>
  <c r="AF45"/>
  <c r="AG45"/>
  <c r="AH45"/>
  <c r="AI45"/>
  <c r="AJ45"/>
  <c r="AK45"/>
  <c r="AL45"/>
  <c r="AM45"/>
  <c r="AN45"/>
  <c r="AB46"/>
  <c r="AD46"/>
  <c r="AE46"/>
  <c r="AF46"/>
  <c r="AG46"/>
  <c r="AH46"/>
  <c r="AI46"/>
  <c r="AJ46"/>
  <c r="AK46"/>
  <c r="AL46"/>
  <c r="AM46"/>
  <c r="AN46"/>
  <c r="AB47"/>
  <c r="AD47"/>
  <c r="AE47"/>
  <c r="AF47"/>
  <c r="AG47"/>
  <c r="AH47"/>
  <c r="AI47"/>
  <c r="AJ47"/>
  <c r="AK47"/>
  <c r="AL47"/>
  <c r="AM47"/>
  <c r="AN47"/>
  <c r="AB48"/>
  <c r="AD48"/>
  <c r="AE48"/>
  <c r="AF48"/>
  <c r="AG48"/>
  <c r="AH48"/>
  <c r="AI48"/>
  <c r="AJ48"/>
  <c r="AK48"/>
  <c r="AL48"/>
  <c r="AM48"/>
  <c r="AN48"/>
  <c r="AB49"/>
  <c r="AD49"/>
  <c r="AE49"/>
  <c r="AF49"/>
  <c r="AG49"/>
  <c r="AH49"/>
  <c r="AI49"/>
  <c r="AJ49"/>
  <c r="AK49"/>
  <c r="AL49"/>
  <c r="AM49"/>
  <c r="AN49"/>
  <c r="AB50"/>
  <c r="AD50"/>
  <c r="AE50"/>
  <c r="AF50"/>
  <c r="AG50"/>
  <c r="AH50"/>
  <c r="AI50"/>
  <c r="AJ50"/>
  <c r="AK50"/>
  <c r="AL50"/>
  <c r="AM50"/>
  <c r="AN50"/>
  <c r="AB51"/>
  <c r="AD51"/>
  <c r="AE51"/>
  <c r="AF51"/>
  <c r="AG51"/>
  <c r="AH51"/>
  <c r="AI51"/>
  <c r="AJ51"/>
  <c r="AK51"/>
  <c r="AL51"/>
  <c r="AM51"/>
  <c r="AN51"/>
  <c r="AB52"/>
  <c r="AD52"/>
  <c r="AE52"/>
  <c r="AF52"/>
  <c r="AG52"/>
  <c r="AH52"/>
  <c r="AI52"/>
  <c r="AJ52"/>
  <c r="AK52"/>
  <c r="AL52"/>
  <c r="AM52"/>
  <c r="AN52"/>
  <c r="AB53"/>
  <c r="AD53"/>
  <c r="AE53"/>
  <c r="AF53"/>
  <c r="AG53"/>
  <c r="AH53"/>
  <c r="AI53"/>
  <c r="AJ53"/>
  <c r="AK53"/>
  <c r="AL53"/>
  <c r="AM53"/>
  <c r="AN53"/>
  <c r="AB54"/>
  <c r="AD54"/>
  <c r="AE54"/>
  <c r="AF54"/>
  <c r="AG54"/>
  <c r="AH54"/>
  <c r="AI54"/>
  <c r="AJ54"/>
  <c r="AK54"/>
  <c r="AL54"/>
  <c r="AM54"/>
  <c r="AN54"/>
  <c r="AB55"/>
  <c r="AD55"/>
  <c r="AE55"/>
  <c r="AF55"/>
  <c r="AG55"/>
  <c r="AH55"/>
  <c r="AI55"/>
  <c r="AJ55"/>
  <c r="AK55"/>
  <c r="AL55"/>
  <c r="AM55"/>
  <c r="AN55"/>
  <c r="AB56"/>
  <c r="AD56"/>
  <c r="AE56"/>
  <c r="AF56"/>
  <c r="AG56"/>
  <c r="AH56"/>
  <c r="AI56"/>
  <c r="AJ56"/>
  <c r="AK56"/>
  <c r="AL56"/>
  <c r="AM56"/>
  <c r="AN56"/>
  <c r="AB57"/>
  <c r="AD57"/>
  <c r="AE57"/>
  <c r="AF57"/>
  <c r="AG57"/>
  <c r="AH57"/>
  <c r="AI57"/>
  <c r="AJ57"/>
  <c r="AK57"/>
  <c r="AL57"/>
  <c r="AM57"/>
  <c r="AN57"/>
  <c r="AB58"/>
  <c r="AD58"/>
  <c r="AE58"/>
  <c r="AF58"/>
  <c r="AG58"/>
  <c r="AH58"/>
  <c r="AI58"/>
  <c r="AJ58"/>
  <c r="AK58"/>
  <c r="AL58"/>
  <c r="AM58"/>
  <c r="AN58"/>
  <c r="AB59"/>
  <c r="AD59"/>
  <c r="AE59"/>
  <c r="AF59"/>
  <c r="AG59"/>
  <c r="AH59"/>
  <c r="AI59"/>
  <c r="AJ59"/>
  <c r="AK59"/>
  <c r="AL59"/>
  <c r="AM59"/>
  <c r="AN59"/>
  <c r="AB60"/>
  <c r="AD60"/>
  <c r="AE60"/>
  <c r="AF60"/>
  <c r="AG60"/>
  <c r="AH60"/>
  <c r="AI60"/>
  <c r="AJ60"/>
  <c r="AK60"/>
  <c r="AL60"/>
  <c r="AM60"/>
  <c r="AN60"/>
  <c r="AB61"/>
  <c r="AD61"/>
  <c r="AE61"/>
  <c r="AF61"/>
  <c r="AG61"/>
  <c r="AH61"/>
  <c r="AI61"/>
  <c r="AJ61"/>
  <c r="AK61"/>
  <c r="AL61"/>
  <c r="AM61"/>
  <c r="AN61"/>
  <c r="AB62"/>
  <c r="AD62"/>
  <c r="AE62"/>
  <c r="AF62"/>
  <c r="AG62"/>
  <c r="AH62"/>
  <c r="AI62"/>
  <c r="AJ62"/>
  <c r="AK62"/>
  <c r="AL62"/>
  <c r="AM62"/>
  <c r="AN62"/>
  <c r="AB63"/>
  <c r="AD63"/>
  <c r="AE63"/>
  <c r="AF63"/>
  <c r="AG63"/>
  <c r="AH63"/>
  <c r="AI63"/>
  <c r="AJ63"/>
  <c r="AK63"/>
  <c r="AL63"/>
  <c r="AM63"/>
  <c r="AN63"/>
  <c r="AB64"/>
  <c r="AD64"/>
  <c r="AE64"/>
  <c r="AF64"/>
  <c r="AG64"/>
  <c r="AH64"/>
  <c r="AI64"/>
  <c r="AJ64"/>
  <c r="AK64"/>
  <c r="AL64"/>
  <c r="AM64"/>
  <c r="AN64"/>
  <c r="AB65"/>
  <c r="AD65"/>
  <c r="AE65"/>
  <c r="AF65"/>
  <c r="AG65"/>
  <c r="AH65"/>
  <c r="AI65"/>
  <c r="AJ65"/>
  <c r="AK65"/>
  <c r="AL65"/>
  <c r="AM65"/>
  <c r="AN65"/>
  <c r="AB66"/>
  <c r="AD66"/>
  <c r="AE66"/>
  <c r="AF66"/>
  <c r="AG66"/>
  <c r="AH66"/>
  <c r="AI66"/>
  <c r="AJ66"/>
  <c r="AK66"/>
  <c r="AL66"/>
  <c r="AM66"/>
  <c r="AN66"/>
  <c r="AB67"/>
  <c r="AD67"/>
  <c r="AE67"/>
  <c r="AF67"/>
  <c r="AG67"/>
  <c r="AH67"/>
  <c r="AI67"/>
  <c r="AJ67"/>
  <c r="AK67"/>
  <c r="AL67"/>
  <c r="AM67"/>
  <c r="AN67"/>
  <c r="AB68"/>
  <c r="AD68"/>
  <c r="AE68"/>
  <c r="AF68"/>
  <c r="AG68"/>
  <c r="AH68"/>
  <c r="AI68"/>
  <c r="AJ68"/>
  <c r="AK68"/>
  <c r="AL68"/>
  <c r="AM68"/>
  <c r="AN68"/>
  <c r="AB69"/>
  <c r="AD69"/>
  <c r="AE69"/>
  <c r="AF69"/>
  <c r="AG69"/>
  <c r="AH69"/>
  <c r="AI69"/>
  <c r="AJ69"/>
  <c r="AK69"/>
  <c r="AL69"/>
  <c r="AM69"/>
  <c r="AN69"/>
  <c r="AB70"/>
  <c r="AD70"/>
  <c r="AE70"/>
  <c r="AF70"/>
  <c r="AG70"/>
  <c r="AH70"/>
  <c r="AI70"/>
  <c r="AJ70"/>
  <c r="AK70"/>
  <c r="AL70"/>
  <c r="AM70"/>
  <c r="AN70"/>
  <c r="AB71"/>
  <c r="AD71"/>
  <c r="AE71"/>
  <c r="AF71"/>
  <c r="AG71"/>
  <c r="AH71"/>
  <c r="AI71"/>
  <c r="AJ71"/>
  <c r="AK71"/>
  <c r="AL71"/>
  <c r="AM71"/>
  <c r="AN71"/>
  <c r="AB72"/>
  <c r="AD72"/>
  <c r="AE72"/>
  <c r="AF72"/>
  <c r="AG72"/>
  <c r="AH72"/>
  <c r="AI72"/>
  <c r="AJ72"/>
  <c r="AK72"/>
  <c r="AL72"/>
  <c r="AM72"/>
  <c r="AN72"/>
  <c r="AB73"/>
  <c r="AD73"/>
  <c r="AE73"/>
  <c r="AF73"/>
  <c r="AG73"/>
  <c r="AH73"/>
  <c r="AI73"/>
  <c r="AJ73"/>
  <c r="AK73"/>
  <c r="AL73"/>
  <c r="AM73"/>
  <c r="AN73"/>
  <c r="AB74"/>
  <c r="AD74"/>
  <c r="AE74"/>
  <c r="AF74"/>
  <c r="AG74"/>
  <c r="AH74"/>
  <c r="AI74"/>
  <c r="AJ74"/>
  <c r="AK74"/>
  <c r="AL74"/>
  <c r="AM74"/>
  <c r="AN74"/>
  <c r="AB75"/>
  <c r="AD75"/>
  <c r="AE75"/>
  <c r="AF75"/>
  <c r="AG75"/>
  <c r="AH75"/>
  <c r="AI75"/>
  <c r="AJ75"/>
  <c r="AK75"/>
  <c r="AL75"/>
  <c r="AM75"/>
  <c r="AN75"/>
  <c r="AB76"/>
  <c r="AD76"/>
  <c r="AE76"/>
  <c r="AF76"/>
  <c r="AG76"/>
  <c r="AH76"/>
  <c r="AI76"/>
  <c r="AJ76"/>
  <c r="AK76"/>
  <c r="AL76"/>
  <c r="AM76"/>
  <c r="AN76"/>
  <c r="AB77"/>
  <c r="AD77"/>
  <c r="AE77"/>
  <c r="AF77"/>
  <c r="AG77"/>
  <c r="AH77"/>
  <c r="AI77"/>
  <c r="AJ77"/>
  <c r="AK77"/>
  <c r="AL77"/>
  <c r="AM77"/>
  <c r="AN77"/>
  <c r="AB78"/>
  <c r="AD78"/>
  <c r="AE78"/>
  <c r="AF78"/>
  <c r="AG78"/>
  <c r="AH78"/>
  <c r="AI78"/>
  <c r="AJ78"/>
  <c r="AK78"/>
  <c r="AL78"/>
  <c r="AM78"/>
  <c r="AN78"/>
  <c r="AB79"/>
  <c r="AD79"/>
  <c r="AE79"/>
  <c r="AF79"/>
  <c r="AG79"/>
  <c r="AH79"/>
  <c r="AI79"/>
  <c r="AJ79"/>
  <c r="AK79"/>
  <c r="AL79"/>
  <c r="AM79"/>
  <c r="AN79"/>
  <c r="AB80"/>
  <c r="AD80"/>
  <c r="AE80"/>
  <c r="AF80"/>
  <c r="AG80"/>
  <c r="AH80"/>
  <c r="AI80"/>
  <c r="AJ80"/>
  <c r="AK80"/>
  <c r="AL80"/>
  <c r="AM80"/>
  <c r="AN80"/>
  <c r="AB81"/>
  <c r="AD81"/>
  <c r="AE81"/>
  <c r="AF81"/>
  <c r="AG81"/>
  <c r="AH81"/>
  <c r="AI81"/>
  <c r="AJ81"/>
  <c r="AK81"/>
  <c r="AL81"/>
  <c r="AM81"/>
  <c r="AN81"/>
  <c r="AB82"/>
  <c r="AD82"/>
  <c r="AE82"/>
  <c r="AF82"/>
  <c r="AG82"/>
  <c r="AH82"/>
  <c r="AI82"/>
  <c r="AJ82"/>
  <c r="AK82"/>
  <c r="AL82"/>
  <c r="AM82"/>
  <c r="AN82"/>
  <c r="AB83"/>
  <c r="AD83"/>
  <c r="AE83"/>
  <c r="AF83"/>
  <c r="AG83"/>
  <c r="AH83"/>
  <c r="AI83"/>
  <c r="AJ83"/>
  <c r="AK83"/>
  <c r="AL83"/>
  <c r="AM83"/>
  <c r="AN83"/>
  <c r="AB84"/>
  <c r="AD84"/>
  <c r="AE84"/>
  <c r="AF84"/>
  <c r="AG84"/>
  <c r="AH84"/>
  <c r="AI84"/>
  <c r="AJ84"/>
  <c r="AK84"/>
  <c r="AL84"/>
  <c r="AM84"/>
  <c r="AN84"/>
  <c r="AB85"/>
  <c r="AD85"/>
  <c r="AE85"/>
  <c r="AF85"/>
  <c r="AG85"/>
  <c r="AH85"/>
  <c r="AI85"/>
  <c r="AJ85"/>
  <c r="AK85"/>
  <c r="AL85"/>
  <c r="AM85"/>
  <c r="AN85"/>
  <c r="AB86"/>
  <c r="AD86"/>
  <c r="AE86"/>
  <c r="AF86"/>
  <c r="AG86"/>
  <c r="AH86"/>
  <c r="AI86"/>
  <c r="AJ86"/>
  <c r="AK86"/>
  <c r="AL86"/>
  <c r="AM86"/>
  <c r="AN86"/>
  <c r="AB87"/>
  <c r="AD87"/>
  <c r="AE87"/>
  <c r="AF87"/>
  <c r="AG87"/>
  <c r="AH87"/>
  <c r="AI87"/>
  <c r="AJ87"/>
  <c r="AK87"/>
  <c r="AL87"/>
  <c r="AM87"/>
  <c r="AN87"/>
  <c r="AB88"/>
  <c r="AD88"/>
  <c r="AE88"/>
  <c r="AF88"/>
  <c r="AG88"/>
  <c r="AH88"/>
  <c r="AI88"/>
  <c r="AJ88"/>
  <c r="AK88"/>
  <c r="AL88"/>
  <c r="AM88"/>
  <c r="AN88"/>
  <c r="AB89"/>
  <c r="AD89"/>
  <c r="AE89"/>
  <c r="AF89"/>
  <c r="AG89"/>
  <c r="AH89"/>
  <c r="AI89"/>
  <c r="AJ89"/>
  <c r="AK89"/>
  <c r="AL89"/>
  <c r="AM89"/>
  <c r="AN89"/>
  <c r="AB90"/>
  <c r="AD90"/>
  <c r="AE90"/>
  <c r="AF90"/>
  <c r="AG90"/>
  <c r="AH90"/>
  <c r="AI90"/>
  <c r="AJ90"/>
  <c r="AK90"/>
  <c r="AL90"/>
  <c r="AM90"/>
  <c r="AN90"/>
  <c r="AB91"/>
  <c r="AD91"/>
  <c r="AE91"/>
  <c r="AF91"/>
  <c r="AG91"/>
  <c r="AH91"/>
  <c r="AI91"/>
  <c r="AJ91"/>
  <c r="AK91"/>
  <c r="AL91"/>
  <c r="AM91"/>
  <c r="AN91"/>
  <c r="AB92"/>
  <c r="AD92"/>
  <c r="AE92"/>
  <c r="AF92"/>
  <c r="AG92"/>
  <c r="AH92"/>
  <c r="AI92"/>
  <c r="AJ92"/>
  <c r="AK92"/>
  <c r="AL92"/>
  <c r="AM92"/>
  <c r="AN92"/>
  <c r="AB93"/>
  <c r="AD93"/>
  <c r="AE93"/>
  <c r="AF93"/>
  <c r="AG93"/>
  <c r="AH93"/>
  <c r="AI93"/>
  <c r="AJ93"/>
  <c r="AK93"/>
  <c r="AL93"/>
  <c r="AM93"/>
  <c r="AN93"/>
  <c r="AB3"/>
  <c r="AN3"/>
  <c r="AE3"/>
  <c r="AD3"/>
  <c r="AF3"/>
  <c r="AG3"/>
  <c r="AH3"/>
  <c r="AI3"/>
  <c r="AJ3"/>
  <c r="AK3"/>
  <c r="AL3"/>
  <c r="AM3"/>
  <c r="H7"/>
  <c r="I7"/>
  <c r="G7"/>
  <c r="G6"/>
  <c r="I6"/>
  <c r="A1" i="2"/>
  <c r="C6"/>
  <c r="B6"/>
</calcChain>
</file>

<file path=xl/sharedStrings.xml><?xml version="1.0" encoding="utf-8"?>
<sst xmlns="http://schemas.openxmlformats.org/spreadsheetml/2006/main" count="175" uniqueCount="40">
  <si>
    <t>N° arbre</t>
  </si>
  <si>
    <t>essence</t>
  </si>
  <si>
    <t>Total</t>
  </si>
  <si>
    <t>Nombre 
d'inscrits à 
affouage</t>
  </si>
  <si>
    <t>nb  st/pers</t>
  </si>
  <si>
    <t>Lot</t>
  </si>
  <si>
    <t>Total général</t>
  </si>
  <si>
    <t>Stères</t>
  </si>
  <si>
    <t>http://forum.excel-pratique.com/excel/creation-de-lots-d-affouage-equitables-parmis-une-liste-t69821.html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</si>
  <si>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</si>
  <si>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</si>
  <si>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</si>
  <si>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</si>
  <si>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</si>
  <si>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</si>
  <si>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</si>
  <si>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</si>
  <si>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Essence</t>
  </si>
  <si>
    <t>Ecart lot</t>
  </si>
  <si>
    <t>Merisier</t>
  </si>
  <si>
    <t>Bouleau</t>
  </si>
  <si>
    <t>Acacia</t>
  </si>
  <si>
    <t>Erable</t>
  </si>
  <si>
    <t>Charme</t>
  </si>
  <si>
    <t>Hetre</t>
  </si>
  <si>
    <t>Quantité 
estimée en 
stères</t>
  </si>
  <si>
    <t>Chene</t>
  </si>
  <si>
    <t>Ecart</t>
  </si>
  <si>
    <t>Quantité en stères</t>
  </si>
  <si>
    <t>Frene</t>
  </si>
  <si>
    <t>_Divers</t>
  </si>
  <si>
    <t>chene</t>
  </si>
  <si>
    <t>+ 2.50</t>
  </si>
  <si>
    <t>Dispersion</t>
  </si>
  <si>
    <t>Nb lots réservés</t>
  </si>
  <si>
    <t>% lots +</t>
  </si>
  <si>
    <t>nb arbres</t>
  </si>
  <si>
    <t>divers</t>
  </si>
  <si>
    <t>frene</t>
  </si>
  <si>
    <t>Stade de Foot</t>
  </si>
</sst>
</file>

<file path=xl/styles.xml><?xml version="1.0" encoding="utf-8"?>
<styleSheet xmlns="http://schemas.openxmlformats.org/spreadsheetml/2006/main">
  <numFmts count="6">
    <numFmt numFmtId="164" formatCode="0.0"/>
    <numFmt numFmtId="165" formatCode="&quot;+&quot;0.00"/>
    <numFmt numFmtId="166" formatCode="&quot;+ &quot;0%"/>
    <numFmt numFmtId="167" formatCode="0;;"/>
    <numFmt numFmtId="168" formatCode="0.00;\-0.00;;@"/>
    <numFmt numFmtId="169" formatCode="0;\-0;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vertic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0" xfId="0" applyBorder="1"/>
    <xf numFmtId="14" fontId="5" fillId="0" borderId="10" xfId="0" applyNumberFormat="1" applyFont="1" applyBorder="1" applyAlignment="1">
      <alignment horizontal="left"/>
    </xf>
    <xf numFmtId="14" fontId="6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0" fontId="1" fillId="0" borderId="0" xfId="0" quotePrefix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0" fontId="0" fillId="0" borderId="0" xfId="0" quotePrefix="1"/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67" fontId="3" fillId="0" borderId="11" xfId="0" applyNumberFormat="1" applyFont="1" applyBorder="1" applyAlignment="1">
      <alignment horizontal="center" textRotation="90"/>
    </xf>
    <xf numFmtId="167" fontId="3" fillId="0" borderId="1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21" xfId="0" pivotButton="1" applyBorder="1"/>
    <xf numFmtId="2" fontId="0" fillId="0" borderId="20" xfId="0" applyNumberFormat="1" applyBorder="1" applyAlignment="1">
      <alignment textRotation="45"/>
    </xf>
    <xf numFmtId="2" fontId="0" fillId="0" borderId="0" xfId="0" pivotButton="1" applyNumberFormat="1" applyFont="1" applyAlignment="1">
      <alignment vertical="center"/>
    </xf>
    <xf numFmtId="2" fontId="0" fillId="0" borderId="0" xfId="0" applyNumberFormat="1" applyFont="1"/>
    <xf numFmtId="2" fontId="0" fillId="0" borderId="20" xfId="0" applyNumberFormat="1" applyFont="1" applyBorder="1" applyAlignment="1">
      <alignment textRotation="45"/>
    </xf>
    <xf numFmtId="2" fontId="0" fillId="0" borderId="0" xfId="0" applyNumberFormat="1" applyFont="1" applyAlignment="1">
      <alignment horizontal="center"/>
    </xf>
    <xf numFmtId="2" fontId="0" fillId="0" borderId="11" xfId="0" applyNumberFormat="1" applyFont="1" applyBorder="1" applyAlignment="1">
      <alignment horizontal="center"/>
    </xf>
    <xf numFmtId="2" fontId="0" fillId="0" borderId="11" xfId="0" applyNumberFormat="1" applyFont="1" applyBorder="1" applyAlignment="1" applyProtection="1">
      <alignment horizontal="center"/>
    </xf>
    <xf numFmtId="2" fontId="1" fillId="0" borderId="11" xfId="0" applyNumberFormat="1" applyFont="1" applyBorder="1" applyAlignment="1" applyProtection="1">
      <alignment horizontal="center"/>
    </xf>
    <xf numFmtId="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168" fontId="0" fillId="0" borderId="14" xfId="0" applyNumberFormat="1" applyBorder="1" applyAlignment="1" applyProtection="1">
      <alignment horizontal="center"/>
    </xf>
    <xf numFmtId="0" fontId="0" fillId="0" borderId="1" xfId="0" applyNumberFormat="1" applyBorder="1" applyAlignment="1">
      <alignment horizontal="center"/>
    </xf>
    <xf numFmtId="167" fontId="3" fillId="0" borderId="22" xfId="0" applyNumberFormat="1" applyFont="1" applyBorder="1" applyAlignment="1">
      <alignment horizontal="center" textRotation="90"/>
    </xf>
    <xf numFmtId="0" fontId="0" fillId="0" borderId="23" xfId="0" applyNumberForma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textRotation="90" wrapText="1"/>
    </xf>
    <xf numFmtId="0" fontId="1" fillId="5" borderId="1" xfId="0" applyFon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68" fontId="1" fillId="3" borderId="0" xfId="0" applyNumberFormat="1" applyFont="1" applyFill="1" applyAlignment="1" applyProtection="1">
      <alignment horizontal="center" vertical="center" textRotation="90" wrapText="1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5" borderId="24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1" fillId="5" borderId="2" xfId="0" quotePrefix="1" applyFont="1" applyFill="1" applyBorder="1" applyAlignment="1">
      <alignment horizontal="center"/>
    </xf>
    <xf numFmtId="0" fontId="1" fillId="5" borderId="3" xfId="0" quotePrefix="1" applyFon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2" fontId="3" fillId="5" borderId="7" xfId="0" applyNumberFormat="1" applyFont="1" applyFill="1" applyBorder="1" applyAlignment="1">
      <alignment horizontal="center"/>
    </xf>
    <xf numFmtId="2" fontId="4" fillId="5" borderId="8" xfId="0" applyNumberFormat="1" applyFont="1" applyFill="1" applyBorder="1" applyAlignment="1">
      <alignment horizontal="center"/>
    </xf>
    <xf numFmtId="165" fontId="3" fillId="5" borderId="9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32">
    <dxf>
      <font>
        <color rgb="FFFF0000"/>
      </font>
    </dxf>
    <dxf>
      <font>
        <color rgb="FF9C0006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7CE"/>
        </patternFill>
      </fill>
    </dxf>
    <dxf>
      <font>
        <b/>
        <i val="0"/>
      </font>
    </dxf>
    <dxf>
      <font>
        <color rgb="FF9C0006"/>
      </font>
      <fill>
        <patternFill>
          <bgColor rgb="FFE4FFD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vertical="center" readingOrder="0"/>
    </dxf>
    <dxf>
      <alignment vertic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top style="thin">
          <color theme="0" tint="-0.34998626667073579"/>
        </top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</dxfs>
  <tableStyles count="0" defaultTableStyle="TableStyleMedium9" defaultPivotStyle="PivotStyleLight16"/>
  <colors>
    <mruColors>
      <color rgb="FFE4FFD5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85725</xdr:colOff>
      <xdr:row>0</xdr:row>
      <xdr:rowOff>9525</xdr:rowOff>
    </xdr:from>
    <xdr:ext cx="3009899" cy="219075"/>
    <xdr:sp macro="" textlink="">
      <xdr:nvSpPr>
        <xdr:cNvPr id="7" name="ZoneTexte 6"/>
        <xdr:cNvSpPr txBox="1"/>
      </xdr:nvSpPr>
      <xdr:spPr>
        <a:xfrm>
          <a:off x="7296150" y="9525"/>
          <a:ext cx="3009899" cy="2190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xdr:oneCellAnchor>
    <xdr:from>
      <xdr:col>27</xdr:col>
      <xdr:colOff>152400</xdr:colOff>
      <xdr:row>0</xdr:row>
      <xdr:rowOff>247650</xdr:rowOff>
    </xdr:from>
    <xdr:ext cx="1026307" cy="200440"/>
    <xdr:sp macro="" textlink="">
      <xdr:nvSpPr>
        <xdr:cNvPr id="2" name="ZoneTexte 1"/>
        <xdr:cNvSpPr txBox="1"/>
      </xdr:nvSpPr>
      <xdr:spPr>
        <a:xfrm>
          <a:off x="14268450" y="247650"/>
          <a:ext cx="1026307" cy="200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 anchorCtr="0">
          <a:noAutofit/>
        </a:bodyPr>
        <a:lstStyle/>
        <a:p>
          <a:pPr algn="ctr"/>
          <a:r>
            <a:rPr lang="fr-FR" sz="1100"/>
            <a:t>Ecart résultant</a:t>
          </a:r>
        </a:p>
      </xdr:txBody>
    </xdr:sp>
    <xdr:clientData/>
  </xdr:oneCellAnchor>
  <xdr:oneCellAnchor>
    <xdr:from>
      <xdr:col>30</xdr:col>
      <xdr:colOff>114301</xdr:colOff>
      <xdr:row>0</xdr:row>
      <xdr:rowOff>28574</xdr:rowOff>
    </xdr:from>
    <xdr:ext cx="857250" cy="209551"/>
    <xdr:sp macro="" textlink="">
      <xdr:nvSpPr>
        <xdr:cNvPr id="9" name="ZoneTexte 8"/>
        <xdr:cNvSpPr txBox="1"/>
      </xdr:nvSpPr>
      <xdr:spPr>
        <a:xfrm>
          <a:off x="154114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Source</a:t>
          </a:r>
        </a:p>
      </xdr:txBody>
    </xdr:sp>
    <xdr:clientData/>
  </xdr:oneCellAnchor>
  <xdr:oneCellAnchor>
    <xdr:from>
      <xdr:col>32</xdr:col>
      <xdr:colOff>114301</xdr:colOff>
      <xdr:row>0</xdr:row>
      <xdr:rowOff>28574</xdr:rowOff>
    </xdr:from>
    <xdr:ext cx="857250" cy="209551"/>
    <xdr:sp macro="" textlink="">
      <xdr:nvSpPr>
        <xdr:cNvPr id="10" name="ZoneTexte 9"/>
        <xdr:cNvSpPr txBox="1"/>
      </xdr:nvSpPr>
      <xdr:spPr>
        <a:xfrm>
          <a:off x="161353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Destination</a:t>
          </a:r>
        </a:p>
      </xdr:txBody>
    </xdr:sp>
    <xdr:clientData/>
  </xdr:oneCellAnchor>
  <xdr:oneCellAnchor>
    <xdr:from>
      <xdr:col>30</xdr:col>
      <xdr:colOff>9258</xdr:colOff>
      <xdr:row>0</xdr:row>
      <xdr:rowOff>190502</xdr:rowOff>
    </xdr:from>
    <xdr:ext cx="810158" cy="142874"/>
    <xdr:sp macro="" textlink="">
      <xdr:nvSpPr>
        <xdr:cNvPr id="4" name="ZoneTexte 3"/>
        <xdr:cNvSpPr txBox="1"/>
      </xdr:nvSpPr>
      <xdr:spPr>
        <a:xfrm>
          <a:off x="15306408" y="190502"/>
          <a:ext cx="810158" cy="142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30</xdr:col>
      <xdr:colOff>9258</xdr:colOff>
      <xdr:row>0</xdr:row>
      <xdr:rowOff>381002</xdr:rowOff>
    </xdr:from>
    <xdr:ext cx="810158" cy="142874"/>
    <xdr:sp macro="" textlink="">
      <xdr:nvSpPr>
        <xdr:cNvPr id="14" name="ZoneTexte 13"/>
        <xdr:cNvSpPr txBox="1"/>
      </xdr:nvSpPr>
      <xdr:spPr>
        <a:xfrm>
          <a:off x="15306408" y="381002"/>
          <a:ext cx="810158" cy="142874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xdr:oneCellAnchor>
    <xdr:from>
      <xdr:col>32</xdr:col>
      <xdr:colOff>152133</xdr:colOff>
      <xdr:row>0</xdr:row>
      <xdr:rowOff>190502</xdr:rowOff>
    </xdr:from>
    <xdr:ext cx="810158" cy="142874"/>
    <xdr:sp macro="" textlink="">
      <xdr:nvSpPr>
        <xdr:cNvPr id="15" name="ZoneTexte 14"/>
        <xdr:cNvSpPr txBox="1"/>
      </xdr:nvSpPr>
      <xdr:spPr>
        <a:xfrm>
          <a:off x="16173183" y="190502"/>
          <a:ext cx="810158" cy="142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32</xdr:col>
      <xdr:colOff>152133</xdr:colOff>
      <xdr:row>0</xdr:row>
      <xdr:rowOff>381002</xdr:rowOff>
    </xdr:from>
    <xdr:ext cx="810158" cy="142874"/>
    <xdr:sp macro="" textlink="">
      <xdr:nvSpPr>
        <xdr:cNvPr id="16" name="ZoneTexte 15"/>
        <xdr:cNvSpPr txBox="1"/>
      </xdr:nvSpPr>
      <xdr:spPr>
        <a:xfrm>
          <a:off x="16173183" y="381002"/>
          <a:ext cx="810158" cy="1428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350.366100347223" createdVersion="4" refreshedVersion="3" minRefreshableVersion="3" recordCount="203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32"/>
    </cacheField>
    <cacheField name="essence" numFmtId="0">
      <sharedItems containsBlank="1" containsMixedTypes="1" containsNumber="1" containsInteger="1" minValue="6" maxValue="6" count="5">
        <s v="divers"/>
        <s v="frene"/>
        <s v="chene"/>
        <m/>
        <n v="6" u="1"/>
      </sharedItems>
    </cacheField>
    <cacheField name="Quantité _x000a_estimée en _x000a_stères" numFmtId="0">
      <sharedItems containsString="0" containsBlank="1" containsNumber="1" minValue="0.25" maxValue="6"/>
    </cacheField>
    <cacheField name="Lot" numFmtId="0">
      <sharedItems containsString="0" containsBlank="1" containsNumber="1" containsInteger="1" minValue="1" maxValue="27" count="28">
        <n v="1"/>
        <n v="2"/>
        <n v="3"/>
        <n v="4"/>
        <n v="5"/>
        <n v="6"/>
        <n v="7"/>
        <n v="8"/>
        <n v="9"/>
        <m/>
        <n v="13" u="1"/>
        <n v="14" u="1"/>
        <n v="15" u="1"/>
        <n v="16" u="1"/>
        <n v="17" u="1"/>
        <n v="18" u="1"/>
        <n v="19" u="1"/>
        <n v="20" u="1"/>
        <n v="21" u="1"/>
        <n v="22" u="1"/>
        <n v="23" u="1"/>
        <n v="24" u="1"/>
        <n v="25" u="1"/>
        <n v="26" u="1"/>
        <n v="27" u="1"/>
        <n v="10" u="1"/>
        <n v="11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3">
  <r>
    <n v="1"/>
    <x v="0"/>
    <n v="1"/>
    <x v="0"/>
  </r>
  <r>
    <n v="2"/>
    <x v="1"/>
    <n v="1"/>
    <x v="0"/>
  </r>
  <r>
    <n v="3"/>
    <x v="1"/>
    <n v="0.75"/>
    <x v="0"/>
  </r>
  <r>
    <n v="4"/>
    <x v="1"/>
    <n v="1.25"/>
    <x v="0"/>
  </r>
  <r>
    <n v="5"/>
    <x v="1"/>
    <n v="1"/>
    <x v="0"/>
  </r>
  <r>
    <n v="30"/>
    <x v="1"/>
    <n v="3.75"/>
    <x v="1"/>
  </r>
  <r>
    <n v="6"/>
    <x v="1"/>
    <n v="1"/>
    <x v="1"/>
  </r>
  <r>
    <n v="7"/>
    <x v="0"/>
    <n v="0.75"/>
    <x v="0"/>
  </r>
  <r>
    <n v="8"/>
    <x v="0"/>
    <n v="0.5"/>
    <x v="1"/>
  </r>
  <r>
    <n v="9"/>
    <x v="0"/>
    <n v="0.5"/>
    <x v="2"/>
  </r>
  <r>
    <n v="10"/>
    <x v="1"/>
    <n v="2"/>
    <x v="2"/>
  </r>
  <r>
    <n v="11"/>
    <x v="2"/>
    <n v="2"/>
    <x v="2"/>
  </r>
  <r>
    <n v="12"/>
    <x v="2"/>
    <n v="2.5"/>
    <x v="3"/>
  </r>
  <r>
    <n v="13"/>
    <x v="2"/>
    <n v="6"/>
    <x v="4"/>
  </r>
  <r>
    <n v="14"/>
    <x v="1"/>
    <n v="1.25"/>
    <x v="3"/>
  </r>
  <r>
    <n v="15"/>
    <x v="1"/>
    <n v="1"/>
    <x v="3"/>
  </r>
  <r>
    <n v="16"/>
    <x v="2"/>
    <n v="0.75"/>
    <x v="3"/>
  </r>
  <r>
    <n v="17"/>
    <x v="2"/>
    <n v="0.75"/>
    <x v="2"/>
  </r>
  <r>
    <n v="18"/>
    <x v="1"/>
    <n v="0.25"/>
    <x v="3"/>
  </r>
  <r>
    <n v="19"/>
    <x v="1"/>
    <n v="3"/>
    <x v="5"/>
  </r>
  <r>
    <n v="20"/>
    <x v="1"/>
    <n v="1"/>
    <x v="5"/>
  </r>
  <r>
    <n v="21"/>
    <x v="1"/>
    <n v="2.5"/>
    <x v="6"/>
  </r>
  <r>
    <n v="22"/>
    <x v="1"/>
    <n v="1.5"/>
    <x v="5"/>
  </r>
  <r>
    <n v="23"/>
    <x v="1"/>
    <n v="1.25"/>
    <x v="6"/>
  </r>
  <r>
    <n v="24"/>
    <x v="1"/>
    <n v="1.5"/>
    <x v="6"/>
  </r>
  <r>
    <n v="25"/>
    <x v="0"/>
    <n v="3"/>
    <x v="7"/>
  </r>
  <r>
    <n v="26"/>
    <x v="0"/>
    <n v="1"/>
    <x v="7"/>
  </r>
  <r>
    <n v="31"/>
    <x v="1"/>
    <n v="4"/>
    <x v="8"/>
  </r>
  <r>
    <n v="27"/>
    <x v="1"/>
    <n v="2.5"/>
    <x v="7"/>
  </r>
  <r>
    <n v="28"/>
    <x v="1"/>
    <n v="1"/>
    <x v="8"/>
  </r>
  <r>
    <n v="32"/>
    <x v="2"/>
    <n v="1"/>
    <x v="8"/>
  </r>
  <r>
    <n v="29"/>
    <x v="1"/>
    <n v="0.75"/>
    <x v="1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3" applyNumberFormats="0" applyBorderFormats="0" applyFontFormats="0" applyPatternFormats="0" applyAlignmentFormats="0" applyWidthHeightFormats="1" dataCaption="Valeurs" updatedVersion="3" minRefreshableVersion="3" itemPrintTitles="1" createdVersion="4" indent="0" outline="1" outlineData="1" multipleFieldFilters="0" rowHeaderCaption="Lot" colHeaderCaption="Essence" customListSort="0">
  <location ref="N1:R12" firstHeaderRow="1" firstDataRow="2" firstDataCol="1"/>
  <pivotFields count="4">
    <pivotField showAll="0"/>
    <pivotField axis="axisCol" showAll="0">
      <items count="6">
        <item x="2"/>
        <item h="1" x="3"/>
        <item h="1" m="1" x="4"/>
        <item x="0"/>
        <item x="1"/>
        <item t="default"/>
      </items>
    </pivotField>
    <pivotField dataField="1" showAll="0"/>
    <pivotField axis="axisRow" showAll="0">
      <items count="29">
        <item x="0"/>
        <item x="1"/>
        <item x="2"/>
        <item x="3"/>
        <item x="4"/>
        <item x="5"/>
        <item x="6"/>
        <item x="7"/>
        <item x="8"/>
        <item m="1" x="25"/>
        <item m="1" x="26"/>
        <item x="9"/>
        <item m="1" x="27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t="default"/>
      </items>
    </pivotField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4">
    <i>
      <x/>
    </i>
    <i>
      <x v="3"/>
    </i>
    <i>
      <x v="4"/>
    </i>
    <i t="grand">
      <x/>
    </i>
  </colItems>
  <dataFields count="1">
    <dataField name="Quantité en stères" fld="2" baseField="0" baseItem="3600488" numFmtId="2"/>
  </dataFields>
  <formats count="19">
    <format dxfId="31">
      <pivotArea collapsedLevelsAreSubtotals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30">
      <pivotArea dataOnly="0" labelOnly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9">
      <pivotArea grandRow="1" outline="0" collapsedLevelsAreSubtotals="1" fieldPosition="0"/>
    </format>
    <format dxfId="28">
      <pivotArea dataOnly="0" labelOnly="1" grandRow="1" outline="0" fieldPosition="0"/>
    </format>
    <format dxfId="27">
      <pivotArea dataOnly="0" labelOnly="1" fieldPosition="0">
        <references count="1">
          <reference field="1" count="0"/>
        </references>
      </pivotArea>
    </format>
    <format dxfId="26">
      <pivotArea dataOnly="0" labelOnly="1" grandCol="1" outline="0" fieldPosition="0"/>
    </format>
    <format dxfId="25">
      <pivotArea field="3" type="button" dataOnly="0" labelOnly="1" outline="0" axis="axisRow" fieldPosition="0"/>
    </format>
    <format dxfId="24">
      <pivotArea outline="0" collapsedLevelsAreSubtotals="1" fieldPosition="0"/>
    </format>
    <format dxfId="23">
      <pivotArea field="1" type="button" dataOnly="0" labelOnly="1" outline="0" axis="axisCol" fieldPosition="0"/>
    </format>
    <format dxfId="22">
      <pivotArea type="topRight" dataOnly="0" labelOnly="1" outline="0" fieldPosition="0"/>
    </format>
    <format dxfId="21">
      <pivotArea dataOnly="0" labelOnly="1" fieldPosition="0">
        <references count="1">
          <reference field="1" count="0"/>
        </references>
      </pivotArea>
    </format>
    <format dxfId="20">
      <pivotArea dataOnly="0" labelOnly="1" grandCol="1" outline="0" fieldPosition="0"/>
    </format>
    <format dxfId="19">
      <pivotArea type="origin" dataOnly="0" labelOnly="1" outline="0" fieldPosition="0"/>
    </format>
    <format dxfId="18">
      <pivotArea type="origin" dataOnly="0" labelOnly="1" outline="0" fieldPosition="0"/>
    </format>
    <format dxfId="17">
      <pivotArea field="1" type="button" dataOnly="0" labelOnly="1" outline="0" axis="axisCol" fieldPosition="0"/>
    </format>
    <format dxfId="16">
      <pivotArea outline="0" collapsedLevelsAreSubtotals="1" fieldPosition="0">
        <references count="1">
          <reference field="1" count="0" selected="0"/>
        </references>
      </pivotArea>
    </format>
    <format dxfId="15">
      <pivotArea field="1" type="button" dataOnly="0" labelOnly="1" outline="0" axis="axisCol" fieldPosition="0"/>
    </format>
    <format dxfId="14">
      <pivotArea type="topRight" dataOnly="0" labelOnly="1" outline="0" fieldPosition="0"/>
    </format>
    <format dxfId="13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6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202"/>
  <sheetViews>
    <sheetView tabSelected="1" workbookViewId="0">
      <pane ySplit="2" topLeftCell="A3" activePane="bottomLeft" state="frozen"/>
      <selection pane="bottomLeft"/>
    </sheetView>
  </sheetViews>
  <sheetFormatPr baseColWidth="10" defaultRowHeight="15"/>
  <cols>
    <col min="1" max="1" width="11.42578125" style="36"/>
    <col min="2" max="3" width="11.42578125" style="37"/>
    <col min="4" max="4" width="6" style="6" bestFit="1" customWidth="1"/>
    <col min="5" max="5" width="5.28515625" style="40" bestFit="1" customWidth="1"/>
    <col min="6" max="6" width="3.5703125" customWidth="1"/>
    <col min="7" max="8" width="11" style="1" customWidth="1"/>
    <col min="9" max="9" width="11.42578125" style="1" customWidth="1"/>
    <col min="10" max="10" width="3.42578125" style="1" customWidth="1"/>
    <col min="11" max="11" width="4.28515625" style="1" customWidth="1"/>
    <col min="12" max="12" width="5.28515625" bestFit="1" customWidth="1"/>
    <col min="13" max="13" width="3.28515625" style="61" customWidth="1"/>
    <col min="14" max="14" width="9.28515625" style="57" customWidth="1"/>
    <col min="15" max="23" width="7.28515625" style="69" customWidth="1"/>
    <col min="24" max="24" width="7.28515625" style="54" customWidth="1"/>
    <col min="25" max="25" width="3.5703125" style="62" customWidth="1"/>
    <col min="26" max="26" width="3.5703125" style="53" customWidth="1"/>
    <col min="27" max="27" width="3.5703125" style="56" customWidth="1"/>
    <col min="28" max="28" width="6.140625" style="31" customWidth="1"/>
    <col min="29" max="29" width="6.140625" style="42" customWidth="1"/>
    <col min="30" max="39" width="5.42578125" style="31" customWidth="1"/>
    <col min="40" max="40" width="5.7109375" customWidth="1"/>
  </cols>
  <sheetData>
    <row r="1" spans="1:41" ht="45.75" thickBot="1">
      <c r="A1" s="34" t="s">
        <v>0</v>
      </c>
      <c r="B1" s="34" t="s">
        <v>1</v>
      </c>
      <c r="C1" s="35" t="s">
        <v>25</v>
      </c>
      <c r="D1" s="86" t="s">
        <v>5</v>
      </c>
      <c r="E1" s="85" t="s">
        <v>18</v>
      </c>
      <c r="F1" s="8"/>
      <c r="G1" s="3" t="s">
        <v>3</v>
      </c>
      <c r="H1" s="4" t="s">
        <v>2</v>
      </c>
      <c r="I1" s="4" t="s">
        <v>4</v>
      </c>
      <c r="L1" s="8"/>
      <c r="M1" s="59" t="s">
        <v>12</v>
      </c>
      <c r="N1" s="63" t="s">
        <v>28</v>
      </c>
      <c r="O1" s="66" t="s">
        <v>17</v>
      </c>
      <c r="P1" s="67"/>
      <c r="Q1" s="67"/>
      <c r="R1" s="67"/>
      <c r="S1"/>
      <c r="T1"/>
      <c r="U1"/>
      <c r="V1"/>
      <c r="W1"/>
      <c r="X1"/>
      <c r="Y1" s="33"/>
      <c r="Z1" s="33"/>
      <c r="AA1" s="33"/>
      <c r="AN1" s="7" t="s">
        <v>8</v>
      </c>
    </row>
    <row r="2" spans="1:41" ht="56.25" thickBot="1">
      <c r="A2" s="75">
        <v>1</v>
      </c>
      <c r="B2" s="76" t="s">
        <v>37</v>
      </c>
      <c r="C2" s="76">
        <v>1</v>
      </c>
      <c r="D2" s="6">
        <v>1</v>
      </c>
      <c r="E2" s="40">
        <v>-0.03</v>
      </c>
      <c r="G2" s="38">
        <v>9</v>
      </c>
      <c r="H2" s="32">
        <f>SUM(C:C)</f>
        <v>52</v>
      </c>
      <c r="I2" s="41">
        <f>H2/G2</f>
        <v>5.7777777777777777</v>
      </c>
      <c r="J2" s="25"/>
      <c r="K2" s="82" t="s">
        <v>36</v>
      </c>
      <c r="L2" s="81" t="s">
        <v>27</v>
      </c>
      <c r="M2" s="79"/>
      <c r="N2" s="64" t="s">
        <v>5</v>
      </c>
      <c r="O2" s="68" t="s">
        <v>31</v>
      </c>
      <c r="P2" s="68" t="s">
        <v>37</v>
      </c>
      <c r="Q2" s="68" t="s">
        <v>38</v>
      </c>
      <c r="R2" s="65" t="s">
        <v>6</v>
      </c>
      <c r="S2"/>
      <c r="T2"/>
      <c r="U2"/>
      <c r="V2"/>
      <c r="W2"/>
      <c r="X2"/>
      <c r="Y2" s="53"/>
      <c r="AB2" s="47" t="s">
        <v>5</v>
      </c>
      <c r="AC2" s="51" t="s">
        <v>27</v>
      </c>
      <c r="AD2" s="48">
        <v>0.25</v>
      </c>
      <c r="AE2" s="49">
        <v>0.5</v>
      </c>
      <c r="AF2" s="49">
        <v>0.75</v>
      </c>
      <c r="AG2" s="49">
        <v>1</v>
      </c>
      <c r="AH2" s="49">
        <v>1.25</v>
      </c>
      <c r="AI2" s="49">
        <v>1.5</v>
      </c>
      <c r="AJ2" s="49">
        <v>1.75</v>
      </c>
      <c r="AK2" s="49">
        <v>2</v>
      </c>
      <c r="AL2" s="49">
        <v>2.25</v>
      </c>
      <c r="AM2" s="50">
        <v>2.5</v>
      </c>
      <c r="AN2" s="50" t="s">
        <v>32</v>
      </c>
    </row>
    <row r="3" spans="1:41" ht="15.75" thickBot="1">
      <c r="A3" s="75">
        <v>2</v>
      </c>
      <c r="B3" s="76" t="s">
        <v>38</v>
      </c>
      <c r="C3" s="76">
        <v>1</v>
      </c>
      <c r="D3" s="6">
        <v>1</v>
      </c>
      <c r="E3" s="40">
        <v>-0.03</v>
      </c>
      <c r="J3" s="26"/>
      <c r="K3" s="80">
        <f t="shared" ref="K3:K34" si="0">IF(M3="","",COUNTIF(D:D,N3))</f>
        <v>6</v>
      </c>
      <c r="L3" s="77">
        <f>IF(AC3="","",AC3)</f>
        <v>-2.7777777777777679E-2</v>
      </c>
      <c r="M3" s="60">
        <v>1</v>
      </c>
      <c r="N3" s="5">
        <v>1</v>
      </c>
      <c r="P3" s="69">
        <v>1.75</v>
      </c>
      <c r="Q3" s="69">
        <v>4</v>
      </c>
      <c r="R3" s="54">
        <v>5.75</v>
      </c>
      <c r="S3"/>
      <c r="T3"/>
      <c r="U3"/>
      <c r="V3" s="56"/>
      <c r="W3"/>
      <c r="X3"/>
      <c r="Y3" s="53"/>
      <c r="AB3" s="44">
        <f>IF(AND(ISNUMBER(N3),N3&lt;&gt;""),N3,"")</f>
        <v>1</v>
      </c>
      <c r="AC3" s="43">
        <f t="shared" ref="AC3:AC34" si="1">IF(AND(ISNUMBER(N3),N3&lt;&gt;""),(GETPIVOTDATA("Quantité 
estimée en 
stères",$N$1,"Lot",N3)-($I$2*M3))/M3,"")</f>
        <v>-2.7777777777777679E-2</v>
      </c>
      <c r="AD3" s="46">
        <f>IF(AB3="","",COUNTIFS($C1:$C100,AD$2,$D1:$D100,$AB3))</f>
        <v>0</v>
      </c>
      <c r="AE3" s="46">
        <f>IF(AC3="","",COUNTIFS($C1:$C100,AE$2,$D1:$D100,$AB3))</f>
        <v>0</v>
      </c>
      <c r="AF3" s="46">
        <f>IF(AD3="","",COUNTIFS($C1:$C100,AF$2,$D1:$D100,$AB3))</f>
        <v>2</v>
      </c>
      <c r="AG3" s="46">
        <f>IF(AE3="","",COUNTIFS($C1:$C100,AG$2,$D1:$D100,$AB3))</f>
        <v>3</v>
      </c>
      <c r="AH3" s="46">
        <f>IF(AF3="","",COUNTIFS($C1:$C100,AH$2,$D1:$D100,$AB3))</f>
        <v>1</v>
      </c>
      <c r="AI3" s="46">
        <f>IF(AG3="","",COUNTIFS($C1:$C100,AI$2,$D1:$D100,$AB3))</f>
        <v>0</v>
      </c>
      <c r="AJ3" s="46">
        <f>IF(AH3="","",COUNTIFS($C1:$C100,AJ$2,$D1:$D100,$AB3))</f>
        <v>0</v>
      </c>
      <c r="AK3" s="46">
        <f>IF(AI3="","",COUNTIFS($C1:$C100,AK$2,$D1:$D100,$AB3))</f>
        <v>0</v>
      </c>
      <c r="AL3" s="46">
        <f>IF(AJ3="","",COUNTIFS($C1:$C100,AL$2,$D1:$D100,$AB3))</f>
        <v>0</v>
      </c>
      <c r="AM3" s="46">
        <f>IF(AK3="","",COUNTIFS($C1:$C100,AM$2,$D1:$D100,$AB3))</f>
        <v>0</v>
      </c>
      <c r="AN3" s="46">
        <f>IF(AB3="","",COUNTIFS($C1:$C100,"&gt;2.50",$D1:$D100,$AB3))</f>
        <v>0</v>
      </c>
      <c r="AO3" s="52"/>
    </row>
    <row r="4" spans="1:41">
      <c r="A4" s="75">
        <v>3</v>
      </c>
      <c r="B4" s="76" t="s">
        <v>38</v>
      </c>
      <c r="C4" s="76">
        <v>0.75</v>
      </c>
      <c r="D4" s="6">
        <v>1</v>
      </c>
      <c r="E4" s="40">
        <v>-0.03</v>
      </c>
      <c r="G4" s="87" t="s">
        <v>13</v>
      </c>
      <c r="H4" s="88"/>
      <c r="I4" s="89"/>
      <c r="K4" s="78">
        <f t="shared" si="0"/>
        <v>4</v>
      </c>
      <c r="L4" s="77">
        <f t="shared" ref="L4:L67" si="2">IF(AC4="","",AC4)</f>
        <v>0.22222222222222232</v>
      </c>
      <c r="M4" s="60">
        <v>1</v>
      </c>
      <c r="N4" s="5">
        <v>2</v>
      </c>
      <c r="P4" s="69">
        <v>0.5</v>
      </c>
      <c r="Q4" s="69">
        <v>5.5</v>
      </c>
      <c r="R4" s="54">
        <v>6</v>
      </c>
      <c r="S4"/>
      <c r="T4"/>
      <c r="U4"/>
      <c r="V4" s="56"/>
      <c r="W4"/>
      <c r="X4"/>
      <c r="Y4" s="53"/>
      <c r="AB4" s="45">
        <f t="shared" ref="AB4:AB11" si="3">IF(AND(ISNUMBER(N4),N4&lt;&gt;""),N4,"")</f>
        <v>2</v>
      </c>
      <c r="AC4" s="43">
        <f t="shared" si="1"/>
        <v>0.22222222222222232</v>
      </c>
      <c r="AD4" s="46">
        <f>IF(AB4="","",COUNTIFS($C2:$C101,AD$2,$D2:$D101,$AB4))</f>
        <v>0</v>
      </c>
      <c r="AE4" s="46">
        <f>IF(AC4="","",COUNTIFS($C2:$C101,AE$2,$D2:$D101,$AB4))</f>
        <v>1</v>
      </c>
      <c r="AF4" s="46">
        <f>IF(AD4="","",COUNTIFS($C2:$C101,AF$2,$D2:$D101,$AB4))</f>
        <v>1</v>
      </c>
      <c r="AG4" s="46">
        <f>IF(AE4="","",COUNTIFS($C2:$C101,AG$2,$D2:$D101,$AB4))</f>
        <v>1</v>
      </c>
      <c r="AH4" s="46">
        <f>IF(AF4="","",COUNTIFS($C2:$C101,AH$2,$D2:$D101,$AB4))</f>
        <v>0</v>
      </c>
      <c r="AI4" s="46">
        <f>IF(AG4="","",COUNTIFS($C2:$C101,AI$2,$D2:$D101,$AB4))</f>
        <v>0</v>
      </c>
      <c r="AJ4" s="46">
        <f>IF(AH4="","",COUNTIFS($C2:$C101,AJ$2,$D2:$D101,$AB4))</f>
        <v>0</v>
      </c>
      <c r="AK4" s="46">
        <f>IF(AI4="","",COUNTIFS($C2:$C101,AK$2,$D2:$D101,$AB4))</f>
        <v>0</v>
      </c>
      <c r="AL4" s="46">
        <f>IF(AJ4="","",COUNTIFS($C2:$C101,AL$2,$D2:$D101,$AB4))</f>
        <v>0</v>
      </c>
      <c r="AM4" s="46">
        <f>IF(AK4="","",COUNTIFS($C2:$C101,AM$2,$D2:$D101,$AB4))</f>
        <v>0</v>
      </c>
      <c r="AN4" s="46">
        <f>IF(AB4="","",COUNTIFS($C2:$C101,"&gt;2.50",$D2:$D101,$AB4))</f>
        <v>0</v>
      </c>
      <c r="AO4" s="52"/>
    </row>
    <row r="5" spans="1:41">
      <c r="A5" s="75">
        <v>4</v>
      </c>
      <c r="B5" s="76" t="s">
        <v>38</v>
      </c>
      <c r="C5" s="76">
        <v>1.25</v>
      </c>
      <c r="D5" s="6">
        <v>1</v>
      </c>
      <c r="E5" s="40">
        <v>-0.03</v>
      </c>
      <c r="G5" s="90" t="s">
        <v>14</v>
      </c>
      <c r="H5" s="83" t="s">
        <v>11</v>
      </c>
      <c r="I5" s="91" t="s">
        <v>15</v>
      </c>
      <c r="J5" s="27"/>
      <c r="K5" s="78">
        <f t="shared" si="0"/>
        <v>4</v>
      </c>
      <c r="L5" s="77">
        <f t="shared" si="2"/>
        <v>-0.52777777777777768</v>
      </c>
      <c r="M5" s="60">
        <v>1</v>
      </c>
      <c r="N5" s="5">
        <v>3</v>
      </c>
      <c r="O5" s="69">
        <v>2.75</v>
      </c>
      <c r="P5" s="69">
        <v>0.5</v>
      </c>
      <c r="Q5" s="69">
        <v>2</v>
      </c>
      <c r="R5" s="54">
        <v>5.25</v>
      </c>
      <c r="S5"/>
      <c r="T5"/>
      <c r="U5"/>
      <c r="V5" s="56"/>
      <c r="W5"/>
      <c r="X5"/>
      <c r="Y5" s="53"/>
      <c r="AB5" s="45">
        <f t="shared" si="3"/>
        <v>3</v>
      </c>
      <c r="AC5" s="43">
        <f t="shared" si="1"/>
        <v>-0.52777777777777768</v>
      </c>
      <c r="AD5" s="46">
        <f>IF(AB5="","",COUNTIFS($C3:$C102,AD$2,$D3:$D102,$AB5))</f>
        <v>0</v>
      </c>
      <c r="AE5" s="46">
        <f>IF(AC5="","",COUNTIFS($C3:$C102,AE$2,$D3:$D102,$AB5))</f>
        <v>1</v>
      </c>
      <c r="AF5" s="46">
        <f>IF(AD5="","",COUNTIFS($C3:$C102,AF$2,$D3:$D102,$AB5))</f>
        <v>1</v>
      </c>
      <c r="AG5" s="46">
        <f>IF(AE5="","",COUNTIFS($C3:$C102,AG$2,$D3:$D102,$AB5))</f>
        <v>0</v>
      </c>
      <c r="AH5" s="46">
        <f>IF(AF5="","",COUNTIFS($C3:$C102,AH$2,$D3:$D102,$AB5))</f>
        <v>0</v>
      </c>
      <c r="AI5" s="46">
        <f>IF(AG5="","",COUNTIFS($C3:$C102,AI$2,$D3:$D102,$AB5))</f>
        <v>0</v>
      </c>
      <c r="AJ5" s="46">
        <f>IF(AH5="","",COUNTIFS($C3:$C102,AJ$2,$D3:$D102,$AB5))</f>
        <v>0</v>
      </c>
      <c r="AK5" s="46">
        <f>IF(AI5="","",COUNTIFS($C3:$C102,AK$2,$D3:$D102,$AB5))</f>
        <v>2</v>
      </c>
      <c r="AL5" s="46">
        <f>IF(AJ5="","",COUNTIFS($C3:$C102,AL$2,$D3:$D102,$AB5))</f>
        <v>0</v>
      </c>
      <c r="AM5" s="46">
        <f>IF(AK5="","",COUNTIFS($C3:$C102,AM$2,$D3:$D102,$AB5))</f>
        <v>0</v>
      </c>
      <c r="AN5" s="46">
        <f>IF(AB5="","",COUNTIFS($C3:$C102,"&gt;2.50",$D3:$D102,$AB5))</f>
        <v>0</v>
      </c>
    </row>
    <row r="6" spans="1:41">
      <c r="A6" s="75">
        <v>5</v>
      </c>
      <c r="B6" s="76" t="s">
        <v>38</v>
      </c>
      <c r="C6" s="76">
        <v>1</v>
      </c>
      <c r="D6" s="6">
        <v>1</v>
      </c>
      <c r="E6" s="40">
        <v>-0.03</v>
      </c>
      <c r="G6" s="92">
        <f ca="1">I2+G7</f>
        <v>5.25</v>
      </c>
      <c r="H6" s="84">
        <f ca="1">MODE(TotalG)</f>
        <v>6</v>
      </c>
      <c r="I6" s="93">
        <f ca="1">I2+I7</f>
        <v>6.5</v>
      </c>
      <c r="K6" s="78">
        <f t="shared" si="0"/>
        <v>5</v>
      </c>
      <c r="L6" s="77">
        <f t="shared" si="2"/>
        <v>-2.7777777777777679E-2</v>
      </c>
      <c r="M6" s="60">
        <v>1</v>
      </c>
      <c r="N6" s="5">
        <v>4</v>
      </c>
      <c r="O6" s="69">
        <v>3.25</v>
      </c>
      <c r="Q6" s="69">
        <v>2.5</v>
      </c>
      <c r="R6" s="54">
        <v>5.75</v>
      </c>
      <c r="S6"/>
      <c r="T6"/>
      <c r="U6"/>
      <c r="V6" s="56"/>
      <c r="W6"/>
      <c r="X6"/>
      <c r="Y6" s="53"/>
      <c r="AB6" s="45">
        <f t="shared" si="3"/>
        <v>4</v>
      </c>
      <c r="AC6" s="77">
        <f t="shared" si="1"/>
        <v>-2.7777777777777679E-2</v>
      </c>
      <c r="AD6" s="46">
        <f>IF(AB6="","",COUNTIFS($C4:$C103,AD$2,$D4:$D103,$AB6))</f>
        <v>1</v>
      </c>
      <c r="AE6" s="46">
        <f>IF(AC6="","",COUNTIFS($C4:$C103,AE$2,$D4:$D103,$AB6))</f>
        <v>0</v>
      </c>
      <c r="AF6" s="46">
        <f>IF(AD6="","",COUNTIFS($C4:$C103,AF$2,$D4:$D103,$AB6))</f>
        <v>1</v>
      </c>
      <c r="AG6" s="46">
        <f>IF(AE6="","",COUNTIFS($C4:$C103,AG$2,$D4:$D103,$AB6))</f>
        <v>1</v>
      </c>
      <c r="AH6" s="46">
        <f>IF(AF6="","",COUNTIFS($C4:$C103,AH$2,$D4:$D103,$AB6))</f>
        <v>1</v>
      </c>
      <c r="AI6" s="46">
        <f>IF(AG6="","",COUNTIFS($C4:$C103,AI$2,$D4:$D103,$AB6))</f>
        <v>0</v>
      </c>
      <c r="AJ6" s="46">
        <f>IF(AH6="","",COUNTIFS($C4:$C103,AJ$2,$D4:$D103,$AB6))</f>
        <v>0</v>
      </c>
      <c r="AK6" s="46">
        <f>IF(AI6="","",COUNTIFS($C4:$C103,AK$2,$D4:$D103,$AB6))</f>
        <v>0</v>
      </c>
      <c r="AL6" s="46">
        <f>IF(AJ6="","",COUNTIFS($C4:$C103,AL$2,$D4:$D103,$AB6))</f>
        <v>0</v>
      </c>
      <c r="AM6" s="46">
        <f>IF(AK6="","",COUNTIFS($C4:$C103,AM$2,$D4:$D103,$AB6))</f>
        <v>1</v>
      </c>
      <c r="AN6" s="46">
        <f>IF(AB6="","",COUNTIFS($C4:$C103,"&gt;2.50",$D4:$D103,$AB6))</f>
        <v>0</v>
      </c>
      <c r="AO6" s="8"/>
    </row>
    <row r="7" spans="1:41" ht="15.75" thickBot="1">
      <c r="A7" s="75">
        <v>30</v>
      </c>
      <c r="B7" s="76" t="s">
        <v>38</v>
      </c>
      <c r="C7" s="76">
        <v>3.75</v>
      </c>
      <c r="D7" s="6">
        <v>2</v>
      </c>
      <c r="E7" s="40">
        <v>0.22</v>
      </c>
      <c r="G7" s="94">
        <f ca="1">MIN(ecarts)</f>
        <v>-0.52777777777777768</v>
      </c>
      <c r="H7" s="95" t="str">
        <f ca="1">"("&amp;COUNTIF(TotalG,H6)&amp;"/"&amp;nbLots&amp;")"</f>
        <v>(3/9)</v>
      </c>
      <c r="I7" s="96">
        <f ca="1">MAX(ecarts)</f>
        <v>0.72222222222222232</v>
      </c>
      <c r="K7" s="78">
        <f t="shared" si="0"/>
        <v>1</v>
      </c>
      <c r="L7" s="77">
        <f t="shared" si="2"/>
        <v>0.22222222222222232</v>
      </c>
      <c r="M7" s="60">
        <v>1</v>
      </c>
      <c r="N7" s="5">
        <v>5</v>
      </c>
      <c r="O7" s="69">
        <v>6</v>
      </c>
      <c r="R7" s="54">
        <v>6</v>
      </c>
      <c r="S7"/>
      <c r="T7"/>
      <c r="U7"/>
      <c r="V7" s="56"/>
      <c r="W7"/>
      <c r="X7"/>
      <c r="Y7" s="53"/>
      <c r="AB7" s="45">
        <f t="shared" si="3"/>
        <v>5</v>
      </c>
      <c r="AC7" s="77">
        <f t="shared" si="1"/>
        <v>0.22222222222222232</v>
      </c>
      <c r="AD7" s="46">
        <f>IF(AB7="","",COUNTIFS($C5:$C104,AD$2,$D5:$D104,$AB7))</f>
        <v>0</v>
      </c>
      <c r="AE7" s="46">
        <f>IF(AC7="","",COUNTIFS($C5:$C104,AE$2,$D5:$D104,$AB7))</f>
        <v>0</v>
      </c>
      <c r="AF7" s="46">
        <f>IF(AD7="","",COUNTIFS($C5:$C104,AF$2,$D5:$D104,$AB7))</f>
        <v>0</v>
      </c>
      <c r="AG7" s="46">
        <f>IF(AE7="","",COUNTIFS($C5:$C104,AG$2,$D5:$D104,$AB7))</f>
        <v>0</v>
      </c>
      <c r="AH7" s="46">
        <f>IF(AF7="","",COUNTIFS($C5:$C104,AH$2,$D5:$D104,$AB7))</f>
        <v>0</v>
      </c>
      <c r="AI7" s="46">
        <f>IF(AG7="","",COUNTIFS($C5:$C104,AI$2,$D5:$D104,$AB7))</f>
        <v>0</v>
      </c>
      <c r="AJ7" s="46">
        <f>IF(AH7="","",COUNTIFS($C5:$C104,AJ$2,$D5:$D104,$AB7))</f>
        <v>0</v>
      </c>
      <c r="AK7" s="46">
        <f>IF(AI7="","",COUNTIFS($C5:$C104,AK$2,$D5:$D104,$AB7))</f>
        <v>0</v>
      </c>
      <c r="AL7" s="46">
        <f>IF(AJ7="","",COUNTIFS($C5:$C104,AL$2,$D5:$D104,$AB7))</f>
        <v>0</v>
      </c>
      <c r="AM7" s="46">
        <f>IF(AK7="","",COUNTIFS($C5:$C104,AM$2,$D5:$D104,$AB7))</f>
        <v>0</v>
      </c>
      <c r="AN7" s="46">
        <f>IF(AB7="","",COUNTIFS($C5:$C104,"&gt;2.50",$D5:$D104,$AB7))</f>
        <v>0</v>
      </c>
      <c r="AO7" s="52"/>
    </row>
    <row r="8" spans="1:41">
      <c r="A8" s="75">
        <v>6</v>
      </c>
      <c r="B8" s="76" t="s">
        <v>38</v>
      </c>
      <c r="C8" s="76">
        <v>1</v>
      </c>
      <c r="D8" s="6">
        <v>2</v>
      </c>
      <c r="E8" s="40">
        <v>0.22</v>
      </c>
      <c r="K8" s="78">
        <f t="shared" si="0"/>
        <v>3</v>
      </c>
      <c r="L8" s="77">
        <f t="shared" si="2"/>
        <v>-0.27777777777777768</v>
      </c>
      <c r="M8" s="60">
        <v>1</v>
      </c>
      <c r="N8" s="5">
        <v>6</v>
      </c>
      <c r="Q8" s="69">
        <v>5.5</v>
      </c>
      <c r="R8" s="54">
        <v>5.5</v>
      </c>
      <c r="S8"/>
      <c r="T8"/>
      <c r="U8"/>
      <c r="V8" s="56"/>
      <c r="W8"/>
      <c r="X8"/>
      <c r="Y8" s="53"/>
      <c r="AB8" s="45">
        <f t="shared" si="3"/>
        <v>6</v>
      </c>
      <c r="AC8" s="77">
        <f t="shared" si="1"/>
        <v>-0.27777777777777768</v>
      </c>
      <c r="AD8" s="46">
        <f>IF(AB8="","",COUNTIFS($C6:$C105,AD$2,$D6:$D105,$AB8))</f>
        <v>0</v>
      </c>
      <c r="AE8" s="46">
        <f>IF(AC8="","",COUNTIFS($C6:$C105,AE$2,$D6:$D105,$AB8))</f>
        <v>0</v>
      </c>
      <c r="AF8" s="46">
        <f>IF(AD8="","",COUNTIFS($C6:$C105,AF$2,$D6:$D105,$AB8))</f>
        <v>0</v>
      </c>
      <c r="AG8" s="46">
        <f>IF(AE8="","",COUNTIFS($C6:$C105,AG$2,$D6:$D105,$AB8))</f>
        <v>1</v>
      </c>
      <c r="AH8" s="46">
        <f>IF(AF8="","",COUNTIFS($C6:$C105,AH$2,$D6:$D105,$AB8))</f>
        <v>0</v>
      </c>
      <c r="AI8" s="46">
        <f>IF(AG8="","",COUNTIFS($C6:$C105,AI$2,$D6:$D105,$AB8))</f>
        <v>1</v>
      </c>
      <c r="AJ8" s="46">
        <f>IF(AH8="","",COUNTIFS($C6:$C105,AJ$2,$D6:$D105,$AB8))</f>
        <v>0</v>
      </c>
      <c r="AK8" s="46">
        <f>IF(AI8="","",COUNTIFS($C6:$C105,AK$2,$D6:$D105,$AB8))</f>
        <v>0</v>
      </c>
      <c r="AL8" s="46">
        <f>IF(AJ8="","",COUNTIFS($C6:$C105,AL$2,$D6:$D105,$AB8))</f>
        <v>0</v>
      </c>
      <c r="AM8" s="46">
        <f>IF(AK8="","",COUNTIFS($C6:$C105,AM$2,$D6:$D105,$AB8))</f>
        <v>0</v>
      </c>
      <c r="AN8" s="46">
        <f>IF(AB8="","",COUNTIFS($C6:$C105,"&gt;2.50",$D6:$D105,$AB8))</f>
        <v>0</v>
      </c>
    </row>
    <row r="9" spans="1:41">
      <c r="A9" s="75">
        <v>7</v>
      </c>
      <c r="B9" s="76" t="s">
        <v>37</v>
      </c>
      <c r="C9" s="76">
        <v>0.75</v>
      </c>
      <c r="D9" s="6">
        <v>1</v>
      </c>
      <c r="E9" s="40">
        <v>-0.03</v>
      </c>
      <c r="G9" s="97" t="s">
        <v>16</v>
      </c>
      <c r="H9" s="97"/>
      <c r="I9" s="39">
        <v>0.10000000000000002</v>
      </c>
      <c r="J9" s="28"/>
      <c r="K9" s="78">
        <f t="shared" si="0"/>
        <v>3</v>
      </c>
      <c r="L9" s="77">
        <f t="shared" si="2"/>
        <v>-0.52777777777777768</v>
      </c>
      <c r="M9" s="60">
        <v>1</v>
      </c>
      <c r="N9" s="5">
        <v>7</v>
      </c>
      <c r="Q9" s="69">
        <v>5.25</v>
      </c>
      <c r="R9" s="54">
        <v>5.25</v>
      </c>
      <c r="S9"/>
      <c r="T9"/>
      <c r="U9"/>
      <c r="V9" s="56"/>
      <c r="W9"/>
      <c r="X9"/>
      <c r="Y9" s="53"/>
      <c r="AB9" s="45">
        <f t="shared" si="3"/>
        <v>7</v>
      </c>
      <c r="AC9" s="77">
        <f t="shared" si="1"/>
        <v>-0.52777777777777768</v>
      </c>
      <c r="AD9" s="46" t="e">
        <f>IF(AB9="","",COUNTIFS($C8:$C106,AD$2,$D7:$D106,$AB9))</f>
        <v>#VALUE!</v>
      </c>
      <c r="AE9" s="46" t="e">
        <f>IF(AC9="","",COUNTIFS($C8:$C106,AE$2,$D7:$D106,$AB9))</f>
        <v>#VALUE!</v>
      </c>
      <c r="AF9" s="46" t="e">
        <f>IF(AD9="","",COUNTIFS($C8:$C106,AF$2,$D7:$D106,$AB9))</f>
        <v>#VALUE!</v>
      </c>
      <c r="AG9" s="46" t="e">
        <f>IF(AE9="","",COUNTIFS($C8:$C106,AG$2,$D7:$D106,$AB9))</f>
        <v>#VALUE!</v>
      </c>
      <c r="AH9" s="46" t="e">
        <f>IF(AF9="","",COUNTIFS($C8:$C106,AH$2,$D7:$D106,$AB9))</f>
        <v>#VALUE!</v>
      </c>
      <c r="AI9" s="46" t="e">
        <f>IF(AG9="","",COUNTIFS($C8:$C106,AI$2,$D7:$D106,$AB9))</f>
        <v>#VALUE!</v>
      </c>
      <c r="AJ9" s="46" t="e">
        <f>IF(AH9="","",COUNTIFS($C8:$C106,AJ$2,$D7:$D106,$AB9))</f>
        <v>#VALUE!</v>
      </c>
      <c r="AK9" s="46" t="e">
        <f>IF(AI9="","",COUNTIFS($C8:$C106,AK$2,$D7:$D106,$AB9))</f>
        <v>#VALUE!</v>
      </c>
      <c r="AL9" s="46" t="e">
        <f>IF(AJ9="","",COUNTIFS($C8:$C106,AL$2,$D7:$D106,$AB9))</f>
        <v>#VALUE!</v>
      </c>
      <c r="AM9" s="46" t="e">
        <f>IF(AK9="","",COUNTIFS($C8:$C106,AM$2,$D7:$D106,$AB9))</f>
        <v>#VALUE!</v>
      </c>
      <c r="AN9" s="46" t="e">
        <f>IF(AB9="","",COUNTIFS($C8:$C106,"&gt;2.50",$D7:$D106,$AB9))</f>
        <v>#VALUE!</v>
      </c>
    </row>
    <row r="10" spans="1:41">
      <c r="A10" s="75">
        <v>8</v>
      </c>
      <c r="B10" s="76" t="s">
        <v>37</v>
      </c>
      <c r="C10" s="76">
        <v>0.5</v>
      </c>
      <c r="D10" s="6">
        <v>2</v>
      </c>
      <c r="E10" s="40">
        <v>0.22</v>
      </c>
      <c r="J10" s="29"/>
      <c r="K10" s="78">
        <f t="shared" si="0"/>
        <v>3</v>
      </c>
      <c r="L10" s="77">
        <f t="shared" si="2"/>
        <v>0.72222222222222232</v>
      </c>
      <c r="M10" s="60">
        <v>1</v>
      </c>
      <c r="N10" s="5">
        <v>8</v>
      </c>
      <c r="P10" s="69">
        <v>4</v>
      </c>
      <c r="Q10" s="69">
        <v>2.5</v>
      </c>
      <c r="R10" s="54">
        <v>6.5</v>
      </c>
      <c r="S10"/>
      <c r="T10"/>
      <c r="U10"/>
      <c r="V10" s="56"/>
      <c r="W10"/>
      <c r="X10"/>
      <c r="Y10" s="53"/>
      <c r="AB10" s="45">
        <f t="shared" si="3"/>
        <v>8</v>
      </c>
      <c r="AC10" s="77">
        <f t="shared" si="1"/>
        <v>0.72222222222222232</v>
      </c>
      <c r="AD10" s="46" t="e">
        <f>IF(AB10="","",COUNTIFS($C9:$C107,AD$2,$D8:$D107,$AB10))</f>
        <v>#VALUE!</v>
      </c>
      <c r="AE10" s="46" t="e">
        <f>IF(AC10="","",COUNTIFS($C9:$C107,AE$2,$D8:$D107,$AB10))</f>
        <v>#VALUE!</v>
      </c>
      <c r="AF10" s="46" t="e">
        <f>IF(AD10="","",COUNTIFS($C9:$C107,AF$2,$D8:$D107,$AB10))</f>
        <v>#VALUE!</v>
      </c>
      <c r="AG10" s="46" t="e">
        <f>IF(AE10="","",COUNTIFS($C9:$C107,AG$2,$D8:$D107,$AB10))</f>
        <v>#VALUE!</v>
      </c>
      <c r="AH10" s="46" t="e">
        <f>IF(AF10="","",COUNTIFS($C9:$C107,AH$2,$D8:$D107,$AB10))</f>
        <v>#VALUE!</v>
      </c>
      <c r="AI10" s="46" t="e">
        <f>IF(AG10="","",COUNTIFS($C9:$C107,AI$2,$D8:$D107,$AB10))</f>
        <v>#VALUE!</v>
      </c>
      <c r="AJ10" s="46" t="e">
        <f>IF(AH10="","",COUNTIFS($C9:$C107,AJ$2,$D8:$D107,$AB10))</f>
        <v>#VALUE!</v>
      </c>
      <c r="AK10" s="46" t="e">
        <f>IF(AI10="","",COUNTIFS($C9:$C107,AK$2,$D8:$D107,$AB10))</f>
        <v>#VALUE!</v>
      </c>
      <c r="AL10" s="46" t="e">
        <f>IF(AJ10="","",COUNTIFS($C9:$C107,AL$2,$D8:$D107,$AB10))</f>
        <v>#VALUE!</v>
      </c>
      <c r="AM10" s="46" t="e">
        <f>IF(AK10="","",COUNTIFS($C9:$C107,AM$2,$D8:$D107,$AB10))</f>
        <v>#VALUE!</v>
      </c>
      <c r="AN10" s="46" t="e">
        <f>IF(AB10="","",COUNTIFS($C9:$C107,"&gt;2.50",$D8:$D107,$AB10))</f>
        <v>#VALUE!</v>
      </c>
    </row>
    <row r="11" spans="1:41">
      <c r="A11" s="75">
        <v>9</v>
      </c>
      <c r="B11" s="76" t="s">
        <v>37</v>
      </c>
      <c r="C11" s="76">
        <v>0.5</v>
      </c>
      <c r="D11" s="6">
        <v>3</v>
      </c>
      <c r="E11" s="40">
        <v>-0.53</v>
      </c>
      <c r="G11" s="5" t="s">
        <v>33</v>
      </c>
      <c r="J11" s="30"/>
      <c r="K11" s="78">
        <f t="shared" si="0"/>
        <v>3</v>
      </c>
      <c r="L11" s="77">
        <f t="shared" si="2"/>
        <v>0.22222222222222232</v>
      </c>
      <c r="M11" s="60">
        <v>1</v>
      </c>
      <c r="N11" s="5">
        <v>9</v>
      </c>
      <c r="O11" s="69">
        <v>1</v>
      </c>
      <c r="Q11" s="69">
        <v>5</v>
      </c>
      <c r="R11" s="54">
        <v>6</v>
      </c>
      <c r="S11"/>
      <c r="T11"/>
      <c r="U11"/>
      <c r="V11" s="56"/>
      <c r="W11"/>
      <c r="X11"/>
      <c r="Y11" s="53"/>
      <c r="AB11" s="45">
        <f t="shared" si="3"/>
        <v>9</v>
      </c>
      <c r="AC11" s="77">
        <f t="shared" si="1"/>
        <v>0.22222222222222232</v>
      </c>
      <c r="AD11" s="46" t="e">
        <f>IF(AB11="","",COUNTIFS($C10:$C108,AD$2,$D9:$D108,$AB11))</f>
        <v>#VALUE!</v>
      </c>
      <c r="AE11" s="46" t="e">
        <f>IF(AC11="","",COUNTIFS($C10:$C108,AE$2,$D9:$D108,$AB11))</f>
        <v>#VALUE!</v>
      </c>
      <c r="AF11" s="46" t="e">
        <f>IF(AD11="","",COUNTIFS($C10:$C108,AF$2,$D9:$D108,$AB11))</f>
        <v>#VALUE!</v>
      </c>
      <c r="AG11" s="46" t="e">
        <f>IF(AE11="","",COUNTIFS($C10:$C108,AG$2,$D9:$D108,$AB11))</f>
        <v>#VALUE!</v>
      </c>
      <c r="AH11" s="46" t="e">
        <f>IF(AF11="","",COUNTIFS($C10:$C108,AH$2,$D9:$D108,$AB11))</f>
        <v>#VALUE!</v>
      </c>
      <c r="AI11" s="46" t="e">
        <f>IF(AG11="","",COUNTIFS($C10:$C108,AI$2,$D9:$D108,$AB11))</f>
        <v>#VALUE!</v>
      </c>
      <c r="AJ11" s="46" t="e">
        <f>IF(AH11="","",COUNTIFS($C10:$C108,AJ$2,$D9:$D108,$AB11))</f>
        <v>#VALUE!</v>
      </c>
      <c r="AK11" s="46" t="e">
        <f>IF(AI11="","",COUNTIFS($C10:$C108,AK$2,$D9:$D108,$AB11))</f>
        <v>#VALUE!</v>
      </c>
      <c r="AL11" s="46" t="e">
        <f>IF(AJ11="","",COUNTIFS($C10:$C108,AL$2,$D9:$D108,$AB11))</f>
        <v>#VALUE!</v>
      </c>
      <c r="AM11" s="46" t="e">
        <f>IF(AK11="","",COUNTIFS($C10:$C108,AM$2,$D9:$D108,$AB11))</f>
        <v>#VALUE!</v>
      </c>
      <c r="AN11" s="46" t="e">
        <f>IF(AB11="","",COUNTIFS($C10:$C108,"&gt;2.50",$D9:$D108,$AB11))</f>
        <v>#VALUE!</v>
      </c>
    </row>
    <row r="12" spans="1:41">
      <c r="A12" s="75">
        <v>10</v>
      </c>
      <c r="B12" s="76" t="s">
        <v>38</v>
      </c>
      <c r="C12" s="76">
        <v>2</v>
      </c>
      <c r="D12" s="6">
        <v>3</v>
      </c>
      <c r="E12" s="40">
        <v>-0.53</v>
      </c>
      <c r="G12" s="98" t="s">
        <v>35</v>
      </c>
      <c r="H12" s="98"/>
      <c r="I12" s="73">
        <v>0.7</v>
      </c>
      <c r="K12" s="78" t="str">
        <f t="shared" si="0"/>
        <v/>
      </c>
      <c r="L12" s="77" t="str">
        <f t="shared" si="2"/>
        <v/>
      </c>
      <c r="M12" s="60"/>
      <c r="N12" s="5" t="s">
        <v>6</v>
      </c>
      <c r="O12" s="69">
        <v>13</v>
      </c>
      <c r="P12" s="69">
        <v>6.75</v>
      </c>
      <c r="Q12" s="69">
        <v>32.25</v>
      </c>
      <c r="R12" s="54">
        <v>52</v>
      </c>
      <c r="S12"/>
      <c r="T12"/>
      <c r="U12"/>
      <c r="V12" s="56"/>
      <c r="W12"/>
      <c r="X12"/>
      <c r="Y12" s="53"/>
      <c r="AB12" s="45" t="str">
        <f t="shared" ref="AB12:AB26" si="4">IF(AND(ISNUMBER(N12),N12&lt;&gt;""),N12,"")</f>
        <v/>
      </c>
      <c r="AC12" s="77" t="str">
        <f t="shared" si="1"/>
        <v/>
      </c>
      <c r="AD12" s="46" t="str">
        <f>IF(AB12="","",COUNTIFS($C11:$C109,AD$2,$D10:$D109,$AB12))</f>
        <v/>
      </c>
      <c r="AE12" s="46" t="str">
        <f>IF(AC12="","",COUNTIFS($C11:$C109,AE$2,$D10:$D109,$AB12))</f>
        <v/>
      </c>
      <c r="AF12" s="46" t="str">
        <f>IF(AD12="","",COUNTIFS($C11:$C109,AF$2,$D10:$D109,$AB12))</f>
        <v/>
      </c>
      <c r="AG12" s="46" t="str">
        <f>IF(AE12="","",COUNTIFS($C11:$C109,AG$2,$D10:$D109,$AB12))</f>
        <v/>
      </c>
      <c r="AH12" s="46" t="str">
        <f>IF(AF12="","",COUNTIFS($C11:$C109,AH$2,$D10:$D109,$AB12))</f>
        <v/>
      </c>
      <c r="AI12" s="46" t="str">
        <f>IF(AG12="","",COUNTIFS($C11:$C109,AI$2,$D10:$D109,$AB12))</f>
        <v/>
      </c>
      <c r="AJ12" s="46" t="str">
        <f>IF(AH12="","",COUNTIFS($C11:$C109,AJ$2,$D10:$D109,$AB12))</f>
        <v/>
      </c>
      <c r="AK12" s="46" t="str">
        <f>IF(AI12="","",COUNTIFS($C11:$C109,AK$2,$D10:$D109,$AB12))</f>
        <v/>
      </c>
      <c r="AL12" s="46" t="str">
        <f>IF(AJ12="","",COUNTIFS($C11:$C109,AL$2,$D10:$D109,$AB12))</f>
        <v/>
      </c>
      <c r="AM12" s="46" t="str">
        <f>IF(AK12="","",COUNTIFS($C11:$C109,AM$2,$D10:$D109,$AB12))</f>
        <v/>
      </c>
      <c r="AN12" s="46" t="str">
        <f>IF(AB12="","",COUNTIFS($C11:$C109,"&gt;2.50",$D10:$D109,$AB12))</f>
        <v/>
      </c>
    </row>
    <row r="13" spans="1:41">
      <c r="A13" s="75">
        <v>11</v>
      </c>
      <c r="B13" s="76" t="s">
        <v>31</v>
      </c>
      <c r="C13" s="76">
        <v>2</v>
      </c>
      <c r="D13" s="6">
        <v>3</v>
      </c>
      <c r="E13" s="40">
        <v>-0.53</v>
      </c>
      <c r="G13" s="99" t="s">
        <v>34</v>
      </c>
      <c r="H13" s="99"/>
      <c r="I13" s="74">
        <v>3</v>
      </c>
      <c r="K13" s="78" t="str">
        <f t="shared" si="0"/>
        <v/>
      </c>
      <c r="L13" s="77" t="str">
        <f t="shared" si="2"/>
        <v/>
      </c>
      <c r="M13" s="60"/>
      <c r="N13"/>
      <c r="O13"/>
      <c r="P13"/>
      <c r="Q13"/>
      <c r="R13"/>
      <c r="S13"/>
      <c r="T13"/>
      <c r="U13"/>
      <c r="V13" s="56"/>
      <c r="W13"/>
      <c r="X13"/>
      <c r="Y13" s="53"/>
      <c r="AB13" s="45" t="str">
        <f t="shared" si="4"/>
        <v/>
      </c>
      <c r="AC13" s="77" t="str">
        <f t="shared" si="1"/>
        <v/>
      </c>
      <c r="AD13" s="46" t="str">
        <f>IF(AB13="","",COUNTIFS($C12:$C110,AD$2,$D11:$D110,$AB13))</f>
        <v/>
      </c>
      <c r="AE13" s="46" t="str">
        <f>IF(AC13="","",COUNTIFS($C12:$C110,AE$2,$D11:$D110,$AB13))</f>
        <v/>
      </c>
      <c r="AF13" s="46" t="str">
        <f>IF(AD13="","",COUNTIFS($C12:$C110,AF$2,$D11:$D110,$AB13))</f>
        <v/>
      </c>
      <c r="AG13" s="46" t="str">
        <f>IF(AE13="","",COUNTIFS($C12:$C110,AG$2,$D11:$D110,$AB13))</f>
        <v/>
      </c>
      <c r="AH13" s="46" t="str">
        <f>IF(AF13="","",COUNTIFS($C12:$C110,AH$2,$D11:$D110,$AB13))</f>
        <v/>
      </c>
      <c r="AI13" s="46" t="str">
        <f>IF(AG13="","",COUNTIFS($C12:$C110,AI$2,$D11:$D110,$AB13))</f>
        <v/>
      </c>
      <c r="AJ13" s="46" t="str">
        <f>IF(AH13="","",COUNTIFS($C12:$C110,AJ$2,$D11:$D110,$AB13))</f>
        <v/>
      </c>
      <c r="AK13" s="46" t="str">
        <f>IF(AI13="","",COUNTIFS($C12:$C110,AK$2,$D11:$D110,$AB13))</f>
        <v/>
      </c>
      <c r="AL13" s="46" t="str">
        <f>IF(AJ13="","",COUNTIFS($C12:$C110,AL$2,$D11:$D110,$AB13))</f>
        <v/>
      </c>
      <c r="AM13" s="46" t="str">
        <f>IF(AK13="","",COUNTIFS($C12:$C110,AM$2,$D11:$D110,$AB13))</f>
        <v/>
      </c>
      <c r="AN13" s="46" t="str">
        <f>IF(AB13="","",COUNTIFS($C12:$C110,"&gt;2.50",$D11:$D110,$AB13))</f>
        <v/>
      </c>
    </row>
    <row r="14" spans="1:41">
      <c r="A14" s="75">
        <v>12</v>
      </c>
      <c r="B14" s="76" t="s">
        <v>31</v>
      </c>
      <c r="C14" s="76">
        <v>2.5</v>
      </c>
      <c r="D14" s="6">
        <v>4</v>
      </c>
      <c r="E14" s="40">
        <v>-0.03</v>
      </c>
      <c r="K14" s="78" t="str">
        <f t="shared" si="0"/>
        <v/>
      </c>
      <c r="L14" s="77" t="str">
        <f t="shared" si="2"/>
        <v/>
      </c>
      <c r="M14" s="60"/>
      <c r="N14"/>
      <c r="O14"/>
      <c r="P14"/>
      <c r="Q14"/>
      <c r="R14"/>
      <c r="S14"/>
      <c r="T14"/>
      <c r="U14"/>
      <c r="V14" s="56"/>
      <c r="W14"/>
      <c r="X14"/>
      <c r="Y14" s="53"/>
      <c r="AB14" s="45" t="str">
        <f t="shared" si="4"/>
        <v/>
      </c>
      <c r="AC14" s="77" t="str">
        <f t="shared" si="1"/>
        <v/>
      </c>
      <c r="AD14" s="46" t="str">
        <f>IF(AB14="","",COUNTIFS($C13:$C111,AD$2,$D12:$D111,$AB14))</f>
        <v/>
      </c>
      <c r="AE14" s="46" t="str">
        <f>IF(AC14="","",COUNTIFS($C13:$C111,AE$2,$D12:$D111,$AB14))</f>
        <v/>
      </c>
      <c r="AF14" s="46" t="str">
        <f>IF(AD14="","",COUNTIFS($C13:$C111,AF$2,$D12:$D111,$AB14))</f>
        <v/>
      </c>
      <c r="AG14" s="46" t="str">
        <f>IF(AE14="","",COUNTIFS($C13:$C111,AG$2,$D12:$D111,$AB14))</f>
        <v/>
      </c>
      <c r="AH14" s="46" t="str">
        <f>IF(AF14="","",COUNTIFS($C13:$C111,AH$2,$D12:$D111,$AB14))</f>
        <v/>
      </c>
      <c r="AI14" s="46" t="str">
        <f>IF(AG14="","",COUNTIFS($C13:$C111,AI$2,$D12:$D111,$AB14))</f>
        <v/>
      </c>
      <c r="AJ14" s="46" t="str">
        <f>IF(AH14="","",COUNTIFS($C13:$C111,AJ$2,$D12:$D111,$AB14))</f>
        <v/>
      </c>
      <c r="AK14" s="46" t="str">
        <f>IF(AI14="","",COUNTIFS($C13:$C111,AK$2,$D12:$D111,$AB14))</f>
        <v/>
      </c>
      <c r="AL14" s="46" t="str">
        <f>IF(AJ14="","",COUNTIFS($C13:$C111,AL$2,$D12:$D111,$AB14))</f>
        <v/>
      </c>
      <c r="AM14" s="46" t="str">
        <f>IF(AK14="","",COUNTIFS($C13:$C111,AM$2,$D12:$D111,$AB14))</f>
        <v/>
      </c>
      <c r="AN14" s="46" t="str">
        <f>IF(AB14="","",COUNTIFS($C13:$C111,"&gt;2.50",$D12:$D111,$AB14))</f>
        <v/>
      </c>
    </row>
    <row r="15" spans="1:41">
      <c r="A15" s="75">
        <v>13</v>
      </c>
      <c r="B15" s="76" t="s">
        <v>31</v>
      </c>
      <c r="C15" s="76">
        <v>6</v>
      </c>
      <c r="D15" s="6">
        <v>5</v>
      </c>
      <c r="E15" s="40">
        <v>0.22</v>
      </c>
      <c r="K15" s="78" t="str">
        <f t="shared" si="0"/>
        <v/>
      </c>
      <c r="L15" s="77" t="str">
        <f t="shared" si="2"/>
        <v/>
      </c>
      <c r="M15" s="60"/>
      <c r="N15"/>
      <c r="O15"/>
      <c r="P15"/>
      <c r="Q15"/>
      <c r="R15"/>
      <c r="S15"/>
      <c r="T15"/>
      <c r="U15"/>
      <c r="V15" s="56"/>
      <c r="W15"/>
      <c r="X15"/>
      <c r="Y15" s="53"/>
      <c r="AB15" s="45" t="str">
        <f t="shared" si="4"/>
        <v/>
      </c>
      <c r="AC15" s="77" t="str">
        <f t="shared" si="1"/>
        <v/>
      </c>
      <c r="AD15" s="46" t="str">
        <f>IF(AB15="","",COUNTIFS($C14:$C112,AD$2,$D13:$D112,$AB15))</f>
        <v/>
      </c>
      <c r="AE15" s="46" t="str">
        <f>IF(AC15="","",COUNTIFS($C14:$C112,AE$2,$D13:$D112,$AB15))</f>
        <v/>
      </c>
      <c r="AF15" s="46" t="str">
        <f>IF(AD15="","",COUNTIFS($C14:$C112,AF$2,$D13:$D112,$AB15))</f>
        <v/>
      </c>
      <c r="AG15" s="46" t="str">
        <f>IF(AE15="","",COUNTIFS($C14:$C112,AG$2,$D13:$D112,$AB15))</f>
        <v/>
      </c>
      <c r="AH15" s="46" t="str">
        <f>IF(AF15="","",COUNTIFS($C14:$C112,AH$2,$D13:$D112,$AB15))</f>
        <v/>
      </c>
      <c r="AI15" s="46" t="str">
        <f>IF(AG15="","",COUNTIFS($C14:$C112,AI$2,$D13:$D112,$AB15))</f>
        <v/>
      </c>
      <c r="AJ15" s="46" t="str">
        <f>IF(AH15="","",COUNTIFS($C14:$C112,AJ$2,$D13:$D112,$AB15))</f>
        <v/>
      </c>
      <c r="AK15" s="46" t="str">
        <f>IF(AI15="","",COUNTIFS($C14:$C112,AK$2,$D13:$D112,$AB15))</f>
        <v/>
      </c>
      <c r="AL15" s="46" t="str">
        <f>IF(AJ15="","",COUNTIFS($C14:$C112,AL$2,$D13:$D112,$AB15))</f>
        <v/>
      </c>
      <c r="AM15" s="46" t="str">
        <f>IF(AK15="","",COUNTIFS($C14:$C112,AM$2,$D13:$D112,$AB15))</f>
        <v/>
      </c>
      <c r="AN15" s="46" t="str">
        <f>IF(AB15="","",COUNTIFS($C14:$C112,"&gt;2.50",$D13:$D112,$AB15))</f>
        <v/>
      </c>
    </row>
    <row r="16" spans="1:41">
      <c r="A16" s="75">
        <v>14</v>
      </c>
      <c r="B16" s="76" t="s">
        <v>38</v>
      </c>
      <c r="C16" s="76">
        <v>1.25</v>
      </c>
      <c r="D16" s="6">
        <v>4</v>
      </c>
      <c r="E16" s="40">
        <v>-0.03</v>
      </c>
      <c r="K16" s="78" t="str">
        <f t="shared" si="0"/>
        <v/>
      </c>
      <c r="L16" s="77" t="str">
        <f t="shared" si="2"/>
        <v/>
      </c>
      <c r="M16" s="60"/>
      <c r="N16"/>
      <c r="O16"/>
      <c r="P16"/>
      <c r="Q16"/>
      <c r="R16"/>
      <c r="S16"/>
      <c r="T16"/>
      <c r="U16"/>
      <c r="V16" s="56"/>
      <c r="W16"/>
      <c r="X16"/>
      <c r="Y16" s="53"/>
      <c r="AB16" s="45" t="str">
        <f t="shared" si="4"/>
        <v/>
      </c>
      <c r="AC16" s="77" t="str">
        <f t="shared" si="1"/>
        <v/>
      </c>
      <c r="AD16" s="46" t="str">
        <f>IF(AB16="","",COUNTIFS($C15:$C113,AD$2,$D14:$D113,$AB16))</f>
        <v/>
      </c>
      <c r="AE16" s="46" t="str">
        <f>IF(AC16="","",COUNTIFS($C15:$C113,AE$2,$D14:$D113,$AB16))</f>
        <v/>
      </c>
      <c r="AF16" s="46" t="str">
        <f>IF(AD16="","",COUNTIFS($C15:$C113,AF$2,$D14:$D113,$AB16))</f>
        <v/>
      </c>
      <c r="AG16" s="46" t="str">
        <f>IF(AE16="","",COUNTIFS($C15:$C113,AG$2,$D14:$D113,$AB16))</f>
        <v/>
      </c>
      <c r="AH16" s="46" t="str">
        <f>IF(AF16="","",COUNTIFS($C15:$C113,AH$2,$D14:$D113,$AB16))</f>
        <v/>
      </c>
      <c r="AI16" s="46" t="str">
        <f>IF(AG16="","",COUNTIFS($C15:$C113,AI$2,$D14:$D113,$AB16))</f>
        <v/>
      </c>
      <c r="AJ16" s="46" t="str">
        <f>IF(AH16="","",COUNTIFS($C15:$C113,AJ$2,$D14:$D113,$AB16))</f>
        <v/>
      </c>
      <c r="AK16" s="46" t="str">
        <f>IF(AI16="","",COUNTIFS($C15:$C113,AK$2,$D14:$D113,$AB16))</f>
        <v/>
      </c>
      <c r="AL16" s="46" t="str">
        <f>IF(AJ16="","",COUNTIFS($C15:$C113,AL$2,$D14:$D113,$AB16))</f>
        <v/>
      </c>
      <c r="AM16" s="46" t="str">
        <f>IF(AK16="","",COUNTIFS($C15:$C113,AM$2,$D14:$D113,$AB16))</f>
        <v/>
      </c>
      <c r="AN16" s="46" t="str">
        <f>IF(AB16="","",COUNTIFS($C15:$C113,"&gt;2.50",$D14:$D113,$AB16))</f>
        <v/>
      </c>
    </row>
    <row r="17" spans="1:40">
      <c r="A17" s="75">
        <v>15</v>
      </c>
      <c r="B17" s="76" t="s">
        <v>38</v>
      </c>
      <c r="C17" s="76">
        <v>1</v>
      </c>
      <c r="D17" s="6">
        <v>4</v>
      </c>
      <c r="E17" s="40">
        <v>-0.03</v>
      </c>
      <c r="G17" s="24" t="s">
        <v>17</v>
      </c>
      <c r="K17" s="78" t="str">
        <f t="shared" si="0"/>
        <v/>
      </c>
      <c r="L17" s="77" t="str">
        <f t="shared" si="2"/>
        <v/>
      </c>
      <c r="M17" s="60"/>
      <c r="N17"/>
      <c r="O17"/>
      <c r="P17"/>
      <c r="Q17"/>
      <c r="R17"/>
      <c r="S17"/>
      <c r="T17"/>
      <c r="U17"/>
      <c r="V17" s="56"/>
      <c r="W17"/>
      <c r="X17"/>
      <c r="Y17" s="53"/>
      <c r="AB17" s="45" t="str">
        <f t="shared" si="4"/>
        <v/>
      </c>
      <c r="AC17" s="77" t="str">
        <f t="shared" si="1"/>
        <v/>
      </c>
      <c r="AD17" s="46" t="str">
        <f>IF(AB17="","",COUNTIFS($C16:$C114,AD$2,$D15:$D114,$AB17))</f>
        <v/>
      </c>
      <c r="AE17" s="46" t="str">
        <f>IF(AC17="","",COUNTIFS($C16:$C114,AE$2,$D15:$D114,$AB17))</f>
        <v/>
      </c>
      <c r="AF17" s="46" t="str">
        <f>IF(AD17="","",COUNTIFS($C16:$C114,AF$2,$D15:$D114,$AB17))</f>
        <v/>
      </c>
      <c r="AG17" s="46" t="str">
        <f>IF(AE17="","",COUNTIFS($C16:$C114,AG$2,$D15:$D114,$AB17))</f>
        <v/>
      </c>
      <c r="AH17" s="46" t="str">
        <f>IF(AF17="","",COUNTIFS($C16:$C114,AH$2,$D15:$D114,$AB17))</f>
        <v/>
      </c>
      <c r="AI17" s="46" t="str">
        <f>IF(AG17="","",COUNTIFS($C16:$C114,AI$2,$D15:$D114,$AB17))</f>
        <v/>
      </c>
      <c r="AJ17" s="46" t="str">
        <f>IF(AH17="","",COUNTIFS($C16:$C114,AJ$2,$D15:$D114,$AB17))</f>
        <v/>
      </c>
      <c r="AK17" s="46" t="str">
        <f>IF(AI17="","",COUNTIFS($C16:$C114,AK$2,$D15:$D114,$AB17))</f>
        <v/>
      </c>
      <c r="AL17" s="46" t="str">
        <f>IF(AJ17="","",COUNTIFS($C16:$C114,AL$2,$D15:$D114,$AB17))</f>
        <v/>
      </c>
      <c r="AM17" s="46" t="str">
        <f>IF(AK17="","",COUNTIFS($C16:$C114,AM$2,$D15:$D114,$AB17))</f>
        <v/>
      </c>
      <c r="AN17" s="46" t="str">
        <f>IF(AB17="","",COUNTIFS($C16:$C114,"&gt;2.50",$D15:$D114,$AB17))</f>
        <v/>
      </c>
    </row>
    <row r="18" spans="1:40">
      <c r="A18" s="75">
        <v>16</v>
      </c>
      <c r="B18" s="76" t="s">
        <v>31</v>
      </c>
      <c r="C18" s="76">
        <v>0.75</v>
      </c>
      <c r="D18" s="6">
        <v>4</v>
      </c>
      <c r="E18" s="40">
        <v>-0.03</v>
      </c>
      <c r="G18" s="9" t="s">
        <v>30</v>
      </c>
      <c r="K18" s="78" t="str">
        <f t="shared" si="0"/>
        <v/>
      </c>
      <c r="L18" s="77" t="str">
        <f t="shared" si="2"/>
        <v/>
      </c>
      <c r="M18" s="60"/>
      <c r="N18"/>
      <c r="O18"/>
      <c r="P18"/>
      <c r="Q18"/>
      <c r="R18"/>
      <c r="S18"/>
      <c r="T18"/>
      <c r="U18"/>
      <c r="V18" s="56"/>
      <c r="W18"/>
      <c r="X18"/>
      <c r="Y18" s="53"/>
      <c r="AB18" s="45" t="str">
        <f t="shared" si="4"/>
        <v/>
      </c>
      <c r="AC18" s="77" t="str">
        <f t="shared" si="1"/>
        <v/>
      </c>
      <c r="AD18" s="46" t="str">
        <f>IF(AB18="","",COUNTIFS($C17:$C115,AD$2,$D16:$D115,$AB18))</f>
        <v/>
      </c>
      <c r="AE18" s="46" t="str">
        <f>IF(AC18="","",COUNTIFS($C17:$C115,AE$2,$D16:$D115,$AB18))</f>
        <v/>
      </c>
      <c r="AF18" s="46" t="str">
        <f>IF(AD18="","",COUNTIFS($C17:$C115,AF$2,$D16:$D115,$AB18))</f>
        <v/>
      </c>
      <c r="AG18" s="46" t="str">
        <f>IF(AE18="","",COUNTIFS($C17:$C115,AG$2,$D16:$D115,$AB18))</f>
        <v/>
      </c>
      <c r="AH18" s="46" t="str">
        <f>IF(AF18="","",COUNTIFS($C17:$C115,AH$2,$D16:$D115,$AB18))</f>
        <v/>
      </c>
      <c r="AI18" s="46" t="str">
        <f>IF(AG18="","",COUNTIFS($C17:$C115,AI$2,$D16:$D115,$AB18))</f>
        <v/>
      </c>
      <c r="AJ18" s="46" t="str">
        <f>IF(AH18="","",COUNTIFS($C17:$C115,AJ$2,$D16:$D115,$AB18))</f>
        <v/>
      </c>
      <c r="AK18" s="46" t="str">
        <f>IF(AI18="","",COUNTIFS($C17:$C115,AK$2,$D16:$D115,$AB18))</f>
        <v/>
      </c>
      <c r="AL18" s="46" t="str">
        <f>IF(AJ18="","",COUNTIFS($C17:$C115,AL$2,$D16:$D115,$AB18))</f>
        <v/>
      </c>
      <c r="AM18" s="46" t="str">
        <f>IF(AK18="","",COUNTIFS($C17:$C115,AM$2,$D16:$D115,$AB18))</f>
        <v/>
      </c>
      <c r="AN18" s="46" t="str">
        <f>IF(AB18="","",COUNTIFS($C17:$C115,"&gt;2.50",$D16:$D115,$AB18))</f>
        <v/>
      </c>
    </row>
    <row r="19" spans="1:40">
      <c r="A19" s="75">
        <v>17</v>
      </c>
      <c r="B19" s="76" t="s">
        <v>31</v>
      </c>
      <c r="C19" s="76">
        <v>0.75</v>
      </c>
      <c r="D19" s="6">
        <v>3</v>
      </c>
      <c r="E19" s="40">
        <v>-0.53</v>
      </c>
      <c r="G19" s="9" t="s">
        <v>21</v>
      </c>
      <c r="K19" s="78" t="str">
        <f t="shared" si="0"/>
        <v/>
      </c>
      <c r="L19" s="77" t="str">
        <f t="shared" si="2"/>
        <v/>
      </c>
      <c r="M19" s="60"/>
      <c r="N19"/>
      <c r="O19"/>
      <c r="P19"/>
      <c r="Q19"/>
      <c r="R19"/>
      <c r="S19"/>
      <c r="T19"/>
      <c r="U19"/>
      <c r="V19" s="56"/>
      <c r="W19"/>
      <c r="X19"/>
      <c r="Y19" s="53"/>
      <c r="AB19" s="45" t="str">
        <f t="shared" si="4"/>
        <v/>
      </c>
      <c r="AC19" s="77" t="str">
        <f t="shared" si="1"/>
        <v/>
      </c>
      <c r="AD19" s="46" t="str">
        <f>IF(AB19="","",COUNTIFS($C18:$C116,AD$2,$D17:$D116,$AB19))</f>
        <v/>
      </c>
      <c r="AE19" s="46" t="str">
        <f>IF(AC19="","",COUNTIFS($C18:$C116,AE$2,$D17:$D116,$AB19))</f>
        <v/>
      </c>
      <c r="AF19" s="46" t="str">
        <f>IF(AD19="","",COUNTIFS($C18:$C116,AF$2,$D17:$D116,$AB19))</f>
        <v/>
      </c>
      <c r="AG19" s="46" t="str">
        <f>IF(AE19="","",COUNTIFS($C18:$C116,AG$2,$D17:$D116,$AB19))</f>
        <v/>
      </c>
      <c r="AH19" s="46" t="str">
        <f>IF(AF19="","",COUNTIFS($C18:$C116,AH$2,$D17:$D116,$AB19))</f>
        <v/>
      </c>
      <c r="AI19" s="46" t="str">
        <f>IF(AG19="","",COUNTIFS($C18:$C116,AI$2,$D17:$D116,$AB19))</f>
        <v/>
      </c>
      <c r="AJ19" s="46" t="str">
        <f>IF(AH19="","",COUNTIFS($C18:$C116,AJ$2,$D17:$D116,$AB19))</f>
        <v/>
      </c>
      <c r="AK19" s="46" t="str">
        <f>IF(AI19="","",COUNTIFS($C18:$C116,AK$2,$D17:$D116,$AB19))</f>
        <v/>
      </c>
      <c r="AL19" s="46" t="str">
        <f>IF(AJ19="","",COUNTIFS($C18:$C116,AL$2,$D17:$D116,$AB19))</f>
        <v/>
      </c>
      <c r="AM19" s="46" t="str">
        <f>IF(AK19="","",COUNTIFS($C18:$C116,AM$2,$D17:$D116,$AB19))</f>
        <v/>
      </c>
      <c r="AN19" s="46" t="str">
        <f>IF(AB19="","",COUNTIFS($C18:$C116,"&gt;2.50",$D17:$D116,$AB19))</f>
        <v/>
      </c>
    </row>
    <row r="20" spans="1:40">
      <c r="A20" s="75">
        <v>18</v>
      </c>
      <c r="B20" s="76" t="s">
        <v>38</v>
      </c>
      <c r="C20" s="76">
        <v>0.25</v>
      </c>
      <c r="D20" s="6">
        <v>4</v>
      </c>
      <c r="E20" s="40">
        <v>-0.03</v>
      </c>
      <c r="G20" s="9" t="s">
        <v>20</v>
      </c>
      <c r="K20" s="78" t="str">
        <f t="shared" si="0"/>
        <v/>
      </c>
      <c r="L20" s="77" t="str">
        <f t="shared" si="2"/>
        <v/>
      </c>
      <c r="M20" s="60"/>
      <c r="N20"/>
      <c r="O20"/>
      <c r="P20"/>
      <c r="Q20"/>
      <c r="R20"/>
      <c r="S20"/>
      <c r="T20"/>
      <c r="U20"/>
      <c r="V20" s="56"/>
      <c r="W20"/>
      <c r="X20"/>
      <c r="Y20" s="53"/>
      <c r="AB20" s="45" t="str">
        <f t="shared" si="4"/>
        <v/>
      </c>
      <c r="AC20" s="77" t="str">
        <f t="shared" si="1"/>
        <v/>
      </c>
      <c r="AD20" s="46" t="str">
        <f>IF(AB20="","",COUNTIFS($C19:$C117,AD$2,$D18:$D117,$AB20))</f>
        <v/>
      </c>
      <c r="AE20" s="46" t="str">
        <f>IF(AC20="","",COUNTIFS($C19:$C117,AE$2,$D18:$D117,$AB20))</f>
        <v/>
      </c>
      <c r="AF20" s="46" t="str">
        <f>IF(AD20="","",COUNTIFS($C19:$C117,AF$2,$D18:$D117,$AB20))</f>
        <v/>
      </c>
      <c r="AG20" s="46" t="str">
        <f>IF(AE20="","",COUNTIFS($C19:$C117,AG$2,$D18:$D117,$AB20))</f>
        <v/>
      </c>
      <c r="AH20" s="46" t="str">
        <f>IF(AF20="","",COUNTIFS($C19:$C117,AH$2,$D18:$D117,$AB20))</f>
        <v/>
      </c>
      <c r="AI20" s="46" t="str">
        <f>IF(AG20="","",COUNTIFS($C19:$C117,AI$2,$D18:$D117,$AB20))</f>
        <v/>
      </c>
      <c r="AJ20" s="46" t="str">
        <f>IF(AH20="","",COUNTIFS($C19:$C117,AJ$2,$D18:$D117,$AB20))</f>
        <v/>
      </c>
      <c r="AK20" s="46" t="str">
        <f>IF(AI20="","",COUNTIFS($C19:$C117,AK$2,$D18:$D117,$AB20))</f>
        <v/>
      </c>
      <c r="AL20" s="46" t="str">
        <f>IF(AJ20="","",COUNTIFS($C19:$C117,AL$2,$D18:$D117,$AB20))</f>
        <v/>
      </c>
      <c r="AM20" s="46" t="str">
        <f>IF(AK20="","",COUNTIFS($C19:$C117,AM$2,$D18:$D117,$AB20))</f>
        <v/>
      </c>
      <c r="AN20" s="46" t="str">
        <f>IF(AB20="","",COUNTIFS($C19:$C117,"&gt;2.50",$D18:$D117,$AB20))</f>
        <v/>
      </c>
    </row>
    <row r="21" spans="1:40">
      <c r="A21" s="75">
        <v>19</v>
      </c>
      <c r="B21" s="76" t="s">
        <v>38</v>
      </c>
      <c r="C21" s="76">
        <v>3</v>
      </c>
      <c r="D21" s="6">
        <v>6</v>
      </c>
      <c r="E21" s="40">
        <v>-0.28000000000000003</v>
      </c>
      <c r="G21" s="9" t="s">
        <v>23</v>
      </c>
      <c r="K21" s="78" t="str">
        <f t="shared" si="0"/>
        <v/>
      </c>
      <c r="L21" s="77" t="str">
        <f t="shared" si="2"/>
        <v/>
      </c>
      <c r="M21" s="60"/>
      <c r="N21"/>
      <c r="O21"/>
      <c r="P21"/>
      <c r="Q21"/>
      <c r="R21"/>
      <c r="S21"/>
      <c r="T21"/>
      <c r="U21"/>
      <c r="V21" s="56"/>
      <c r="W21"/>
      <c r="X21"/>
      <c r="Y21" s="53"/>
      <c r="AB21" s="45" t="str">
        <f t="shared" si="4"/>
        <v/>
      </c>
      <c r="AC21" s="77" t="str">
        <f t="shared" si="1"/>
        <v/>
      </c>
      <c r="AD21" s="46" t="str">
        <f>IF(AB21="","",COUNTIFS($C20:$C118,AD$2,$D19:$D118,$AB21))</f>
        <v/>
      </c>
      <c r="AE21" s="46" t="str">
        <f>IF(AC21="","",COUNTIFS($C20:$C118,AE$2,$D19:$D118,$AB21))</f>
        <v/>
      </c>
      <c r="AF21" s="46" t="str">
        <f>IF(AD21="","",COUNTIFS($C20:$C118,AF$2,$D19:$D118,$AB21))</f>
        <v/>
      </c>
      <c r="AG21" s="46" t="str">
        <f>IF(AE21="","",COUNTIFS($C20:$C118,AG$2,$D19:$D118,$AB21))</f>
        <v/>
      </c>
      <c r="AH21" s="46" t="str">
        <f>IF(AF21="","",COUNTIFS($C20:$C118,AH$2,$D19:$D118,$AB21))</f>
        <v/>
      </c>
      <c r="AI21" s="46" t="str">
        <f>IF(AG21="","",COUNTIFS($C20:$C118,AI$2,$D19:$D118,$AB21))</f>
        <v/>
      </c>
      <c r="AJ21" s="46" t="str">
        <f>IF(AH21="","",COUNTIFS($C20:$C118,AJ$2,$D19:$D118,$AB21))</f>
        <v/>
      </c>
      <c r="AK21" s="46" t="str">
        <f>IF(AI21="","",COUNTIFS($C20:$C118,AK$2,$D19:$D118,$AB21))</f>
        <v/>
      </c>
      <c r="AL21" s="46" t="str">
        <f>IF(AJ21="","",COUNTIFS($C20:$C118,AL$2,$D19:$D118,$AB21))</f>
        <v/>
      </c>
      <c r="AM21" s="46" t="str">
        <f>IF(AK21="","",COUNTIFS($C20:$C118,AM$2,$D19:$D118,$AB21))</f>
        <v/>
      </c>
      <c r="AN21" s="46" t="str">
        <f>IF(AB21="","",COUNTIFS($C20:$C118,"&gt;2.50",$D19:$D118,$AB21))</f>
        <v/>
      </c>
    </row>
    <row r="22" spans="1:40">
      <c r="A22" s="75">
        <v>20</v>
      </c>
      <c r="B22" s="76" t="s">
        <v>38</v>
      </c>
      <c r="C22" s="76">
        <v>1</v>
      </c>
      <c r="D22" s="6">
        <v>6</v>
      </c>
      <c r="E22" s="40">
        <v>-0.28000000000000003</v>
      </c>
      <c r="G22" s="9" t="s">
        <v>26</v>
      </c>
      <c r="K22" s="78" t="str">
        <f t="shared" si="0"/>
        <v/>
      </c>
      <c r="L22" s="77" t="str">
        <f t="shared" si="2"/>
        <v/>
      </c>
      <c r="M22" s="60"/>
      <c r="N22"/>
      <c r="O22"/>
      <c r="P22"/>
      <c r="Q22"/>
      <c r="R22"/>
      <c r="S22"/>
      <c r="T22"/>
      <c r="U22"/>
      <c r="V22" s="56"/>
      <c r="W22" s="71"/>
      <c r="X22" s="72"/>
      <c r="Y22" s="53"/>
      <c r="AB22" s="45" t="str">
        <f t="shared" si="4"/>
        <v/>
      </c>
      <c r="AC22" s="77" t="str">
        <f t="shared" si="1"/>
        <v/>
      </c>
      <c r="AD22" s="46" t="str">
        <f>IF(AB22="","",COUNTIFS($C21:$C119,AD$2,$D20:$D119,$AB22))</f>
        <v/>
      </c>
      <c r="AE22" s="46" t="str">
        <f>IF(AC22="","",COUNTIFS($C21:$C119,AE$2,$D20:$D119,$AB22))</f>
        <v/>
      </c>
      <c r="AF22" s="46" t="str">
        <f>IF(AD22="","",COUNTIFS($C21:$C119,AF$2,$D20:$D119,$AB22))</f>
        <v/>
      </c>
      <c r="AG22" s="46" t="str">
        <f>IF(AE22="","",COUNTIFS($C21:$C119,AG$2,$D20:$D119,$AB22))</f>
        <v/>
      </c>
      <c r="AH22" s="46" t="str">
        <f>IF(AF22="","",COUNTIFS($C21:$C119,AH$2,$D20:$D119,$AB22))</f>
        <v/>
      </c>
      <c r="AI22" s="46" t="str">
        <f>IF(AG22="","",COUNTIFS($C21:$C119,AI$2,$D20:$D119,$AB22))</f>
        <v/>
      </c>
      <c r="AJ22" s="46" t="str">
        <f>IF(AH22="","",COUNTIFS($C21:$C119,AJ$2,$D20:$D119,$AB22))</f>
        <v/>
      </c>
      <c r="AK22" s="46" t="str">
        <f>IF(AI22="","",COUNTIFS($C21:$C119,AK$2,$D20:$D119,$AB22))</f>
        <v/>
      </c>
      <c r="AL22" s="46" t="str">
        <f>IF(AJ22="","",COUNTIFS($C21:$C119,AL$2,$D20:$D119,$AB22))</f>
        <v/>
      </c>
      <c r="AM22" s="46" t="str">
        <f>IF(AK22="","",COUNTIFS($C21:$C119,AM$2,$D20:$D119,$AB22))</f>
        <v/>
      </c>
      <c r="AN22" s="46" t="str">
        <f>IF(AB22="","",COUNTIFS($C21:$C119,"&gt;2.50",$D20:$D119,$AB22))</f>
        <v/>
      </c>
    </row>
    <row r="23" spans="1:40">
      <c r="A23" s="75">
        <v>21</v>
      </c>
      <c r="B23" s="76" t="s">
        <v>38</v>
      </c>
      <c r="C23" s="76">
        <v>2.5</v>
      </c>
      <c r="D23" s="6">
        <v>7</v>
      </c>
      <c r="E23" s="40">
        <v>-0.53</v>
      </c>
      <c r="G23" s="9" t="s">
        <v>22</v>
      </c>
      <c r="K23" s="78" t="str">
        <f t="shared" si="0"/>
        <v/>
      </c>
      <c r="L23" s="77" t="str">
        <f t="shared" si="2"/>
        <v/>
      </c>
      <c r="M23" s="60"/>
      <c r="N23"/>
      <c r="O23"/>
      <c r="P23"/>
      <c r="Q23"/>
      <c r="R23"/>
      <c r="S23"/>
      <c r="T23"/>
      <c r="U23"/>
      <c r="V23" s="56"/>
      <c r="W23" s="71"/>
      <c r="X23" s="72"/>
      <c r="AB23" s="45" t="str">
        <f t="shared" si="4"/>
        <v/>
      </c>
      <c r="AC23" s="77" t="str">
        <f t="shared" si="1"/>
        <v/>
      </c>
      <c r="AD23" s="46" t="str">
        <f>IF(AB23="","",COUNTIFS($C22:$C120,AD$2,$D21:$D120,$AB23))</f>
        <v/>
      </c>
      <c r="AE23" s="46" t="str">
        <f>IF(AC23="","",COUNTIFS($C22:$C120,AE$2,$D21:$D120,$AB23))</f>
        <v/>
      </c>
      <c r="AF23" s="46" t="str">
        <f>IF(AD23="","",COUNTIFS($C22:$C120,AF$2,$D21:$D120,$AB23))</f>
        <v/>
      </c>
      <c r="AG23" s="46" t="str">
        <f>IF(AE23="","",COUNTIFS($C22:$C120,AG$2,$D21:$D120,$AB23))</f>
        <v/>
      </c>
      <c r="AH23" s="46" t="str">
        <f>IF(AF23="","",COUNTIFS($C22:$C120,AH$2,$D21:$D120,$AB23))</f>
        <v/>
      </c>
      <c r="AI23" s="46" t="str">
        <f>IF(AG23="","",COUNTIFS($C22:$C120,AI$2,$D21:$D120,$AB23))</f>
        <v/>
      </c>
      <c r="AJ23" s="46" t="str">
        <f>IF(AH23="","",COUNTIFS($C22:$C120,AJ$2,$D21:$D120,$AB23))</f>
        <v/>
      </c>
      <c r="AK23" s="46" t="str">
        <f>IF(AI23="","",COUNTIFS($C22:$C120,AK$2,$D21:$D120,$AB23))</f>
        <v/>
      </c>
      <c r="AL23" s="46" t="str">
        <f>IF(AJ23="","",COUNTIFS($C22:$C120,AL$2,$D21:$D120,$AB23))</f>
        <v/>
      </c>
      <c r="AM23" s="46" t="str">
        <f>IF(AK23="","",COUNTIFS($C22:$C120,AM$2,$D21:$D120,$AB23))</f>
        <v/>
      </c>
      <c r="AN23" s="46" t="str">
        <f>IF(AB23="","",COUNTIFS($C22:$C120,"&gt;2.50",$D21:$D120,$AB23))</f>
        <v/>
      </c>
    </row>
    <row r="24" spans="1:40">
      <c r="A24" s="75">
        <v>22</v>
      </c>
      <c r="B24" s="76" t="s">
        <v>38</v>
      </c>
      <c r="C24" s="76">
        <v>1.5</v>
      </c>
      <c r="D24" s="6">
        <v>6</v>
      </c>
      <c r="E24" s="40">
        <v>-0.28000000000000003</v>
      </c>
      <c r="G24" s="9" t="s">
        <v>29</v>
      </c>
      <c r="K24" s="78" t="str">
        <f t="shared" si="0"/>
        <v/>
      </c>
      <c r="L24" s="77" t="str">
        <f t="shared" si="2"/>
        <v/>
      </c>
      <c r="M24" s="60"/>
      <c r="N24"/>
      <c r="O24"/>
      <c r="P24"/>
      <c r="Q24"/>
      <c r="R24"/>
      <c r="S24"/>
      <c r="T24"/>
      <c r="U24"/>
      <c r="V24" s="56"/>
      <c r="W24" s="70"/>
      <c r="X24" s="55"/>
      <c r="AB24" s="45" t="str">
        <f t="shared" si="4"/>
        <v/>
      </c>
      <c r="AC24" s="77" t="str">
        <f t="shared" si="1"/>
        <v/>
      </c>
      <c r="AD24" s="46" t="str">
        <f>IF(AB24="","",COUNTIFS($C23:$C121,AD$2,$D22:$D121,$AB24))</f>
        <v/>
      </c>
      <c r="AE24" s="46" t="str">
        <f>IF(AC24="","",COUNTIFS($C23:$C121,AE$2,$D22:$D121,$AB24))</f>
        <v/>
      </c>
      <c r="AF24" s="46" t="str">
        <f>IF(AD24="","",COUNTIFS($C23:$C121,AF$2,$D22:$D121,$AB24))</f>
        <v/>
      </c>
      <c r="AG24" s="46" t="str">
        <f>IF(AE24="","",COUNTIFS($C23:$C121,AG$2,$D22:$D121,$AB24))</f>
        <v/>
      </c>
      <c r="AH24" s="46" t="str">
        <f>IF(AF24="","",COUNTIFS($C23:$C121,AH$2,$D22:$D121,$AB24))</f>
        <v/>
      </c>
      <c r="AI24" s="46" t="str">
        <f>IF(AG24="","",COUNTIFS($C23:$C121,AI$2,$D22:$D121,$AB24))</f>
        <v/>
      </c>
      <c r="AJ24" s="46" t="str">
        <f>IF(AH24="","",COUNTIFS($C23:$C121,AJ$2,$D22:$D121,$AB24))</f>
        <v/>
      </c>
      <c r="AK24" s="46" t="str">
        <f>IF(AI24="","",COUNTIFS($C23:$C121,AK$2,$D22:$D121,$AB24))</f>
        <v/>
      </c>
      <c r="AL24" s="46" t="str">
        <f>IF(AJ24="","",COUNTIFS($C23:$C121,AL$2,$D22:$D121,$AB24))</f>
        <v/>
      </c>
      <c r="AM24" s="46" t="str">
        <f>IF(AK24="","",COUNTIFS($C23:$C121,AM$2,$D22:$D121,$AB24))</f>
        <v/>
      </c>
      <c r="AN24" s="46" t="str">
        <f>IF(AB24="","",COUNTIFS($C23:$C121,"&gt;2.50",$D22:$D121,$AB24))</f>
        <v/>
      </c>
    </row>
    <row r="25" spans="1:40">
      <c r="A25" s="75">
        <v>23</v>
      </c>
      <c r="B25" s="76" t="s">
        <v>38</v>
      </c>
      <c r="C25" s="76">
        <v>1.25</v>
      </c>
      <c r="D25" s="6">
        <v>7</v>
      </c>
      <c r="E25" s="40">
        <v>-0.53</v>
      </c>
      <c r="G25" s="9" t="s">
        <v>24</v>
      </c>
      <c r="K25" s="78" t="str">
        <f t="shared" si="0"/>
        <v/>
      </c>
      <c r="L25" s="77" t="str">
        <f t="shared" si="2"/>
        <v/>
      </c>
      <c r="M25" s="60"/>
      <c r="N25"/>
      <c r="O25"/>
      <c r="P25"/>
      <c r="Q25"/>
      <c r="R25"/>
      <c r="S25"/>
      <c r="T25"/>
      <c r="U25"/>
      <c r="V25" s="70"/>
      <c r="W25" s="70"/>
      <c r="X25" s="55"/>
      <c r="AB25" s="45" t="str">
        <f t="shared" si="4"/>
        <v/>
      </c>
      <c r="AC25" s="77" t="str">
        <f t="shared" si="1"/>
        <v/>
      </c>
      <c r="AD25" s="46" t="str">
        <f>IF(AB25="","",COUNTIFS($C1:$C122,AD$2,$D1:$D122,$AB25))</f>
        <v/>
      </c>
      <c r="AE25" s="46" t="str">
        <f>IF(AC25="","",COUNTIFS($C1:$C122,AE$2,$D1:$D122,$AB25))</f>
        <v/>
      </c>
      <c r="AF25" s="46" t="str">
        <f>IF(AD25="","",COUNTIFS($C1:$C122,AF$2,$D1:$D122,$AB25))</f>
        <v/>
      </c>
      <c r="AG25" s="46" t="str">
        <f>IF(AE25="","",COUNTIFS($C1:$C122,AG$2,$D1:$D122,$AB25))</f>
        <v/>
      </c>
      <c r="AH25" s="46" t="str">
        <f>IF(AF25="","",COUNTIFS($C1:$C122,AH$2,$D1:$D122,$AB25))</f>
        <v/>
      </c>
      <c r="AI25" s="46" t="str">
        <f>IF(AG25="","",COUNTIFS($C1:$C122,AI$2,$D1:$D122,$AB25))</f>
        <v/>
      </c>
      <c r="AJ25" s="46" t="str">
        <f>IF(AH25="","",COUNTIFS($C1:$C122,AJ$2,$D1:$D122,$AB25))</f>
        <v/>
      </c>
      <c r="AK25" s="46" t="str">
        <f>IF(AI25="","",COUNTIFS($C1:$C122,AK$2,$D1:$D122,$AB25))</f>
        <v/>
      </c>
      <c r="AL25" s="46" t="str">
        <f>IF(AJ25="","",COUNTIFS($C1:$C122,AL$2,$D1:$D122,$AB25))</f>
        <v/>
      </c>
      <c r="AM25" s="46" t="str">
        <f>IF(AK25="","",COUNTIFS($C1:$C122,AM$2,$D1:$D122,$AB25))</f>
        <v/>
      </c>
      <c r="AN25" s="46" t="str">
        <f>IF(AB25="","",COUNTIFS($C1:$C122,"&gt;2.50",$D1:$D122,$AB25))</f>
        <v/>
      </c>
    </row>
    <row r="26" spans="1:40">
      <c r="A26" s="75">
        <v>24</v>
      </c>
      <c r="B26" s="76" t="s">
        <v>38</v>
      </c>
      <c r="C26" s="76">
        <v>1.5</v>
      </c>
      <c r="D26" s="6">
        <v>7</v>
      </c>
      <c r="E26" s="40">
        <v>-0.53</v>
      </c>
      <c r="G26" s="9" t="s">
        <v>19</v>
      </c>
      <c r="K26" s="78" t="str">
        <f t="shared" si="0"/>
        <v/>
      </c>
      <c r="L26" s="77" t="str">
        <f t="shared" si="2"/>
        <v/>
      </c>
      <c r="M26" s="60"/>
      <c r="N26"/>
      <c r="O26"/>
      <c r="P26"/>
      <c r="Q26"/>
      <c r="R26"/>
      <c r="S26"/>
      <c r="T26"/>
      <c r="U26"/>
      <c r="V26" s="70"/>
      <c r="W26" s="70"/>
      <c r="X26" s="55"/>
      <c r="AB26" s="45" t="str">
        <f t="shared" si="4"/>
        <v/>
      </c>
      <c r="AC26" s="77" t="str">
        <f t="shared" si="1"/>
        <v/>
      </c>
      <c r="AD26" s="46" t="str">
        <f>IF(AB26="","",COUNTIFS($C24:$C123,AD$2,$D23:$D123,$AB26))</f>
        <v/>
      </c>
      <c r="AE26" s="46" t="str">
        <f>IF(AC26="","",COUNTIFS($C24:$C123,AE$2,$D23:$D123,$AB26))</f>
        <v/>
      </c>
      <c r="AF26" s="46" t="str">
        <f>IF(AD26="","",COUNTIFS($C24:$C123,AF$2,$D23:$D123,$AB26))</f>
        <v/>
      </c>
      <c r="AG26" s="46" t="str">
        <f>IF(AE26="","",COUNTIFS($C24:$C123,AG$2,$D23:$D123,$AB26))</f>
        <v/>
      </c>
      <c r="AH26" s="46" t="str">
        <f>IF(AF26="","",COUNTIFS($C24:$C123,AH$2,$D23:$D123,$AB26))</f>
        <v/>
      </c>
      <c r="AI26" s="46" t="str">
        <f>IF(AG26="","",COUNTIFS($C24:$C123,AI$2,$D23:$D123,$AB26))</f>
        <v/>
      </c>
      <c r="AJ26" s="46" t="str">
        <f>IF(AH26="","",COUNTIFS($C24:$C123,AJ$2,$D23:$D123,$AB26))</f>
        <v/>
      </c>
      <c r="AK26" s="46" t="str">
        <f>IF(AI26="","",COUNTIFS($C24:$C123,AK$2,$D23:$D123,$AB26))</f>
        <v/>
      </c>
      <c r="AL26" s="46" t="str">
        <f>IF(AJ26="","",COUNTIFS($C24:$C123,AL$2,$D23:$D123,$AB26))</f>
        <v/>
      </c>
      <c r="AM26" s="46" t="str">
        <f>IF(AK26="","",COUNTIFS($C24:$C123,AM$2,$D23:$D123,$AB26))</f>
        <v/>
      </c>
      <c r="AN26" s="46" t="str">
        <f>IF(AB26="","",COUNTIFS($C24:$C123,"&gt;2.50",$D23:$D123,$AB26))</f>
        <v/>
      </c>
    </row>
    <row r="27" spans="1:40">
      <c r="A27" s="75">
        <v>25</v>
      </c>
      <c r="B27" s="76" t="s">
        <v>37</v>
      </c>
      <c r="C27" s="76">
        <v>3</v>
      </c>
      <c r="D27" s="6">
        <v>8</v>
      </c>
      <c r="E27" s="40">
        <v>0.72</v>
      </c>
      <c r="K27" s="78" t="str">
        <f t="shared" si="0"/>
        <v/>
      </c>
      <c r="L27" s="77" t="str">
        <f t="shared" si="2"/>
        <v/>
      </c>
      <c r="M27" s="60"/>
      <c r="N27"/>
      <c r="O27"/>
      <c r="P27"/>
      <c r="Q27"/>
      <c r="R27"/>
      <c r="S27"/>
      <c r="T27"/>
      <c r="U27"/>
      <c r="V27" s="70"/>
      <c r="W27" s="70"/>
      <c r="X27" s="55"/>
      <c r="AB27" s="45" t="str">
        <f t="shared" ref="AB27:AB90" si="5">IF(AND(ISNUMBER(N27),N27&lt;&gt;""),N27,"")</f>
        <v/>
      </c>
      <c r="AC27" s="77" t="str">
        <f t="shared" si="1"/>
        <v/>
      </c>
      <c r="AD27" s="46" t="str">
        <f>IF(AB27="","",COUNTIFS($C25:$C124,AD$2,$D24:$D124,$AB27))</f>
        <v/>
      </c>
      <c r="AE27" s="46" t="str">
        <f>IF(AC27="","",COUNTIFS($C25:$C124,AE$2,$D24:$D124,$AB27))</f>
        <v/>
      </c>
      <c r="AF27" s="46" t="str">
        <f>IF(AD27="","",COUNTIFS($C25:$C124,AF$2,$D24:$D124,$AB27))</f>
        <v/>
      </c>
      <c r="AG27" s="46" t="str">
        <f>IF(AE27="","",COUNTIFS($C25:$C124,AG$2,$D24:$D124,$AB27))</f>
        <v/>
      </c>
      <c r="AH27" s="46" t="str">
        <f>IF(AF27="","",COUNTIFS($C25:$C124,AH$2,$D24:$D124,$AB27))</f>
        <v/>
      </c>
      <c r="AI27" s="46" t="str">
        <f>IF(AG27="","",COUNTIFS($C25:$C124,AI$2,$D24:$D124,$AB27))</f>
        <v/>
      </c>
      <c r="AJ27" s="46" t="str">
        <f>IF(AH27="","",COUNTIFS($C25:$C124,AJ$2,$D24:$D124,$AB27))</f>
        <v/>
      </c>
      <c r="AK27" s="46" t="str">
        <f>IF(AI27="","",COUNTIFS($C25:$C124,AK$2,$D24:$D124,$AB27))</f>
        <v/>
      </c>
      <c r="AL27" s="46" t="str">
        <f>IF(AJ27="","",COUNTIFS($C25:$C124,AL$2,$D24:$D124,$AB27))</f>
        <v/>
      </c>
      <c r="AM27" s="46" t="str">
        <f>IF(AK27="","",COUNTIFS($C25:$C124,AM$2,$D24:$D124,$AB27))</f>
        <v/>
      </c>
      <c r="AN27" s="46" t="str">
        <f>IF(AB27="","",COUNTIFS($C25:$C124,"&gt;2.50",$D24:$D124,$AB27))</f>
        <v/>
      </c>
    </row>
    <row r="28" spans="1:40">
      <c r="A28" s="75">
        <v>26</v>
      </c>
      <c r="B28" s="76" t="s">
        <v>37</v>
      </c>
      <c r="C28" s="76">
        <v>1</v>
      </c>
      <c r="D28" s="6">
        <v>8</v>
      </c>
      <c r="E28" s="40">
        <v>0.72</v>
      </c>
      <c r="K28" s="78" t="str">
        <f t="shared" si="0"/>
        <v/>
      </c>
      <c r="L28" s="77" t="str">
        <f t="shared" si="2"/>
        <v/>
      </c>
      <c r="M28" s="60"/>
      <c r="N28"/>
      <c r="O28"/>
      <c r="P28"/>
      <c r="Q28"/>
      <c r="R28"/>
      <c r="S28"/>
      <c r="T28"/>
      <c r="U28"/>
      <c r="V28" s="70"/>
      <c r="W28" s="70"/>
      <c r="X28" s="55"/>
      <c r="AB28" s="45" t="str">
        <f t="shared" si="5"/>
        <v/>
      </c>
      <c r="AC28" s="77" t="str">
        <f t="shared" si="1"/>
        <v/>
      </c>
      <c r="AD28" s="46" t="str">
        <f>IF(AB28="","",COUNTIFS($C26:$C125,AD$2,$D25:$D125,$AB28))</f>
        <v/>
      </c>
      <c r="AE28" s="46" t="str">
        <f>IF(AC28="","",COUNTIFS($C26:$C125,AE$2,$D25:$D125,$AB28))</f>
        <v/>
      </c>
      <c r="AF28" s="46" t="str">
        <f>IF(AD28="","",COUNTIFS($C26:$C125,AF$2,$D25:$D125,$AB28))</f>
        <v/>
      </c>
      <c r="AG28" s="46" t="str">
        <f>IF(AE28="","",COUNTIFS($C26:$C125,AG$2,$D25:$D125,$AB28))</f>
        <v/>
      </c>
      <c r="AH28" s="46" t="str">
        <f>IF(AF28="","",COUNTIFS($C26:$C125,AH$2,$D25:$D125,$AB28))</f>
        <v/>
      </c>
      <c r="AI28" s="46" t="str">
        <f>IF(AG28="","",COUNTIFS($C26:$C125,AI$2,$D25:$D125,$AB28))</f>
        <v/>
      </c>
      <c r="AJ28" s="46" t="str">
        <f>IF(AH28="","",COUNTIFS($C26:$C125,AJ$2,$D25:$D125,$AB28))</f>
        <v/>
      </c>
      <c r="AK28" s="46" t="str">
        <f>IF(AI28="","",COUNTIFS($C26:$C125,AK$2,$D25:$D125,$AB28))</f>
        <v/>
      </c>
      <c r="AL28" s="46" t="str">
        <f>IF(AJ28="","",COUNTIFS($C26:$C125,AL$2,$D25:$D125,$AB28))</f>
        <v/>
      </c>
      <c r="AM28" s="46" t="str">
        <f>IF(AK28="","",COUNTIFS($C26:$C125,AM$2,$D25:$D125,$AB28))</f>
        <v/>
      </c>
      <c r="AN28" s="46" t="str">
        <f>IF(AB28="","",COUNTIFS($C26:$C125,"&gt;2.50",$D25:$D125,$AB28))</f>
        <v/>
      </c>
    </row>
    <row r="29" spans="1:40">
      <c r="A29" s="75">
        <v>31</v>
      </c>
      <c r="B29" s="76" t="s">
        <v>38</v>
      </c>
      <c r="C29" s="76">
        <v>4</v>
      </c>
      <c r="D29" s="6">
        <v>9</v>
      </c>
      <c r="E29" s="40">
        <v>0.22</v>
      </c>
      <c r="K29" s="78" t="str">
        <f t="shared" si="0"/>
        <v/>
      </c>
      <c r="L29" s="77" t="str">
        <f t="shared" si="2"/>
        <v/>
      </c>
      <c r="M29" s="60"/>
      <c r="N29"/>
      <c r="O29"/>
      <c r="P29"/>
      <c r="Q29"/>
      <c r="R29"/>
      <c r="S29"/>
      <c r="T29"/>
      <c r="U29"/>
      <c r="V29" s="70"/>
      <c r="W29" s="70"/>
      <c r="X29" s="55"/>
      <c r="AB29" s="45" t="str">
        <f t="shared" si="5"/>
        <v/>
      </c>
      <c r="AC29" s="77" t="str">
        <f t="shared" si="1"/>
        <v/>
      </c>
      <c r="AD29" s="46" t="str">
        <f>IF(AB29="","",COUNTIFS($C27:$C126,AD$2,$D26:$D126,$AB29))</f>
        <v/>
      </c>
      <c r="AE29" s="46" t="str">
        <f>IF(AC29="","",COUNTIFS($C27:$C126,AE$2,$D26:$D126,$AB29))</f>
        <v/>
      </c>
      <c r="AF29" s="46" t="str">
        <f>IF(AD29="","",COUNTIFS($C27:$C126,AF$2,$D26:$D126,$AB29))</f>
        <v/>
      </c>
      <c r="AG29" s="46" t="str">
        <f>IF(AE29="","",COUNTIFS($C27:$C126,AG$2,$D26:$D126,$AB29))</f>
        <v/>
      </c>
      <c r="AH29" s="46" t="str">
        <f>IF(AF29="","",COUNTIFS($C27:$C126,AH$2,$D26:$D126,$AB29))</f>
        <v/>
      </c>
      <c r="AI29" s="46" t="str">
        <f>IF(AG29="","",COUNTIFS($C27:$C126,AI$2,$D26:$D126,$AB29))</f>
        <v/>
      </c>
      <c r="AJ29" s="46" t="str">
        <f>IF(AH29="","",COUNTIFS($C27:$C126,AJ$2,$D26:$D126,$AB29))</f>
        <v/>
      </c>
      <c r="AK29" s="46" t="str">
        <f>IF(AI29="","",COUNTIFS($C27:$C126,AK$2,$D26:$D126,$AB29))</f>
        <v/>
      </c>
      <c r="AL29" s="46" t="str">
        <f>IF(AJ29="","",COUNTIFS($C27:$C126,AL$2,$D26:$D126,$AB29))</f>
        <v/>
      </c>
      <c r="AM29" s="46" t="str">
        <f>IF(AK29="","",COUNTIFS($C27:$C126,AM$2,$D26:$D126,$AB29))</f>
        <v/>
      </c>
      <c r="AN29" s="46" t="str">
        <f>IF(AB29="","",COUNTIFS($C27:$C126,"&gt;2.50",$D26:$D126,$AB29))</f>
        <v/>
      </c>
    </row>
    <row r="30" spans="1:40">
      <c r="A30" s="75">
        <v>27</v>
      </c>
      <c r="B30" s="76" t="s">
        <v>38</v>
      </c>
      <c r="C30" s="76">
        <v>2.5</v>
      </c>
      <c r="D30" s="6">
        <v>8</v>
      </c>
      <c r="E30" s="40">
        <v>0.72</v>
      </c>
      <c r="K30" s="78" t="str">
        <f t="shared" si="0"/>
        <v/>
      </c>
      <c r="L30" s="77" t="str">
        <f t="shared" si="2"/>
        <v/>
      </c>
      <c r="M30" s="60"/>
      <c r="N30"/>
      <c r="O30"/>
      <c r="P30"/>
      <c r="Q30"/>
      <c r="R30"/>
      <c r="S30"/>
      <c r="T30"/>
      <c r="U30"/>
      <c r="V30" s="70"/>
      <c r="W30" s="70"/>
      <c r="X30" s="55"/>
      <c r="AB30" s="45" t="str">
        <f t="shared" si="5"/>
        <v/>
      </c>
      <c r="AC30" s="77" t="str">
        <f t="shared" si="1"/>
        <v/>
      </c>
      <c r="AD30" s="46" t="str">
        <f>IF(AB30="","",COUNTIFS($C28:$C127,AD$2,$D27:$D127,$AB30))</f>
        <v/>
      </c>
      <c r="AE30" s="46" t="str">
        <f>IF(AC30="","",COUNTIFS($C28:$C127,AE$2,$D27:$D127,$AB30))</f>
        <v/>
      </c>
      <c r="AF30" s="46" t="str">
        <f>IF(AD30="","",COUNTIFS($C28:$C127,AF$2,$D27:$D127,$AB30))</f>
        <v/>
      </c>
      <c r="AG30" s="46" t="str">
        <f>IF(AE30="","",COUNTIFS($C28:$C127,AG$2,$D27:$D127,$AB30))</f>
        <v/>
      </c>
      <c r="AH30" s="46" t="str">
        <f>IF(AF30="","",COUNTIFS($C28:$C127,AH$2,$D27:$D127,$AB30))</f>
        <v/>
      </c>
      <c r="AI30" s="46" t="str">
        <f>IF(AG30="","",COUNTIFS($C28:$C127,AI$2,$D27:$D127,$AB30))</f>
        <v/>
      </c>
      <c r="AJ30" s="46" t="str">
        <f>IF(AH30="","",COUNTIFS($C28:$C127,AJ$2,$D27:$D127,$AB30))</f>
        <v/>
      </c>
      <c r="AK30" s="46" t="str">
        <f>IF(AI30="","",COUNTIFS($C28:$C127,AK$2,$D27:$D127,$AB30))</f>
        <v/>
      </c>
      <c r="AL30" s="46" t="str">
        <f>IF(AJ30="","",COUNTIFS($C28:$C127,AL$2,$D27:$D127,$AB30))</f>
        <v/>
      </c>
      <c r="AM30" s="46" t="str">
        <f>IF(AK30="","",COUNTIFS($C28:$C127,AM$2,$D27:$D127,$AB30))</f>
        <v/>
      </c>
      <c r="AN30" s="46" t="str">
        <f>IF(AB30="","",COUNTIFS($C28:$C127,"&gt;2.50",$D27:$D127,$AB30))</f>
        <v/>
      </c>
    </row>
    <row r="31" spans="1:40">
      <c r="A31" s="75">
        <v>28</v>
      </c>
      <c r="B31" s="76" t="s">
        <v>38</v>
      </c>
      <c r="C31" s="76">
        <v>1</v>
      </c>
      <c r="D31" s="6">
        <v>9</v>
      </c>
      <c r="E31" s="40">
        <v>0.22</v>
      </c>
      <c r="K31" s="78" t="str">
        <f t="shared" si="0"/>
        <v/>
      </c>
      <c r="L31" s="77" t="str">
        <f t="shared" si="2"/>
        <v/>
      </c>
      <c r="M31" s="60"/>
      <c r="N31" s="58"/>
      <c r="O31" s="70"/>
      <c r="P31" s="70"/>
      <c r="Q31" s="70"/>
      <c r="R31" s="70"/>
      <c r="S31" s="70"/>
      <c r="T31" s="70"/>
      <c r="U31" s="70"/>
      <c r="V31" s="70"/>
      <c r="W31" s="70"/>
      <c r="X31" s="55"/>
      <c r="AB31" s="45" t="str">
        <f t="shared" si="5"/>
        <v/>
      </c>
      <c r="AC31" s="77" t="str">
        <f t="shared" si="1"/>
        <v/>
      </c>
      <c r="AD31" s="46" t="str">
        <f>IF(AB31="","",COUNTIFS($C29:$C128,AD$2,$D28:$D128,$AB31))</f>
        <v/>
      </c>
      <c r="AE31" s="46" t="str">
        <f>IF(AC31="","",COUNTIFS($C29:$C128,AE$2,$D28:$D128,$AB31))</f>
        <v/>
      </c>
      <c r="AF31" s="46" t="str">
        <f>IF(AD31="","",COUNTIFS($C29:$C128,AF$2,$D28:$D128,$AB31))</f>
        <v/>
      </c>
      <c r="AG31" s="46" t="str">
        <f>IF(AE31="","",COUNTIFS($C29:$C128,AG$2,$D28:$D128,$AB31))</f>
        <v/>
      </c>
      <c r="AH31" s="46" t="str">
        <f>IF(AF31="","",COUNTIFS($C29:$C128,AH$2,$D28:$D128,$AB31))</f>
        <v/>
      </c>
      <c r="AI31" s="46" t="str">
        <f>IF(AG31="","",COUNTIFS($C29:$C128,AI$2,$D28:$D128,$AB31))</f>
        <v/>
      </c>
      <c r="AJ31" s="46" t="str">
        <f>IF(AH31="","",COUNTIFS($C29:$C128,AJ$2,$D28:$D128,$AB31))</f>
        <v/>
      </c>
      <c r="AK31" s="46" t="str">
        <f>IF(AI31="","",COUNTIFS($C29:$C128,AK$2,$D28:$D128,$AB31))</f>
        <v/>
      </c>
      <c r="AL31" s="46" t="str">
        <f>IF(AJ31="","",COUNTIFS($C29:$C128,AL$2,$D28:$D128,$AB31))</f>
        <v/>
      </c>
      <c r="AM31" s="46" t="str">
        <f>IF(AK31="","",COUNTIFS($C29:$C128,AM$2,$D28:$D128,$AB31))</f>
        <v/>
      </c>
      <c r="AN31" s="46" t="str">
        <f>IF(AB31="","",COUNTIFS($C29:$C128,"&gt;2.50",$D28:$D128,$AB31))</f>
        <v/>
      </c>
    </row>
    <row r="32" spans="1:40">
      <c r="A32" s="75">
        <v>32</v>
      </c>
      <c r="B32" s="76" t="s">
        <v>31</v>
      </c>
      <c r="C32" s="76">
        <v>1</v>
      </c>
      <c r="D32" s="6">
        <v>9</v>
      </c>
      <c r="E32" s="40">
        <v>0.22</v>
      </c>
      <c r="K32" s="78" t="str">
        <f t="shared" si="0"/>
        <v/>
      </c>
      <c r="L32" s="77" t="str">
        <f t="shared" si="2"/>
        <v/>
      </c>
      <c r="M32" s="60"/>
      <c r="N32" s="58"/>
      <c r="O32" s="70"/>
      <c r="P32" s="70"/>
      <c r="Q32" s="70"/>
      <c r="R32" s="70"/>
      <c r="S32" s="70"/>
      <c r="T32" s="70"/>
      <c r="U32" s="70"/>
      <c r="V32" s="70"/>
      <c r="W32" s="70"/>
      <c r="X32" s="55"/>
      <c r="AB32" s="45" t="str">
        <f t="shared" si="5"/>
        <v/>
      </c>
      <c r="AC32" s="77" t="str">
        <f t="shared" si="1"/>
        <v/>
      </c>
      <c r="AD32" s="46" t="str">
        <f>IF(AB32="","",COUNTIFS($C30:$C129,AD$2,$D29:$D129,$AB32))</f>
        <v/>
      </c>
      <c r="AE32" s="46" t="str">
        <f>IF(AC32="","",COUNTIFS($C30:$C129,AE$2,$D29:$D129,$AB32))</f>
        <v/>
      </c>
      <c r="AF32" s="46" t="str">
        <f>IF(AD32="","",COUNTIFS($C30:$C129,AF$2,$D29:$D129,$AB32))</f>
        <v/>
      </c>
      <c r="AG32" s="46" t="str">
        <f>IF(AE32="","",COUNTIFS($C30:$C129,AG$2,$D29:$D129,$AB32))</f>
        <v/>
      </c>
      <c r="AH32" s="46" t="str">
        <f>IF(AF32="","",COUNTIFS($C30:$C129,AH$2,$D29:$D129,$AB32))</f>
        <v/>
      </c>
      <c r="AI32" s="46" t="str">
        <f>IF(AG32="","",COUNTIFS($C30:$C129,AI$2,$D29:$D129,$AB32))</f>
        <v/>
      </c>
      <c r="AJ32" s="46" t="str">
        <f>IF(AH32="","",COUNTIFS($C30:$C129,AJ$2,$D29:$D129,$AB32))</f>
        <v/>
      </c>
      <c r="AK32" s="46" t="str">
        <f>IF(AI32="","",COUNTIFS($C30:$C129,AK$2,$D29:$D129,$AB32))</f>
        <v/>
      </c>
      <c r="AL32" s="46" t="str">
        <f>IF(AJ32="","",COUNTIFS($C30:$C129,AL$2,$D29:$D129,$AB32))</f>
        <v/>
      </c>
      <c r="AM32" s="46" t="str">
        <f>IF(AK32="","",COUNTIFS($C30:$C129,AM$2,$D29:$D129,$AB32))</f>
        <v/>
      </c>
      <c r="AN32" s="46" t="str">
        <f>IF(AB32="","",COUNTIFS($C30:$C129,"&gt;2.50",$D29:$D129,$AB32))</f>
        <v/>
      </c>
    </row>
    <row r="33" spans="1:40">
      <c r="A33" s="75">
        <v>29</v>
      </c>
      <c r="B33" s="76" t="s">
        <v>38</v>
      </c>
      <c r="C33" s="76">
        <v>0.75</v>
      </c>
      <c r="D33" s="6">
        <v>2</v>
      </c>
      <c r="E33" s="40">
        <v>0.22</v>
      </c>
      <c r="K33" s="78" t="str">
        <f t="shared" si="0"/>
        <v/>
      </c>
      <c r="L33" s="77" t="str">
        <f t="shared" si="2"/>
        <v/>
      </c>
      <c r="M33" s="60"/>
      <c r="N33" s="58"/>
      <c r="O33" s="70"/>
      <c r="P33" s="70"/>
      <c r="Q33" s="70"/>
      <c r="R33" s="70"/>
      <c r="S33" s="70"/>
      <c r="T33" s="70"/>
      <c r="U33" s="70"/>
      <c r="V33" s="70"/>
      <c r="W33" s="70"/>
      <c r="X33" s="55"/>
      <c r="AB33" s="45" t="str">
        <f t="shared" si="5"/>
        <v/>
      </c>
      <c r="AC33" s="77" t="str">
        <f t="shared" si="1"/>
        <v/>
      </c>
      <c r="AD33" s="46" t="str">
        <f>IF(AB33="","",COUNTIFS($C31:$C130,AD$2,$D30:$D130,$AB33))</f>
        <v/>
      </c>
      <c r="AE33" s="46" t="str">
        <f>IF(AC33="","",COUNTIFS($C31:$C130,AE$2,$D30:$D130,$AB33))</f>
        <v/>
      </c>
      <c r="AF33" s="46" t="str">
        <f>IF(AD33="","",COUNTIFS($C31:$C130,AF$2,$D30:$D130,$AB33))</f>
        <v/>
      </c>
      <c r="AG33" s="46" t="str">
        <f>IF(AE33="","",COUNTIFS($C31:$C130,AG$2,$D30:$D130,$AB33))</f>
        <v/>
      </c>
      <c r="AH33" s="46" t="str">
        <f>IF(AF33="","",COUNTIFS($C31:$C130,AH$2,$D30:$D130,$AB33))</f>
        <v/>
      </c>
      <c r="AI33" s="46" t="str">
        <f>IF(AG33="","",COUNTIFS($C31:$C130,AI$2,$D30:$D130,$AB33))</f>
        <v/>
      </c>
      <c r="AJ33" s="46" t="str">
        <f>IF(AH33="","",COUNTIFS($C31:$C130,AJ$2,$D30:$D130,$AB33))</f>
        <v/>
      </c>
      <c r="AK33" s="46" t="str">
        <f>IF(AI33="","",COUNTIFS($C31:$C130,AK$2,$D30:$D130,$AB33))</f>
        <v/>
      </c>
      <c r="AL33" s="46" t="str">
        <f>IF(AJ33="","",COUNTIFS($C31:$C130,AL$2,$D30:$D130,$AB33))</f>
        <v/>
      </c>
      <c r="AM33" s="46" t="str">
        <f>IF(AK33="","",COUNTIFS($C31:$C130,AM$2,$D30:$D130,$AB33))</f>
        <v/>
      </c>
      <c r="AN33" s="46" t="str">
        <f>IF(AB33="","",COUNTIFS($C31:$C130,"&gt;2.50",$D30:$D130,$AB33))</f>
        <v/>
      </c>
    </row>
    <row r="34" spans="1:40">
      <c r="A34" s="75"/>
      <c r="B34" s="76"/>
      <c r="C34" s="76"/>
      <c r="I34" s="42"/>
      <c r="K34" s="78" t="str">
        <f t="shared" si="0"/>
        <v/>
      </c>
      <c r="L34" s="77" t="str">
        <f t="shared" si="2"/>
        <v/>
      </c>
      <c r="M34" s="60"/>
      <c r="N34" s="58"/>
      <c r="O34" s="70"/>
      <c r="P34" s="70"/>
      <c r="Q34" s="70"/>
      <c r="R34" s="70"/>
      <c r="S34" s="70"/>
      <c r="T34" s="70"/>
      <c r="U34" s="70"/>
      <c r="V34" s="70"/>
      <c r="W34" s="70"/>
      <c r="X34" s="55"/>
      <c r="AB34" s="45" t="str">
        <f t="shared" si="5"/>
        <v/>
      </c>
      <c r="AC34" s="77" t="str">
        <f t="shared" si="1"/>
        <v/>
      </c>
      <c r="AD34" s="46" t="str">
        <f>IF(AB34="","",COUNTIFS($C32:$C131,AD$2,$D31:$D131,$AB34))</f>
        <v/>
      </c>
      <c r="AE34" s="46" t="str">
        <f>IF(AC34="","",COUNTIFS($C32:$C131,AE$2,$D31:$D131,$AB34))</f>
        <v/>
      </c>
      <c r="AF34" s="46" t="str">
        <f>IF(AD34="","",COUNTIFS($C32:$C131,AF$2,$D31:$D131,$AB34))</f>
        <v/>
      </c>
      <c r="AG34" s="46" t="str">
        <f>IF(AE34="","",COUNTIFS($C32:$C131,AG$2,$D31:$D131,$AB34))</f>
        <v/>
      </c>
      <c r="AH34" s="46" t="str">
        <f>IF(AF34="","",COUNTIFS($C32:$C131,AH$2,$D31:$D131,$AB34))</f>
        <v/>
      </c>
      <c r="AI34" s="46" t="str">
        <f>IF(AG34="","",COUNTIFS($C32:$C131,AI$2,$D31:$D131,$AB34))</f>
        <v/>
      </c>
      <c r="AJ34" s="46" t="str">
        <f>IF(AH34="","",COUNTIFS($C32:$C131,AJ$2,$D31:$D131,$AB34))</f>
        <v/>
      </c>
      <c r="AK34" s="46" t="str">
        <f>IF(AI34="","",COUNTIFS($C32:$C131,AK$2,$D31:$D131,$AB34))</f>
        <v/>
      </c>
      <c r="AL34" s="46" t="str">
        <f>IF(AJ34="","",COUNTIFS($C32:$C131,AL$2,$D31:$D131,$AB34))</f>
        <v/>
      </c>
      <c r="AM34" s="46" t="str">
        <f>IF(AK34="","",COUNTIFS($C32:$C131,AM$2,$D31:$D131,$AB34))</f>
        <v/>
      </c>
      <c r="AN34" s="46" t="str">
        <f>IF(AB34="","",COUNTIFS($C32:$C131,"&gt;2.50",$D31:$D131,$AB34))</f>
        <v/>
      </c>
    </row>
    <row r="35" spans="1:40">
      <c r="A35" s="75"/>
      <c r="B35" s="76"/>
      <c r="C35" s="76"/>
      <c r="K35" s="78" t="str">
        <f t="shared" ref="K35:K66" si="6">IF(M35="","",COUNTIF(D:D,N35))</f>
        <v/>
      </c>
      <c r="L35" s="77" t="str">
        <f t="shared" si="2"/>
        <v/>
      </c>
      <c r="M35" s="60"/>
      <c r="N35" s="58"/>
      <c r="O35" s="70"/>
      <c r="P35" s="70"/>
      <c r="Q35" s="70"/>
      <c r="R35" s="70"/>
      <c r="S35" s="70"/>
      <c r="T35" s="70"/>
      <c r="U35" s="70"/>
      <c r="V35" s="70"/>
      <c r="W35" s="70"/>
      <c r="X35" s="55"/>
      <c r="AB35" s="45" t="str">
        <f t="shared" si="5"/>
        <v/>
      </c>
      <c r="AC35" s="77" t="str">
        <f t="shared" ref="AC35:AC66" si="7">IF(AND(ISNUMBER(N35),N35&lt;&gt;""),(GETPIVOTDATA("Quantité 
estimée en 
stères",$N$1,"Lot",N35)-($I$2*M35))/M35,"")</f>
        <v/>
      </c>
      <c r="AD35" s="46" t="str">
        <f>IF(AB35="","",COUNTIFS($C34:$C132,AD$2,$D32:$D132,$AB35))</f>
        <v/>
      </c>
      <c r="AE35" s="46" t="str">
        <f>IF(AC35="","",COUNTIFS($C34:$C132,AE$2,$D32:$D132,$AB35))</f>
        <v/>
      </c>
      <c r="AF35" s="46" t="str">
        <f>IF(AD35="","",COUNTIFS($C34:$C132,AF$2,$D32:$D132,$AB35))</f>
        <v/>
      </c>
      <c r="AG35" s="46" t="str">
        <f>IF(AE35="","",COUNTIFS($C34:$C132,AG$2,$D32:$D132,$AB35))</f>
        <v/>
      </c>
      <c r="AH35" s="46" t="str">
        <f>IF(AF35="","",COUNTIFS($C34:$C132,AH$2,$D32:$D132,$AB35))</f>
        <v/>
      </c>
      <c r="AI35" s="46" t="str">
        <f>IF(AG35="","",COUNTIFS($C34:$C132,AI$2,$D32:$D132,$AB35))</f>
        <v/>
      </c>
      <c r="AJ35" s="46" t="str">
        <f>IF(AH35="","",COUNTIFS($C34:$C132,AJ$2,$D32:$D132,$AB35))</f>
        <v/>
      </c>
      <c r="AK35" s="46" t="str">
        <f>IF(AI35="","",COUNTIFS($C34:$C132,AK$2,$D32:$D132,$AB35))</f>
        <v/>
      </c>
      <c r="AL35" s="46" t="str">
        <f>IF(AJ35="","",COUNTIFS($C34:$C132,AL$2,$D32:$D132,$AB35))</f>
        <v/>
      </c>
      <c r="AM35" s="46" t="str">
        <f>IF(AK35="","",COUNTIFS($C34:$C132,AM$2,$D32:$D132,$AB35))</f>
        <v/>
      </c>
      <c r="AN35" s="46" t="str">
        <f>IF(AB35="","",COUNTIFS($C34:$C132,"&gt;2.50",$D32:$D132,$AB35))</f>
        <v/>
      </c>
    </row>
    <row r="36" spans="1:40">
      <c r="A36" s="75"/>
      <c r="B36" s="76"/>
      <c r="C36" s="76"/>
      <c r="K36" s="78" t="str">
        <f t="shared" si="6"/>
        <v/>
      </c>
      <c r="L36" s="77" t="str">
        <f t="shared" si="2"/>
        <v/>
      </c>
      <c r="M36" s="60"/>
      <c r="N36" s="58"/>
      <c r="O36" s="70"/>
      <c r="P36" s="70"/>
      <c r="Q36" s="70"/>
      <c r="R36" s="70"/>
      <c r="S36" s="70"/>
      <c r="T36" s="70"/>
      <c r="U36" s="70"/>
      <c r="V36" s="70"/>
      <c r="W36" s="70"/>
      <c r="X36" s="55"/>
      <c r="AB36" s="45" t="str">
        <f t="shared" si="5"/>
        <v/>
      </c>
      <c r="AC36" s="77" t="str">
        <f t="shared" si="7"/>
        <v/>
      </c>
      <c r="AD36" s="46" t="str">
        <f>IF(AB36="","",COUNTIFS($C35:$C133,AD$2,$D33:$D133,$AB36))</f>
        <v/>
      </c>
      <c r="AE36" s="46" t="str">
        <f>IF(AC36="","",COUNTIFS($C35:$C133,AE$2,$D33:$D133,$AB36))</f>
        <v/>
      </c>
      <c r="AF36" s="46" t="str">
        <f>IF(AD36="","",COUNTIFS($C35:$C133,AF$2,$D33:$D133,$AB36))</f>
        <v/>
      </c>
      <c r="AG36" s="46" t="str">
        <f>IF(AE36="","",COUNTIFS($C35:$C133,AG$2,$D33:$D133,$AB36))</f>
        <v/>
      </c>
      <c r="AH36" s="46" t="str">
        <f>IF(AF36="","",COUNTIFS($C35:$C133,AH$2,$D33:$D133,$AB36))</f>
        <v/>
      </c>
      <c r="AI36" s="46" t="str">
        <f>IF(AG36="","",COUNTIFS($C35:$C133,AI$2,$D33:$D133,$AB36))</f>
        <v/>
      </c>
      <c r="AJ36" s="46" t="str">
        <f>IF(AH36="","",COUNTIFS($C35:$C133,AJ$2,$D33:$D133,$AB36))</f>
        <v/>
      </c>
      <c r="AK36" s="46" t="str">
        <f>IF(AI36="","",COUNTIFS($C35:$C133,AK$2,$D33:$D133,$AB36))</f>
        <v/>
      </c>
      <c r="AL36" s="46" t="str">
        <f>IF(AJ36="","",COUNTIFS($C35:$C133,AL$2,$D33:$D133,$AB36))</f>
        <v/>
      </c>
      <c r="AM36" s="46" t="str">
        <f>IF(AK36="","",COUNTIFS($C35:$C133,AM$2,$D33:$D133,$AB36))</f>
        <v/>
      </c>
      <c r="AN36" s="46" t="str">
        <f>IF(AB36="","",COUNTIFS($C35:$C133,"&gt;2.50",$D33:$D133,$AB36))</f>
        <v/>
      </c>
    </row>
    <row r="37" spans="1:40">
      <c r="A37" s="75"/>
      <c r="B37" s="76"/>
      <c r="C37" s="76"/>
      <c r="K37" s="78" t="str">
        <f t="shared" si="6"/>
        <v/>
      </c>
      <c r="L37" s="77" t="str">
        <f t="shared" si="2"/>
        <v/>
      </c>
      <c r="M37" s="60"/>
      <c r="N37" s="58"/>
      <c r="O37" s="70"/>
      <c r="P37" s="70"/>
      <c r="Q37" s="70"/>
      <c r="R37" s="70"/>
      <c r="S37" s="70"/>
      <c r="T37" s="70"/>
      <c r="U37" s="70"/>
      <c r="V37" s="70"/>
      <c r="W37" s="70"/>
      <c r="X37" s="55"/>
      <c r="AB37" s="45" t="str">
        <f t="shared" si="5"/>
        <v/>
      </c>
      <c r="AC37" s="77" t="str">
        <f t="shared" si="7"/>
        <v/>
      </c>
      <c r="AD37" s="46" t="str">
        <f>IF(AB37="","",COUNTIFS($C37:$C134,AD$2,$D34:$D134,$AB37))</f>
        <v/>
      </c>
      <c r="AE37" s="46" t="str">
        <f>IF(AC37="","",COUNTIFS($C37:$C134,AE$2,$D34:$D134,$AB37))</f>
        <v/>
      </c>
      <c r="AF37" s="46" t="str">
        <f>IF(AD37="","",COUNTIFS($C37:$C134,AF$2,$D34:$D134,$AB37))</f>
        <v/>
      </c>
      <c r="AG37" s="46" t="str">
        <f>IF(AE37="","",COUNTIFS($C37:$C134,AG$2,$D34:$D134,$AB37))</f>
        <v/>
      </c>
      <c r="AH37" s="46" t="str">
        <f>IF(AF37="","",COUNTIFS($C37:$C134,AH$2,$D34:$D134,$AB37))</f>
        <v/>
      </c>
      <c r="AI37" s="46" t="str">
        <f>IF(AG37="","",COUNTIFS($C37:$C134,AI$2,$D34:$D134,$AB37))</f>
        <v/>
      </c>
      <c r="AJ37" s="46" t="str">
        <f>IF(AH37="","",COUNTIFS($C37:$C134,AJ$2,$D34:$D134,$AB37))</f>
        <v/>
      </c>
      <c r="AK37" s="46" t="str">
        <f>IF(AI37="","",COUNTIFS($C37:$C134,AK$2,$D34:$D134,$AB37))</f>
        <v/>
      </c>
      <c r="AL37" s="46" t="str">
        <f>IF(AJ37="","",COUNTIFS($C37:$C134,AL$2,$D34:$D134,$AB37))</f>
        <v/>
      </c>
      <c r="AM37" s="46" t="str">
        <f>IF(AK37="","",COUNTIFS($C37:$C134,AM$2,$D34:$D134,$AB37))</f>
        <v/>
      </c>
      <c r="AN37" s="46" t="str">
        <f>IF(AB37="","",COUNTIFS($C37:$C134,"&gt;2.50",$D34:$D134,$AB37))</f>
        <v/>
      </c>
    </row>
    <row r="38" spans="1:40">
      <c r="A38" s="75"/>
      <c r="B38" s="76"/>
      <c r="C38" s="76"/>
      <c r="K38" s="78" t="str">
        <f t="shared" si="6"/>
        <v/>
      </c>
      <c r="L38" s="77" t="str">
        <f t="shared" si="2"/>
        <v/>
      </c>
      <c r="M38" s="60"/>
      <c r="N38" s="58"/>
      <c r="O38" s="70"/>
      <c r="P38" s="70"/>
      <c r="Q38" s="70"/>
      <c r="R38" s="70"/>
      <c r="S38" s="70"/>
      <c r="T38" s="70"/>
      <c r="U38" s="70"/>
      <c r="V38" s="70"/>
      <c r="W38" s="70"/>
      <c r="X38" s="55"/>
      <c r="AB38" s="45" t="str">
        <f t="shared" si="5"/>
        <v/>
      </c>
      <c r="AC38" s="77" t="str">
        <f t="shared" si="7"/>
        <v/>
      </c>
      <c r="AD38" s="46" t="str">
        <f>IF(AB38="","",COUNTIFS($C38:$C135,AD$2,$D35:$D135,$AB38))</f>
        <v/>
      </c>
      <c r="AE38" s="46" t="str">
        <f>IF(AC38="","",COUNTIFS($C38:$C135,AE$2,$D35:$D135,$AB38))</f>
        <v/>
      </c>
      <c r="AF38" s="46" t="str">
        <f>IF(AD38="","",COUNTIFS($C38:$C135,AF$2,$D35:$D135,$AB38))</f>
        <v/>
      </c>
      <c r="AG38" s="46" t="str">
        <f>IF(AE38="","",COUNTIFS($C38:$C135,AG$2,$D35:$D135,$AB38))</f>
        <v/>
      </c>
      <c r="AH38" s="46" t="str">
        <f>IF(AF38="","",COUNTIFS($C38:$C135,AH$2,$D35:$D135,$AB38))</f>
        <v/>
      </c>
      <c r="AI38" s="46" t="str">
        <f>IF(AG38="","",COUNTIFS($C38:$C135,AI$2,$D35:$D135,$AB38))</f>
        <v/>
      </c>
      <c r="AJ38" s="46" t="str">
        <f>IF(AH38="","",COUNTIFS($C38:$C135,AJ$2,$D35:$D135,$AB38))</f>
        <v/>
      </c>
      <c r="AK38" s="46" t="str">
        <f>IF(AI38="","",COUNTIFS($C38:$C135,AK$2,$D35:$D135,$AB38))</f>
        <v/>
      </c>
      <c r="AL38" s="46" t="str">
        <f>IF(AJ38="","",COUNTIFS($C38:$C135,AL$2,$D35:$D135,$AB38))</f>
        <v/>
      </c>
      <c r="AM38" s="46" t="str">
        <f>IF(AK38="","",COUNTIFS($C38:$C135,AM$2,$D35:$D135,$AB38))</f>
        <v/>
      </c>
      <c r="AN38" s="46" t="str">
        <f>IF(AB38="","",COUNTIFS($C38:$C135,"&gt;2.50",$D35:$D135,$AB38))</f>
        <v/>
      </c>
    </row>
    <row r="39" spans="1:40">
      <c r="A39" s="75"/>
      <c r="B39" s="76"/>
      <c r="C39" s="76"/>
      <c r="K39" s="78" t="str">
        <f t="shared" si="6"/>
        <v/>
      </c>
      <c r="L39" s="77" t="str">
        <f t="shared" si="2"/>
        <v/>
      </c>
      <c r="M39" s="60"/>
      <c r="N39" s="58"/>
      <c r="O39" s="70"/>
      <c r="P39" s="70"/>
      <c r="Q39" s="70"/>
      <c r="R39" s="70"/>
      <c r="S39" s="70"/>
      <c r="T39" s="70"/>
      <c r="U39" s="70"/>
      <c r="V39" s="70"/>
      <c r="W39" s="70"/>
      <c r="X39" s="55"/>
      <c r="AB39" s="45" t="str">
        <f t="shared" si="5"/>
        <v/>
      </c>
      <c r="AC39" s="77" t="str">
        <f t="shared" si="7"/>
        <v/>
      </c>
      <c r="AD39" s="46" t="str">
        <f>IF(AB39="","",COUNTIFS($C39:$C136,AD$2,$D36:$D136,$AB39))</f>
        <v/>
      </c>
      <c r="AE39" s="46" t="str">
        <f>IF(AC39="","",COUNTIFS($C39:$C136,AE$2,$D36:$D136,$AB39))</f>
        <v/>
      </c>
      <c r="AF39" s="46" t="str">
        <f>IF(AD39="","",COUNTIFS($C39:$C136,AF$2,$D36:$D136,$AB39))</f>
        <v/>
      </c>
      <c r="AG39" s="46" t="str">
        <f>IF(AE39="","",COUNTIFS($C39:$C136,AG$2,$D36:$D136,$AB39))</f>
        <v/>
      </c>
      <c r="AH39" s="46" t="str">
        <f>IF(AF39="","",COUNTIFS($C39:$C136,AH$2,$D36:$D136,$AB39))</f>
        <v/>
      </c>
      <c r="AI39" s="46" t="str">
        <f>IF(AG39="","",COUNTIFS($C39:$C136,AI$2,$D36:$D136,$AB39))</f>
        <v/>
      </c>
      <c r="AJ39" s="46" t="str">
        <f>IF(AH39="","",COUNTIFS($C39:$C136,AJ$2,$D36:$D136,$AB39))</f>
        <v/>
      </c>
      <c r="AK39" s="46" t="str">
        <f>IF(AI39="","",COUNTIFS($C39:$C136,AK$2,$D36:$D136,$AB39))</f>
        <v/>
      </c>
      <c r="AL39" s="46" t="str">
        <f>IF(AJ39="","",COUNTIFS($C39:$C136,AL$2,$D36:$D136,$AB39))</f>
        <v/>
      </c>
      <c r="AM39" s="46" t="str">
        <f>IF(AK39="","",COUNTIFS($C39:$C136,AM$2,$D36:$D136,$AB39))</f>
        <v/>
      </c>
      <c r="AN39" s="46" t="str">
        <f>IF(AB39="","",COUNTIFS($C39:$C136,"&gt;2.50",$D36:$D136,$AB39))</f>
        <v/>
      </c>
    </row>
    <row r="40" spans="1:40">
      <c r="A40" s="75"/>
      <c r="B40" s="76"/>
      <c r="C40" s="76"/>
      <c r="K40" s="78" t="str">
        <f t="shared" si="6"/>
        <v/>
      </c>
      <c r="L40" s="77" t="str">
        <f t="shared" si="2"/>
        <v/>
      </c>
      <c r="M40" s="60"/>
      <c r="N40" s="58"/>
      <c r="O40" s="70"/>
      <c r="P40" s="70"/>
      <c r="Q40" s="70"/>
      <c r="R40" s="70"/>
      <c r="S40" s="70"/>
      <c r="T40" s="70"/>
      <c r="U40" s="70"/>
      <c r="V40" s="70"/>
      <c r="W40" s="70"/>
      <c r="X40" s="55"/>
      <c r="AB40" s="45" t="str">
        <f t="shared" si="5"/>
        <v/>
      </c>
      <c r="AC40" s="77" t="str">
        <f t="shared" si="7"/>
        <v/>
      </c>
      <c r="AD40" s="46" t="str">
        <f>IF(AB40="","",COUNTIFS($C40:$C137,AD$2,$D37:$D137,$AB40))</f>
        <v/>
      </c>
      <c r="AE40" s="46" t="str">
        <f>IF(AC40="","",COUNTIFS($C40:$C137,AE$2,$D37:$D137,$AB40))</f>
        <v/>
      </c>
      <c r="AF40" s="46" t="str">
        <f>IF(AD40="","",COUNTIFS($C40:$C137,AF$2,$D37:$D137,$AB40))</f>
        <v/>
      </c>
      <c r="AG40" s="46" t="str">
        <f>IF(AE40="","",COUNTIFS($C40:$C137,AG$2,$D37:$D137,$AB40))</f>
        <v/>
      </c>
      <c r="AH40" s="46" t="str">
        <f>IF(AF40="","",COUNTIFS($C40:$C137,AH$2,$D37:$D137,$AB40))</f>
        <v/>
      </c>
      <c r="AI40" s="46" t="str">
        <f>IF(AG40="","",COUNTIFS($C40:$C137,AI$2,$D37:$D137,$AB40))</f>
        <v/>
      </c>
      <c r="AJ40" s="46" t="str">
        <f>IF(AH40="","",COUNTIFS($C40:$C137,AJ$2,$D37:$D137,$AB40))</f>
        <v/>
      </c>
      <c r="AK40" s="46" t="str">
        <f>IF(AI40="","",COUNTIFS($C40:$C137,AK$2,$D37:$D137,$AB40))</f>
        <v/>
      </c>
      <c r="AL40" s="46" t="str">
        <f>IF(AJ40="","",COUNTIFS($C40:$C137,AL$2,$D37:$D137,$AB40))</f>
        <v/>
      </c>
      <c r="AM40" s="46" t="str">
        <f>IF(AK40="","",COUNTIFS($C40:$C137,AM$2,$D37:$D137,$AB40))</f>
        <v/>
      </c>
      <c r="AN40" s="46" t="str">
        <f>IF(AB40="","",COUNTIFS($C40:$C137,"&gt;2.50",$D37:$D137,$AB40))</f>
        <v/>
      </c>
    </row>
    <row r="41" spans="1:40">
      <c r="A41" s="75"/>
      <c r="B41" s="76"/>
      <c r="C41" s="76"/>
      <c r="K41" s="78" t="str">
        <f t="shared" si="6"/>
        <v/>
      </c>
      <c r="L41" s="77" t="str">
        <f t="shared" si="2"/>
        <v/>
      </c>
      <c r="M41" s="60"/>
      <c r="N41" s="58"/>
      <c r="O41" s="70"/>
      <c r="P41" s="70"/>
      <c r="Q41" s="70"/>
      <c r="R41" s="70"/>
      <c r="S41" s="70"/>
      <c r="T41" s="70"/>
      <c r="U41" s="70"/>
      <c r="V41" s="70"/>
      <c r="W41" s="70"/>
      <c r="X41" s="55"/>
      <c r="AB41" s="45" t="str">
        <f t="shared" si="5"/>
        <v/>
      </c>
      <c r="AC41" s="77" t="str">
        <f t="shared" si="7"/>
        <v/>
      </c>
      <c r="AD41" s="46" t="str">
        <f>IF(AB41="","",COUNTIFS($C41:$C138,AD$2,$D38:$D138,$AB41))</f>
        <v/>
      </c>
      <c r="AE41" s="46" t="str">
        <f>IF(AC41="","",COUNTIFS($C41:$C138,AE$2,$D38:$D138,$AB41))</f>
        <v/>
      </c>
      <c r="AF41" s="46" t="str">
        <f>IF(AD41="","",COUNTIFS($C41:$C138,AF$2,$D38:$D138,$AB41))</f>
        <v/>
      </c>
      <c r="AG41" s="46" t="str">
        <f>IF(AE41="","",COUNTIFS($C41:$C138,AG$2,$D38:$D138,$AB41))</f>
        <v/>
      </c>
      <c r="AH41" s="46" t="str">
        <f>IF(AF41="","",COUNTIFS($C41:$C138,AH$2,$D38:$D138,$AB41))</f>
        <v/>
      </c>
      <c r="AI41" s="46" t="str">
        <f>IF(AG41="","",COUNTIFS($C41:$C138,AI$2,$D38:$D138,$AB41))</f>
        <v/>
      </c>
      <c r="AJ41" s="46" t="str">
        <f>IF(AH41="","",COUNTIFS($C41:$C138,AJ$2,$D38:$D138,$AB41))</f>
        <v/>
      </c>
      <c r="AK41" s="46" t="str">
        <f>IF(AI41="","",COUNTIFS($C41:$C138,AK$2,$D38:$D138,$AB41))</f>
        <v/>
      </c>
      <c r="AL41" s="46" t="str">
        <f>IF(AJ41="","",COUNTIFS($C41:$C138,AL$2,$D38:$D138,$AB41))</f>
        <v/>
      </c>
      <c r="AM41" s="46" t="str">
        <f>IF(AK41="","",COUNTIFS($C41:$C138,AM$2,$D38:$D138,$AB41))</f>
        <v/>
      </c>
      <c r="AN41" s="46" t="str">
        <f>IF(AB41="","",COUNTIFS($C41:$C138,"&gt;2.50",$D38:$D138,$AB41))</f>
        <v/>
      </c>
    </row>
    <row r="42" spans="1:40">
      <c r="A42" s="75"/>
      <c r="B42" s="76"/>
      <c r="C42" s="76"/>
      <c r="K42" s="78" t="str">
        <f t="shared" si="6"/>
        <v/>
      </c>
      <c r="L42" s="77" t="str">
        <f t="shared" si="2"/>
        <v/>
      </c>
      <c r="M42" s="60"/>
      <c r="N42" s="58"/>
      <c r="O42" s="70"/>
      <c r="P42" s="70"/>
      <c r="Q42" s="70"/>
      <c r="R42" s="70"/>
      <c r="S42" s="70"/>
      <c r="T42" s="70"/>
      <c r="U42" s="70"/>
      <c r="V42" s="70"/>
      <c r="W42" s="70"/>
      <c r="X42" s="55"/>
      <c r="AB42" s="45" t="str">
        <f t="shared" si="5"/>
        <v/>
      </c>
      <c r="AC42" s="77" t="str">
        <f t="shared" si="7"/>
        <v/>
      </c>
      <c r="AD42" s="46" t="str">
        <f>IF(AB42="","",COUNTIFS($C42:$C139,AD$2,$D39:$D139,$AB42))</f>
        <v/>
      </c>
      <c r="AE42" s="46" t="str">
        <f>IF(AC42="","",COUNTIFS($C42:$C139,AE$2,$D39:$D139,$AB42))</f>
        <v/>
      </c>
      <c r="AF42" s="46" t="str">
        <f>IF(AD42="","",COUNTIFS($C42:$C139,AF$2,$D39:$D139,$AB42))</f>
        <v/>
      </c>
      <c r="AG42" s="46" t="str">
        <f>IF(AE42="","",COUNTIFS($C42:$C139,AG$2,$D39:$D139,$AB42))</f>
        <v/>
      </c>
      <c r="AH42" s="46" t="str">
        <f>IF(AF42="","",COUNTIFS($C42:$C139,AH$2,$D39:$D139,$AB42))</f>
        <v/>
      </c>
      <c r="AI42" s="46" t="str">
        <f>IF(AG42="","",COUNTIFS($C42:$C139,AI$2,$D39:$D139,$AB42))</f>
        <v/>
      </c>
      <c r="AJ42" s="46" t="str">
        <f>IF(AH42="","",COUNTIFS($C42:$C139,AJ$2,$D39:$D139,$AB42))</f>
        <v/>
      </c>
      <c r="AK42" s="46" t="str">
        <f>IF(AI42="","",COUNTIFS($C42:$C139,AK$2,$D39:$D139,$AB42))</f>
        <v/>
      </c>
      <c r="AL42" s="46" t="str">
        <f>IF(AJ42="","",COUNTIFS($C42:$C139,AL$2,$D39:$D139,$AB42))</f>
        <v/>
      </c>
      <c r="AM42" s="46" t="str">
        <f>IF(AK42="","",COUNTIFS($C42:$C139,AM$2,$D39:$D139,$AB42))</f>
        <v/>
      </c>
      <c r="AN42" s="46" t="str">
        <f>IF(AB42="","",COUNTIFS($C42:$C139,"&gt;2.50",$D39:$D139,$AB42))</f>
        <v/>
      </c>
    </row>
    <row r="43" spans="1:40">
      <c r="A43" s="75"/>
      <c r="B43" s="76"/>
      <c r="C43" s="76"/>
      <c r="K43" s="78" t="str">
        <f t="shared" si="6"/>
        <v/>
      </c>
      <c r="L43" s="77" t="str">
        <f t="shared" si="2"/>
        <v/>
      </c>
      <c r="M43" s="60"/>
      <c r="N43" s="58"/>
      <c r="O43" s="70"/>
      <c r="P43" s="70"/>
      <c r="Q43" s="70"/>
      <c r="R43" s="70"/>
      <c r="S43" s="70"/>
      <c r="T43" s="70"/>
      <c r="U43" s="70"/>
      <c r="V43" s="70"/>
      <c r="W43" s="70"/>
      <c r="X43" s="55"/>
      <c r="AB43" s="45" t="str">
        <f t="shared" si="5"/>
        <v/>
      </c>
      <c r="AC43" s="77" t="str">
        <f t="shared" si="7"/>
        <v/>
      </c>
      <c r="AD43" s="46" t="str">
        <f>IF(AB43="","",COUNTIFS($C43:$C140,AD$2,$D40:$D140,$AB43))</f>
        <v/>
      </c>
      <c r="AE43" s="46" t="str">
        <f>IF(AC43="","",COUNTIFS($C43:$C140,AE$2,$D40:$D140,$AB43))</f>
        <v/>
      </c>
      <c r="AF43" s="46" t="str">
        <f>IF(AD43="","",COUNTIFS($C43:$C140,AF$2,$D40:$D140,$AB43))</f>
        <v/>
      </c>
      <c r="AG43" s="46" t="str">
        <f>IF(AE43="","",COUNTIFS($C43:$C140,AG$2,$D40:$D140,$AB43))</f>
        <v/>
      </c>
      <c r="AH43" s="46" t="str">
        <f>IF(AF43="","",COUNTIFS($C43:$C140,AH$2,$D40:$D140,$AB43))</f>
        <v/>
      </c>
      <c r="AI43" s="46" t="str">
        <f>IF(AG43="","",COUNTIFS($C43:$C140,AI$2,$D40:$D140,$AB43))</f>
        <v/>
      </c>
      <c r="AJ43" s="46" t="str">
        <f>IF(AH43="","",COUNTIFS($C43:$C140,AJ$2,$D40:$D140,$AB43))</f>
        <v/>
      </c>
      <c r="AK43" s="46" t="str">
        <f>IF(AI43="","",COUNTIFS($C43:$C140,AK$2,$D40:$D140,$AB43))</f>
        <v/>
      </c>
      <c r="AL43" s="46" t="str">
        <f>IF(AJ43="","",COUNTIFS($C43:$C140,AL$2,$D40:$D140,$AB43))</f>
        <v/>
      </c>
      <c r="AM43" s="46" t="str">
        <f>IF(AK43="","",COUNTIFS($C43:$C140,AM$2,$D40:$D140,$AB43))</f>
        <v/>
      </c>
      <c r="AN43" s="46" t="str">
        <f>IF(AB43="","",COUNTIFS($C43:$C140,"&gt;2.50",$D40:$D140,$AB43))</f>
        <v/>
      </c>
    </row>
    <row r="44" spans="1:40">
      <c r="A44" s="75"/>
      <c r="B44" s="76"/>
      <c r="C44" s="76"/>
      <c r="K44" s="78" t="str">
        <f t="shared" si="6"/>
        <v/>
      </c>
      <c r="L44" s="77" t="str">
        <f t="shared" si="2"/>
        <v/>
      </c>
      <c r="M44" s="60"/>
      <c r="N44" s="58"/>
      <c r="O44" s="70"/>
      <c r="P44" s="70"/>
      <c r="Q44" s="70"/>
      <c r="R44" s="70"/>
      <c r="S44" s="70"/>
      <c r="T44" s="70"/>
      <c r="U44" s="70"/>
      <c r="V44" s="70"/>
      <c r="W44" s="70"/>
      <c r="X44" s="55"/>
      <c r="AB44" s="45" t="str">
        <f t="shared" si="5"/>
        <v/>
      </c>
      <c r="AC44" s="77" t="str">
        <f t="shared" si="7"/>
        <v/>
      </c>
      <c r="AD44" s="46" t="str">
        <f>IF(AB44="","",COUNTIFS($C44:$C141,AD$2,$D41:$D141,$AB44))</f>
        <v/>
      </c>
      <c r="AE44" s="46" t="str">
        <f>IF(AC44="","",COUNTIFS($C44:$C141,AE$2,$D41:$D141,$AB44))</f>
        <v/>
      </c>
      <c r="AF44" s="46" t="str">
        <f>IF(AD44="","",COUNTIFS($C44:$C141,AF$2,$D41:$D141,$AB44))</f>
        <v/>
      </c>
      <c r="AG44" s="46" t="str">
        <f>IF(AE44="","",COUNTIFS($C44:$C141,AG$2,$D41:$D141,$AB44))</f>
        <v/>
      </c>
      <c r="AH44" s="46" t="str">
        <f>IF(AF44="","",COUNTIFS($C44:$C141,AH$2,$D41:$D141,$AB44))</f>
        <v/>
      </c>
      <c r="AI44" s="46" t="str">
        <f>IF(AG44="","",COUNTIFS($C44:$C141,AI$2,$D41:$D141,$AB44))</f>
        <v/>
      </c>
      <c r="AJ44" s="46" t="str">
        <f>IF(AH44="","",COUNTIFS($C44:$C141,AJ$2,$D41:$D141,$AB44))</f>
        <v/>
      </c>
      <c r="AK44" s="46" t="str">
        <f>IF(AI44="","",COUNTIFS($C44:$C141,AK$2,$D41:$D141,$AB44))</f>
        <v/>
      </c>
      <c r="AL44" s="46" t="str">
        <f>IF(AJ44="","",COUNTIFS($C44:$C141,AL$2,$D41:$D141,$AB44))</f>
        <v/>
      </c>
      <c r="AM44" s="46" t="str">
        <f>IF(AK44="","",COUNTIFS($C44:$C141,AM$2,$D41:$D141,$AB44))</f>
        <v/>
      </c>
      <c r="AN44" s="46" t="str">
        <f>IF(AB44="","",COUNTIFS($C44:$C141,"&gt;2.50",$D41:$D141,$AB44))</f>
        <v/>
      </c>
    </row>
    <row r="45" spans="1:40">
      <c r="A45" s="75"/>
      <c r="B45" s="76"/>
      <c r="C45" s="76"/>
      <c r="K45" s="78" t="str">
        <f t="shared" si="6"/>
        <v/>
      </c>
      <c r="L45" s="77" t="str">
        <f t="shared" si="2"/>
        <v/>
      </c>
      <c r="M45" s="60"/>
      <c r="N45" s="58"/>
      <c r="O45" s="70"/>
      <c r="P45" s="70"/>
      <c r="Q45" s="70"/>
      <c r="R45" s="70"/>
      <c r="S45" s="70"/>
      <c r="T45" s="70"/>
      <c r="U45" s="70"/>
      <c r="V45" s="70"/>
      <c r="W45" s="70"/>
      <c r="X45" s="55"/>
      <c r="AB45" s="45" t="str">
        <f t="shared" si="5"/>
        <v/>
      </c>
      <c r="AC45" s="77" t="str">
        <f t="shared" si="7"/>
        <v/>
      </c>
      <c r="AD45" s="46" t="str">
        <f>IF(AB45="","",COUNTIFS($C45:$C142,AD$2,$D42:$D142,$AB45))</f>
        <v/>
      </c>
      <c r="AE45" s="46" t="str">
        <f>IF(AC45="","",COUNTIFS($C45:$C142,AE$2,$D42:$D142,$AB45))</f>
        <v/>
      </c>
      <c r="AF45" s="46" t="str">
        <f>IF(AD45="","",COUNTIFS($C45:$C142,AF$2,$D42:$D142,$AB45))</f>
        <v/>
      </c>
      <c r="AG45" s="46" t="str">
        <f>IF(AE45="","",COUNTIFS($C45:$C142,AG$2,$D42:$D142,$AB45))</f>
        <v/>
      </c>
      <c r="AH45" s="46" t="str">
        <f>IF(AF45="","",COUNTIFS($C45:$C142,AH$2,$D42:$D142,$AB45))</f>
        <v/>
      </c>
      <c r="AI45" s="46" t="str">
        <f>IF(AG45="","",COUNTIFS($C45:$C142,AI$2,$D42:$D142,$AB45))</f>
        <v/>
      </c>
      <c r="AJ45" s="46" t="str">
        <f>IF(AH45="","",COUNTIFS($C45:$C142,AJ$2,$D42:$D142,$AB45))</f>
        <v/>
      </c>
      <c r="AK45" s="46" t="str">
        <f>IF(AI45="","",COUNTIFS($C45:$C142,AK$2,$D42:$D142,$AB45))</f>
        <v/>
      </c>
      <c r="AL45" s="46" t="str">
        <f>IF(AJ45="","",COUNTIFS($C45:$C142,AL$2,$D42:$D142,$AB45))</f>
        <v/>
      </c>
      <c r="AM45" s="46" t="str">
        <f>IF(AK45="","",COUNTIFS($C45:$C142,AM$2,$D42:$D142,$AB45))</f>
        <v/>
      </c>
      <c r="AN45" s="46" t="str">
        <f>IF(AB45="","",COUNTIFS($C45:$C142,"&gt;2.50",$D42:$D142,$AB45))</f>
        <v/>
      </c>
    </row>
    <row r="46" spans="1:40">
      <c r="A46" s="75"/>
      <c r="B46" s="76"/>
      <c r="C46" s="76"/>
      <c r="K46" s="78" t="str">
        <f t="shared" si="6"/>
        <v/>
      </c>
      <c r="L46" s="77" t="str">
        <f t="shared" si="2"/>
        <v/>
      </c>
      <c r="M46" s="60"/>
      <c r="N46" s="58"/>
      <c r="O46" s="70"/>
      <c r="P46" s="70"/>
      <c r="Q46" s="70"/>
      <c r="R46" s="70"/>
      <c r="S46" s="70"/>
      <c r="T46" s="70"/>
      <c r="U46" s="70"/>
      <c r="V46" s="70"/>
      <c r="W46" s="70"/>
      <c r="X46" s="55"/>
      <c r="AB46" s="45" t="str">
        <f t="shared" si="5"/>
        <v/>
      </c>
      <c r="AC46" s="77" t="str">
        <f t="shared" si="7"/>
        <v/>
      </c>
      <c r="AD46" s="46" t="str">
        <f>IF(AB46="","",COUNTIFS($C48:$C143,AD$2,$D43:$D143,$AB46))</f>
        <v/>
      </c>
      <c r="AE46" s="46" t="str">
        <f>IF(AC46="","",COUNTIFS($C48:$C143,AE$2,$D43:$D143,$AB46))</f>
        <v/>
      </c>
      <c r="AF46" s="46" t="str">
        <f>IF(AD46="","",COUNTIFS($C48:$C143,AF$2,$D43:$D143,$AB46))</f>
        <v/>
      </c>
      <c r="AG46" s="46" t="str">
        <f>IF(AE46="","",COUNTIFS($C48:$C143,AG$2,$D43:$D143,$AB46))</f>
        <v/>
      </c>
      <c r="AH46" s="46" t="str">
        <f>IF(AF46="","",COUNTIFS($C48:$C143,AH$2,$D43:$D143,$AB46))</f>
        <v/>
      </c>
      <c r="AI46" s="46" t="str">
        <f>IF(AG46="","",COUNTIFS($C48:$C143,AI$2,$D43:$D143,$AB46))</f>
        <v/>
      </c>
      <c r="AJ46" s="46" t="str">
        <f>IF(AH46="","",COUNTIFS($C48:$C143,AJ$2,$D43:$D143,$AB46))</f>
        <v/>
      </c>
      <c r="AK46" s="46" t="str">
        <f>IF(AI46="","",COUNTIFS($C48:$C143,AK$2,$D43:$D143,$AB46))</f>
        <v/>
      </c>
      <c r="AL46" s="46" t="str">
        <f>IF(AJ46="","",COUNTIFS($C48:$C143,AL$2,$D43:$D143,$AB46))</f>
        <v/>
      </c>
      <c r="AM46" s="46" t="str">
        <f>IF(AK46="","",COUNTIFS($C48:$C143,AM$2,$D43:$D143,$AB46))</f>
        <v/>
      </c>
      <c r="AN46" s="46" t="str">
        <f>IF(AB46="","",COUNTIFS($C48:$C143,"&gt;2.50",$D43:$D143,$AB46))</f>
        <v/>
      </c>
    </row>
    <row r="47" spans="1:40">
      <c r="A47" s="75"/>
      <c r="B47" s="76"/>
      <c r="C47" s="76"/>
      <c r="K47" s="78" t="str">
        <f t="shared" si="6"/>
        <v/>
      </c>
      <c r="L47" s="77" t="str">
        <f t="shared" si="2"/>
        <v/>
      </c>
      <c r="M47" s="60"/>
      <c r="N47" s="58"/>
      <c r="O47" s="70"/>
      <c r="P47" s="70"/>
      <c r="Q47" s="70"/>
      <c r="R47" s="70"/>
      <c r="S47" s="70"/>
      <c r="T47" s="70"/>
      <c r="U47" s="70"/>
      <c r="V47" s="70"/>
      <c r="W47" s="70"/>
      <c r="X47" s="55"/>
      <c r="AB47" s="45" t="str">
        <f t="shared" si="5"/>
        <v/>
      </c>
      <c r="AC47" s="77" t="str">
        <f t="shared" si="7"/>
        <v/>
      </c>
      <c r="AD47" s="46" t="str">
        <f>IF(AB47="","",COUNTIFS($C49:$C144,AD$2,$D44:$D144,$AB47))</f>
        <v/>
      </c>
      <c r="AE47" s="46" t="str">
        <f>IF(AC47="","",COUNTIFS($C49:$C144,AE$2,$D44:$D144,$AB47))</f>
        <v/>
      </c>
      <c r="AF47" s="46" t="str">
        <f>IF(AD47="","",COUNTIFS($C49:$C144,AF$2,$D44:$D144,$AB47))</f>
        <v/>
      </c>
      <c r="AG47" s="46" t="str">
        <f>IF(AE47="","",COUNTIFS($C49:$C144,AG$2,$D44:$D144,$AB47))</f>
        <v/>
      </c>
      <c r="AH47" s="46" t="str">
        <f>IF(AF47="","",COUNTIFS($C49:$C144,AH$2,$D44:$D144,$AB47))</f>
        <v/>
      </c>
      <c r="AI47" s="46" t="str">
        <f>IF(AG47="","",COUNTIFS($C49:$C144,AI$2,$D44:$D144,$AB47))</f>
        <v/>
      </c>
      <c r="AJ47" s="46" t="str">
        <f>IF(AH47="","",COUNTIFS($C49:$C144,AJ$2,$D44:$D144,$AB47))</f>
        <v/>
      </c>
      <c r="AK47" s="46" t="str">
        <f>IF(AI47="","",COUNTIFS($C49:$C144,AK$2,$D44:$D144,$AB47))</f>
        <v/>
      </c>
      <c r="AL47" s="46" t="str">
        <f>IF(AJ47="","",COUNTIFS($C49:$C144,AL$2,$D44:$D144,$AB47))</f>
        <v/>
      </c>
      <c r="AM47" s="46" t="str">
        <f>IF(AK47="","",COUNTIFS($C49:$C144,AM$2,$D44:$D144,$AB47))</f>
        <v/>
      </c>
      <c r="AN47" s="46" t="str">
        <f>IF(AB47="","",COUNTIFS($C49:$C144,"&gt;2.50",$D44:$D144,$AB47))</f>
        <v/>
      </c>
    </row>
    <row r="48" spans="1:40">
      <c r="A48" s="75"/>
      <c r="B48" s="76"/>
      <c r="C48" s="76"/>
      <c r="K48" s="78" t="str">
        <f t="shared" si="6"/>
        <v/>
      </c>
      <c r="L48" s="77" t="str">
        <f t="shared" si="2"/>
        <v/>
      </c>
      <c r="M48" s="60"/>
      <c r="N48" s="58"/>
      <c r="O48" s="70"/>
      <c r="P48" s="70"/>
      <c r="Q48" s="70"/>
      <c r="R48" s="70"/>
      <c r="S48" s="70"/>
      <c r="T48" s="70"/>
      <c r="U48" s="70"/>
      <c r="V48" s="70"/>
      <c r="W48" s="70"/>
      <c r="X48" s="55"/>
      <c r="AB48" s="45" t="str">
        <f t="shared" si="5"/>
        <v/>
      </c>
      <c r="AC48" s="77" t="str">
        <f t="shared" si="7"/>
        <v/>
      </c>
      <c r="AD48" s="46" t="str">
        <f>IF(AB48="","",COUNTIFS($C53:$C145,AD$2,$D45:$D145,$AB48))</f>
        <v/>
      </c>
      <c r="AE48" s="46" t="str">
        <f>IF(AC48="","",COUNTIFS($C53:$C145,AE$2,$D45:$D145,$AB48))</f>
        <v/>
      </c>
      <c r="AF48" s="46" t="str">
        <f>IF(AD48="","",COUNTIFS($C53:$C145,AF$2,$D45:$D145,$AB48))</f>
        <v/>
      </c>
      <c r="AG48" s="46" t="str">
        <f>IF(AE48="","",COUNTIFS($C53:$C145,AG$2,$D45:$D145,$AB48))</f>
        <v/>
      </c>
      <c r="AH48" s="46" t="str">
        <f>IF(AF48="","",COUNTIFS($C53:$C145,AH$2,$D45:$D145,$AB48))</f>
        <v/>
      </c>
      <c r="AI48" s="46" t="str">
        <f>IF(AG48="","",COUNTIFS($C53:$C145,AI$2,$D45:$D145,$AB48))</f>
        <v/>
      </c>
      <c r="AJ48" s="46" t="str">
        <f>IF(AH48="","",COUNTIFS($C53:$C145,AJ$2,$D45:$D145,$AB48))</f>
        <v/>
      </c>
      <c r="AK48" s="46" t="str">
        <f>IF(AI48="","",COUNTIFS($C53:$C145,AK$2,$D45:$D145,$AB48))</f>
        <v/>
      </c>
      <c r="AL48" s="46" t="str">
        <f>IF(AJ48="","",COUNTIFS($C53:$C145,AL$2,$D45:$D145,$AB48))</f>
        <v/>
      </c>
      <c r="AM48" s="46" t="str">
        <f>IF(AK48="","",COUNTIFS($C53:$C145,AM$2,$D45:$D145,$AB48))</f>
        <v/>
      </c>
      <c r="AN48" s="46" t="str">
        <f>IF(AB48="","",COUNTIFS($C53:$C145,"&gt;2.50",$D45:$D145,$AB48))</f>
        <v/>
      </c>
    </row>
    <row r="49" spans="1:40">
      <c r="A49" s="75"/>
      <c r="B49" s="76"/>
      <c r="C49" s="76"/>
      <c r="K49" s="78" t="str">
        <f t="shared" si="6"/>
        <v/>
      </c>
      <c r="L49" s="77" t="str">
        <f t="shared" si="2"/>
        <v/>
      </c>
      <c r="M49" s="60"/>
      <c r="N49" s="58"/>
      <c r="O49" s="70"/>
      <c r="P49" s="70"/>
      <c r="Q49" s="70"/>
      <c r="R49" s="70"/>
      <c r="S49" s="70"/>
      <c r="T49" s="70"/>
      <c r="U49" s="70"/>
      <c r="V49" s="70"/>
      <c r="W49" s="70"/>
      <c r="X49" s="55"/>
      <c r="AB49" s="45" t="str">
        <f t="shared" si="5"/>
        <v/>
      </c>
      <c r="AC49" s="77" t="str">
        <f t="shared" si="7"/>
        <v/>
      </c>
      <c r="AD49" s="46" t="str">
        <f>IF(AB49="","",COUNTIFS($C54:$C146,AD$2,$D46:$D146,$AB49))</f>
        <v/>
      </c>
      <c r="AE49" s="46" t="str">
        <f>IF(AC49="","",COUNTIFS($C54:$C146,AE$2,$D46:$D146,$AB49))</f>
        <v/>
      </c>
      <c r="AF49" s="46" t="str">
        <f>IF(AD49="","",COUNTIFS($C54:$C146,AF$2,$D46:$D146,$AB49))</f>
        <v/>
      </c>
      <c r="AG49" s="46" t="str">
        <f>IF(AE49="","",COUNTIFS($C54:$C146,AG$2,$D46:$D146,$AB49))</f>
        <v/>
      </c>
      <c r="AH49" s="46" t="str">
        <f>IF(AF49="","",COUNTIFS($C54:$C146,AH$2,$D46:$D146,$AB49))</f>
        <v/>
      </c>
      <c r="AI49" s="46" t="str">
        <f>IF(AG49="","",COUNTIFS($C54:$C146,AI$2,$D46:$D146,$AB49))</f>
        <v/>
      </c>
      <c r="AJ49" s="46" t="str">
        <f>IF(AH49="","",COUNTIFS($C54:$C146,AJ$2,$D46:$D146,$AB49))</f>
        <v/>
      </c>
      <c r="AK49" s="46" t="str">
        <f>IF(AI49="","",COUNTIFS($C54:$C146,AK$2,$D46:$D146,$AB49))</f>
        <v/>
      </c>
      <c r="AL49" s="46" t="str">
        <f>IF(AJ49="","",COUNTIFS($C54:$C146,AL$2,$D46:$D146,$AB49))</f>
        <v/>
      </c>
      <c r="AM49" s="46" t="str">
        <f>IF(AK49="","",COUNTIFS($C54:$C146,AM$2,$D46:$D146,$AB49))</f>
        <v/>
      </c>
      <c r="AN49" s="46" t="str">
        <f>IF(AB49="","",COUNTIFS($C54:$C146,"&gt;2.50",$D46:$D146,$AB49))</f>
        <v/>
      </c>
    </row>
    <row r="50" spans="1:40">
      <c r="A50" s="75"/>
      <c r="B50" s="76"/>
      <c r="C50" s="76"/>
      <c r="K50" s="78" t="str">
        <f t="shared" si="6"/>
        <v/>
      </c>
      <c r="L50" s="77" t="str">
        <f t="shared" si="2"/>
        <v/>
      </c>
      <c r="M50" s="60"/>
      <c r="N50" s="58"/>
      <c r="O50" s="70"/>
      <c r="P50" s="70"/>
      <c r="Q50" s="70"/>
      <c r="R50" s="70"/>
      <c r="S50" s="70"/>
      <c r="T50" s="70"/>
      <c r="U50" s="70"/>
      <c r="V50" s="70"/>
      <c r="W50" s="70"/>
      <c r="X50" s="55"/>
      <c r="AB50" s="45" t="str">
        <f t="shared" si="5"/>
        <v/>
      </c>
      <c r="AC50" s="77" t="str">
        <f t="shared" si="7"/>
        <v/>
      </c>
      <c r="AD50" s="46" t="str">
        <f>IF(AB50="","",COUNTIFS($C55:$C147,AD$2,$D47:$D147,$AB50))</f>
        <v/>
      </c>
      <c r="AE50" s="46" t="str">
        <f>IF(AC50="","",COUNTIFS($C55:$C147,AE$2,$D47:$D147,$AB50))</f>
        <v/>
      </c>
      <c r="AF50" s="46" t="str">
        <f>IF(AD50="","",COUNTIFS($C55:$C147,AF$2,$D47:$D147,$AB50))</f>
        <v/>
      </c>
      <c r="AG50" s="46" t="str">
        <f>IF(AE50="","",COUNTIFS($C55:$C147,AG$2,$D47:$D147,$AB50))</f>
        <v/>
      </c>
      <c r="AH50" s="46" t="str">
        <f>IF(AF50="","",COUNTIFS($C55:$C147,AH$2,$D47:$D147,$AB50))</f>
        <v/>
      </c>
      <c r="AI50" s="46" t="str">
        <f>IF(AG50="","",COUNTIFS($C55:$C147,AI$2,$D47:$D147,$AB50))</f>
        <v/>
      </c>
      <c r="AJ50" s="46" t="str">
        <f>IF(AH50="","",COUNTIFS($C55:$C147,AJ$2,$D47:$D147,$AB50))</f>
        <v/>
      </c>
      <c r="AK50" s="46" t="str">
        <f>IF(AI50="","",COUNTIFS($C55:$C147,AK$2,$D47:$D147,$AB50))</f>
        <v/>
      </c>
      <c r="AL50" s="46" t="str">
        <f>IF(AJ50="","",COUNTIFS($C55:$C147,AL$2,$D47:$D147,$AB50))</f>
        <v/>
      </c>
      <c r="AM50" s="46" t="str">
        <f>IF(AK50="","",COUNTIFS($C55:$C147,AM$2,$D47:$D147,$AB50))</f>
        <v/>
      </c>
      <c r="AN50" s="46" t="str">
        <f>IF(AB50="","",COUNTIFS($C55:$C147,"&gt;2.50",$D47:$D147,$AB50))</f>
        <v/>
      </c>
    </row>
    <row r="51" spans="1:40">
      <c r="A51" s="75"/>
      <c r="B51" s="76"/>
      <c r="C51" s="76"/>
      <c r="K51" s="78" t="str">
        <f t="shared" si="6"/>
        <v/>
      </c>
      <c r="L51" s="77" t="str">
        <f t="shared" si="2"/>
        <v/>
      </c>
      <c r="M51" s="60"/>
      <c r="N51" s="58"/>
      <c r="O51" s="70"/>
      <c r="P51" s="70"/>
      <c r="Q51" s="70"/>
      <c r="R51" s="70"/>
      <c r="S51" s="70"/>
      <c r="T51" s="70"/>
      <c r="U51" s="70"/>
      <c r="V51" s="70"/>
      <c r="W51" s="70"/>
      <c r="X51" s="55"/>
      <c r="AB51" s="45" t="str">
        <f t="shared" si="5"/>
        <v/>
      </c>
      <c r="AC51" s="77" t="str">
        <f t="shared" si="7"/>
        <v/>
      </c>
      <c r="AD51" s="46" t="str">
        <f>IF(AB51="","",COUNTIFS($C58:$C148,AD$2,$D48:$D148,$AB51))</f>
        <v/>
      </c>
      <c r="AE51" s="46" t="str">
        <f>IF(AC51="","",COUNTIFS($C58:$C148,AE$2,$D48:$D148,$AB51))</f>
        <v/>
      </c>
      <c r="AF51" s="46" t="str">
        <f>IF(AD51="","",COUNTIFS($C58:$C148,AF$2,$D48:$D148,$AB51))</f>
        <v/>
      </c>
      <c r="AG51" s="46" t="str">
        <f>IF(AE51="","",COUNTIFS($C58:$C148,AG$2,$D48:$D148,$AB51))</f>
        <v/>
      </c>
      <c r="AH51" s="46" t="str">
        <f>IF(AF51="","",COUNTIFS($C58:$C148,AH$2,$D48:$D148,$AB51))</f>
        <v/>
      </c>
      <c r="AI51" s="46" t="str">
        <f>IF(AG51="","",COUNTIFS($C58:$C148,AI$2,$D48:$D148,$AB51))</f>
        <v/>
      </c>
      <c r="AJ51" s="46" t="str">
        <f>IF(AH51="","",COUNTIFS($C58:$C148,AJ$2,$D48:$D148,$AB51))</f>
        <v/>
      </c>
      <c r="AK51" s="46" t="str">
        <f>IF(AI51="","",COUNTIFS($C58:$C148,AK$2,$D48:$D148,$AB51))</f>
        <v/>
      </c>
      <c r="AL51" s="46" t="str">
        <f>IF(AJ51="","",COUNTIFS($C58:$C148,AL$2,$D48:$D148,$AB51))</f>
        <v/>
      </c>
      <c r="AM51" s="46" t="str">
        <f>IF(AK51="","",COUNTIFS($C58:$C148,AM$2,$D48:$D148,$AB51))</f>
        <v/>
      </c>
      <c r="AN51" s="46" t="str">
        <f>IF(AB51="","",COUNTIFS($C58:$C148,"&gt;2.50",$D48:$D148,$AB51))</f>
        <v/>
      </c>
    </row>
    <row r="52" spans="1:40">
      <c r="A52" s="75"/>
      <c r="B52" s="76"/>
      <c r="C52" s="76"/>
      <c r="K52" s="78" t="str">
        <f t="shared" si="6"/>
        <v/>
      </c>
      <c r="L52" s="77" t="str">
        <f t="shared" si="2"/>
        <v/>
      </c>
      <c r="M52" s="60"/>
      <c r="N52" s="58"/>
      <c r="O52" s="70"/>
      <c r="P52" s="70"/>
      <c r="Q52" s="70"/>
      <c r="R52" s="70"/>
      <c r="S52" s="70"/>
      <c r="T52" s="70"/>
      <c r="U52" s="70"/>
      <c r="V52" s="70"/>
      <c r="W52" s="70"/>
      <c r="X52" s="55"/>
      <c r="AB52" s="45" t="str">
        <f t="shared" si="5"/>
        <v/>
      </c>
      <c r="AC52" s="77" t="str">
        <f t="shared" si="7"/>
        <v/>
      </c>
      <c r="AD52" s="46" t="str">
        <f>IF(AB52="","",COUNTIFS($C59:$C149,AD$2,$D49:$D149,$AB52))</f>
        <v/>
      </c>
      <c r="AE52" s="46" t="str">
        <f>IF(AC52="","",COUNTIFS($C59:$C149,AE$2,$D49:$D149,$AB52))</f>
        <v/>
      </c>
      <c r="AF52" s="46" t="str">
        <f>IF(AD52="","",COUNTIFS($C59:$C149,AF$2,$D49:$D149,$AB52))</f>
        <v/>
      </c>
      <c r="AG52" s="46" t="str">
        <f>IF(AE52="","",COUNTIFS($C59:$C149,AG$2,$D49:$D149,$AB52))</f>
        <v/>
      </c>
      <c r="AH52" s="46" t="str">
        <f>IF(AF52="","",COUNTIFS($C59:$C149,AH$2,$D49:$D149,$AB52))</f>
        <v/>
      </c>
      <c r="AI52" s="46" t="str">
        <f>IF(AG52="","",COUNTIFS($C59:$C149,AI$2,$D49:$D149,$AB52))</f>
        <v/>
      </c>
      <c r="AJ52" s="46" t="str">
        <f>IF(AH52="","",COUNTIFS($C59:$C149,AJ$2,$D49:$D149,$AB52))</f>
        <v/>
      </c>
      <c r="AK52" s="46" t="str">
        <f>IF(AI52="","",COUNTIFS($C59:$C149,AK$2,$D49:$D149,$AB52))</f>
        <v/>
      </c>
      <c r="AL52" s="46" t="str">
        <f>IF(AJ52="","",COUNTIFS($C59:$C149,AL$2,$D49:$D149,$AB52))</f>
        <v/>
      </c>
      <c r="AM52" s="46" t="str">
        <f>IF(AK52="","",COUNTIFS($C59:$C149,AM$2,$D49:$D149,$AB52))</f>
        <v/>
      </c>
      <c r="AN52" s="46" t="str">
        <f>IF(AB52="","",COUNTIFS($C59:$C149,"&gt;2.50",$D49:$D149,$AB52))</f>
        <v/>
      </c>
    </row>
    <row r="53" spans="1:40">
      <c r="A53" s="75"/>
      <c r="B53" s="76"/>
      <c r="C53" s="76"/>
      <c r="K53" s="78" t="str">
        <f t="shared" si="6"/>
        <v/>
      </c>
      <c r="L53" s="77" t="str">
        <f t="shared" si="2"/>
        <v/>
      </c>
      <c r="M53" s="60"/>
      <c r="N53" s="58"/>
      <c r="O53" s="70"/>
      <c r="P53" s="70"/>
      <c r="Q53" s="70"/>
      <c r="R53" s="70"/>
      <c r="S53" s="70"/>
      <c r="T53" s="70"/>
      <c r="U53" s="70"/>
      <c r="V53" s="70"/>
      <c r="W53" s="70"/>
      <c r="X53" s="55"/>
      <c r="AB53" s="45" t="str">
        <f t="shared" si="5"/>
        <v/>
      </c>
      <c r="AC53" s="77" t="str">
        <f t="shared" si="7"/>
        <v/>
      </c>
      <c r="AD53" s="46" t="str">
        <f>IF(AB53="","",COUNTIFS($C60:$C150,AD$2,$D50:$D150,$AB53))</f>
        <v/>
      </c>
      <c r="AE53" s="46" t="str">
        <f>IF(AC53="","",COUNTIFS($C60:$C150,AE$2,$D50:$D150,$AB53))</f>
        <v/>
      </c>
      <c r="AF53" s="46" t="str">
        <f>IF(AD53="","",COUNTIFS($C60:$C150,AF$2,$D50:$D150,$AB53))</f>
        <v/>
      </c>
      <c r="AG53" s="46" t="str">
        <f>IF(AE53="","",COUNTIFS($C60:$C150,AG$2,$D50:$D150,$AB53))</f>
        <v/>
      </c>
      <c r="AH53" s="46" t="str">
        <f>IF(AF53="","",COUNTIFS($C60:$C150,AH$2,$D50:$D150,$AB53))</f>
        <v/>
      </c>
      <c r="AI53" s="46" t="str">
        <f>IF(AG53="","",COUNTIFS($C60:$C150,AI$2,$D50:$D150,$AB53))</f>
        <v/>
      </c>
      <c r="AJ53" s="46" t="str">
        <f>IF(AH53="","",COUNTIFS($C60:$C150,AJ$2,$D50:$D150,$AB53))</f>
        <v/>
      </c>
      <c r="AK53" s="46" t="str">
        <f>IF(AI53="","",COUNTIFS($C60:$C150,AK$2,$D50:$D150,$AB53))</f>
        <v/>
      </c>
      <c r="AL53" s="46" t="str">
        <f>IF(AJ53="","",COUNTIFS($C60:$C150,AL$2,$D50:$D150,$AB53))</f>
        <v/>
      </c>
      <c r="AM53" s="46" t="str">
        <f>IF(AK53="","",COUNTIFS($C60:$C150,AM$2,$D50:$D150,$AB53))</f>
        <v/>
      </c>
      <c r="AN53" s="46" t="str">
        <f>IF(AB53="","",COUNTIFS($C60:$C150,"&gt;2.50",$D50:$D150,$AB53))</f>
        <v/>
      </c>
    </row>
    <row r="54" spans="1:40">
      <c r="A54" s="75"/>
      <c r="B54" s="76"/>
      <c r="C54" s="76"/>
      <c r="K54" s="78" t="str">
        <f t="shared" si="6"/>
        <v/>
      </c>
      <c r="L54" s="77" t="str">
        <f t="shared" si="2"/>
        <v/>
      </c>
      <c r="M54" s="60"/>
      <c r="N54" s="58"/>
      <c r="O54" s="70"/>
      <c r="P54" s="70"/>
      <c r="Q54" s="70"/>
      <c r="R54" s="70"/>
      <c r="S54" s="70"/>
      <c r="T54" s="70"/>
      <c r="U54" s="70"/>
      <c r="V54" s="70"/>
      <c r="W54" s="70"/>
      <c r="X54" s="55"/>
      <c r="AB54" s="45" t="str">
        <f t="shared" si="5"/>
        <v/>
      </c>
      <c r="AC54" s="77" t="str">
        <f t="shared" si="7"/>
        <v/>
      </c>
      <c r="AD54" s="46" t="str">
        <f>IF(AB54="","",COUNTIFS($C58:$C151,AD$2,$D48:$D151,$AB54))</f>
        <v/>
      </c>
      <c r="AE54" s="46" t="str">
        <f>IF(AC54="","",COUNTIFS($C58:$C151,AE$2,$D48:$D151,$AB54))</f>
        <v/>
      </c>
      <c r="AF54" s="46" t="str">
        <f>IF(AD54="","",COUNTIFS($C58:$C151,AF$2,$D48:$D151,$AB54))</f>
        <v/>
      </c>
      <c r="AG54" s="46" t="str">
        <f>IF(AE54="","",COUNTIFS($C58:$C151,AG$2,$D48:$D151,$AB54))</f>
        <v/>
      </c>
      <c r="AH54" s="46" t="str">
        <f>IF(AF54="","",COUNTIFS($C58:$C151,AH$2,$D48:$D151,$AB54))</f>
        <v/>
      </c>
      <c r="AI54" s="46" t="str">
        <f>IF(AG54="","",COUNTIFS($C58:$C151,AI$2,$D48:$D151,$AB54))</f>
        <v/>
      </c>
      <c r="AJ54" s="46" t="str">
        <f>IF(AH54="","",COUNTIFS($C58:$C151,AJ$2,$D48:$D151,$AB54))</f>
        <v/>
      </c>
      <c r="AK54" s="46" t="str">
        <f>IF(AI54="","",COUNTIFS($C58:$C151,AK$2,$D48:$D151,$AB54))</f>
        <v/>
      </c>
      <c r="AL54" s="46" t="str">
        <f>IF(AJ54="","",COUNTIFS($C58:$C151,AL$2,$D48:$D151,$AB54))</f>
        <v/>
      </c>
      <c r="AM54" s="46" t="str">
        <f>IF(AK54="","",COUNTIFS($C58:$C151,AM$2,$D48:$D151,$AB54))</f>
        <v/>
      </c>
      <c r="AN54" s="46" t="str">
        <f>IF(AB54="","",COUNTIFS($C58:$C151,"&gt;2.50",$D48:$D151,$AB54))</f>
        <v/>
      </c>
    </row>
    <row r="55" spans="1:40">
      <c r="A55" s="75"/>
      <c r="B55" s="76"/>
      <c r="C55" s="76"/>
      <c r="K55" s="78" t="str">
        <f t="shared" si="6"/>
        <v/>
      </c>
      <c r="L55" s="77" t="str">
        <f t="shared" si="2"/>
        <v/>
      </c>
      <c r="M55" s="60"/>
      <c r="N55" s="58"/>
      <c r="O55" s="70"/>
      <c r="P55" s="70"/>
      <c r="Q55" s="70"/>
      <c r="R55" s="70"/>
      <c r="S55" s="70"/>
      <c r="T55" s="70"/>
      <c r="U55" s="70"/>
      <c r="V55" s="70"/>
      <c r="W55" s="70"/>
      <c r="X55" s="55"/>
      <c r="AB55" s="45" t="str">
        <f t="shared" si="5"/>
        <v/>
      </c>
      <c r="AC55" s="77" t="str">
        <f t="shared" si="7"/>
        <v/>
      </c>
      <c r="AD55" s="46" t="str">
        <f>IF(AB55="","",COUNTIFS($C59:$C152,AD$2,$D49:$D152,$AB55))</f>
        <v/>
      </c>
      <c r="AE55" s="46" t="str">
        <f>IF(AC55="","",COUNTIFS($C59:$C152,AE$2,$D49:$D152,$AB55))</f>
        <v/>
      </c>
      <c r="AF55" s="46" t="str">
        <f>IF(AD55="","",COUNTIFS($C59:$C152,AF$2,$D49:$D152,$AB55))</f>
        <v/>
      </c>
      <c r="AG55" s="46" t="str">
        <f>IF(AE55="","",COUNTIFS($C59:$C152,AG$2,$D49:$D152,$AB55))</f>
        <v/>
      </c>
      <c r="AH55" s="46" t="str">
        <f>IF(AF55="","",COUNTIFS($C59:$C152,AH$2,$D49:$D152,$AB55))</f>
        <v/>
      </c>
      <c r="AI55" s="46" t="str">
        <f>IF(AG55="","",COUNTIFS($C59:$C152,AI$2,$D49:$D152,$AB55))</f>
        <v/>
      </c>
      <c r="AJ55" s="46" t="str">
        <f>IF(AH55="","",COUNTIFS($C59:$C152,AJ$2,$D49:$D152,$AB55))</f>
        <v/>
      </c>
      <c r="AK55" s="46" t="str">
        <f>IF(AI55="","",COUNTIFS($C59:$C152,AK$2,$D49:$D152,$AB55))</f>
        <v/>
      </c>
      <c r="AL55" s="46" t="str">
        <f>IF(AJ55="","",COUNTIFS($C59:$C152,AL$2,$D49:$D152,$AB55))</f>
        <v/>
      </c>
      <c r="AM55" s="46" t="str">
        <f>IF(AK55="","",COUNTIFS($C59:$C152,AM$2,$D49:$D152,$AB55))</f>
        <v/>
      </c>
      <c r="AN55" s="46" t="str">
        <f>IF(AB55="","",COUNTIFS($C59:$C152,"&gt;2.50",$D49:$D152,$AB55))</f>
        <v/>
      </c>
    </row>
    <row r="56" spans="1:40">
      <c r="A56" s="75"/>
      <c r="B56" s="76"/>
      <c r="C56" s="76"/>
      <c r="K56" s="78" t="str">
        <f t="shared" si="6"/>
        <v/>
      </c>
      <c r="L56" s="77" t="str">
        <f t="shared" si="2"/>
        <v/>
      </c>
      <c r="M56" s="60"/>
      <c r="N56" s="58"/>
      <c r="O56" s="70"/>
      <c r="P56" s="70"/>
      <c r="Q56" s="70"/>
      <c r="R56" s="70"/>
      <c r="S56" s="70"/>
      <c r="T56" s="70"/>
      <c r="U56" s="70"/>
      <c r="V56" s="70"/>
      <c r="W56" s="70"/>
      <c r="X56" s="55"/>
      <c r="AB56" s="45" t="str">
        <f t="shared" si="5"/>
        <v/>
      </c>
      <c r="AC56" s="77" t="str">
        <f t="shared" si="7"/>
        <v/>
      </c>
      <c r="AD56" s="46" t="str">
        <f>IF(AB56="","",COUNTIFS($C55:$C153,AD$2,$D47:$D153,$AB56))</f>
        <v/>
      </c>
      <c r="AE56" s="46" t="str">
        <f>IF(AC56="","",COUNTIFS($C55:$C153,AE$2,$D47:$D153,$AB56))</f>
        <v/>
      </c>
      <c r="AF56" s="46" t="str">
        <f>IF(AD56="","",COUNTIFS($C55:$C153,AF$2,$D47:$D153,$AB56))</f>
        <v/>
      </c>
      <c r="AG56" s="46" t="str">
        <f>IF(AE56="","",COUNTIFS($C55:$C153,AG$2,$D47:$D153,$AB56))</f>
        <v/>
      </c>
      <c r="AH56" s="46" t="str">
        <f>IF(AF56="","",COUNTIFS($C55:$C153,AH$2,$D47:$D153,$AB56))</f>
        <v/>
      </c>
      <c r="AI56" s="46" t="str">
        <f>IF(AG56="","",COUNTIFS($C55:$C153,AI$2,$D47:$D153,$AB56))</f>
        <v/>
      </c>
      <c r="AJ56" s="46" t="str">
        <f>IF(AH56="","",COUNTIFS($C55:$C153,AJ$2,$D47:$D153,$AB56))</f>
        <v/>
      </c>
      <c r="AK56" s="46" t="str">
        <f>IF(AI56="","",COUNTIFS($C55:$C153,AK$2,$D47:$D153,$AB56))</f>
        <v/>
      </c>
      <c r="AL56" s="46" t="str">
        <f>IF(AJ56="","",COUNTIFS($C55:$C153,AL$2,$D47:$D153,$AB56))</f>
        <v/>
      </c>
      <c r="AM56" s="46" t="str">
        <f>IF(AK56="","",COUNTIFS($C55:$C153,AM$2,$D47:$D153,$AB56))</f>
        <v/>
      </c>
      <c r="AN56" s="46" t="str">
        <f>IF(AB56="","",COUNTIFS($C55:$C153,"&gt;2.50",$D47:$D153,$AB56))</f>
        <v/>
      </c>
    </row>
    <row r="57" spans="1:40">
      <c r="A57" s="75"/>
      <c r="B57" s="76"/>
      <c r="C57" s="76"/>
      <c r="K57" s="78" t="str">
        <f t="shared" si="6"/>
        <v/>
      </c>
      <c r="L57" s="77" t="str">
        <f t="shared" si="2"/>
        <v/>
      </c>
      <c r="M57" s="60"/>
      <c r="N57" s="58"/>
      <c r="O57" s="70"/>
      <c r="P57" s="70"/>
      <c r="Q57" s="70"/>
      <c r="R57" s="70"/>
      <c r="S57" s="70"/>
      <c r="T57" s="70"/>
      <c r="U57" s="70"/>
      <c r="V57" s="70"/>
      <c r="W57" s="70"/>
      <c r="X57" s="55"/>
      <c r="AB57" s="45" t="str">
        <f t="shared" si="5"/>
        <v/>
      </c>
      <c r="AC57" s="77" t="str">
        <f t="shared" si="7"/>
        <v/>
      </c>
      <c r="AD57" s="46" t="str">
        <f>IF(AB57="","",COUNTIFS($C65:$C154,AD$2,$D54:$D154,$AB57))</f>
        <v/>
      </c>
      <c r="AE57" s="46" t="str">
        <f>IF(AC57="","",COUNTIFS($C65:$C154,AE$2,$D54:$D154,$AB57))</f>
        <v/>
      </c>
      <c r="AF57" s="46" t="str">
        <f>IF(AD57="","",COUNTIFS($C65:$C154,AF$2,$D54:$D154,$AB57))</f>
        <v/>
      </c>
      <c r="AG57" s="46" t="str">
        <f>IF(AE57="","",COUNTIFS($C65:$C154,AG$2,$D54:$D154,$AB57))</f>
        <v/>
      </c>
      <c r="AH57" s="46" t="str">
        <f>IF(AF57="","",COUNTIFS($C65:$C154,AH$2,$D54:$D154,$AB57))</f>
        <v/>
      </c>
      <c r="AI57" s="46" t="str">
        <f>IF(AG57="","",COUNTIFS($C65:$C154,AI$2,$D54:$D154,$AB57))</f>
        <v/>
      </c>
      <c r="AJ57" s="46" t="str">
        <f>IF(AH57="","",COUNTIFS($C65:$C154,AJ$2,$D54:$D154,$AB57))</f>
        <v/>
      </c>
      <c r="AK57" s="46" t="str">
        <f>IF(AI57="","",COUNTIFS($C65:$C154,AK$2,$D54:$D154,$AB57))</f>
        <v/>
      </c>
      <c r="AL57" s="46" t="str">
        <f>IF(AJ57="","",COUNTIFS($C65:$C154,AL$2,$D54:$D154,$AB57))</f>
        <v/>
      </c>
      <c r="AM57" s="46" t="str">
        <f>IF(AK57="","",COUNTIFS($C65:$C154,AM$2,$D54:$D154,$AB57))</f>
        <v/>
      </c>
      <c r="AN57" s="46" t="str">
        <f>IF(AB57="","",COUNTIFS($C65:$C154,"&gt;2.50",$D54:$D154,$AB57))</f>
        <v/>
      </c>
    </row>
    <row r="58" spans="1:40">
      <c r="A58" s="75"/>
      <c r="B58" s="76"/>
      <c r="C58" s="76"/>
      <c r="K58" s="78" t="str">
        <f t="shared" si="6"/>
        <v/>
      </c>
      <c r="L58" s="77" t="str">
        <f t="shared" si="2"/>
        <v/>
      </c>
      <c r="M58" s="60"/>
      <c r="N58" s="58"/>
      <c r="O58" s="70"/>
      <c r="P58" s="70"/>
      <c r="Q58" s="70"/>
      <c r="R58" s="70"/>
      <c r="S58" s="70"/>
      <c r="T58" s="70"/>
      <c r="U58" s="70"/>
      <c r="V58" s="70"/>
      <c r="W58" s="70"/>
      <c r="X58" s="55"/>
      <c r="AB58" s="45" t="str">
        <f t="shared" si="5"/>
        <v/>
      </c>
      <c r="AC58" s="77" t="str">
        <f t="shared" si="7"/>
        <v/>
      </c>
      <c r="AD58" s="46" t="str">
        <f>IF(AB58="","",COUNTIFS($C66:$C155,AD$2,$D55:$D155,$AB58))</f>
        <v/>
      </c>
      <c r="AE58" s="46" t="str">
        <f>IF(AC58="","",COUNTIFS($C66:$C155,AE$2,$D55:$D155,$AB58))</f>
        <v/>
      </c>
      <c r="AF58" s="46" t="str">
        <f>IF(AD58="","",COUNTIFS($C66:$C155,AF$2,$D55:$D155,$AB58))</f>
        <v/>
      </c>
      <c r="AG58" s="46" t="str">
        <f>IF(AE58="","",COUNTIFS($C66:$C155,AG$2,$D55:$D155,$AB58))</f>
        <v/>
      </c>
      <c r="AH58" s="46" t="str">
        <f>IF(AF58="","",COUNTIFS($C66:$C155,AH$2,$D55:$D155,$AB58))</f>
        <v/>
      </c>
      <c r="AI58" s="46" t="str">
        <f>IF(AG58="","",COUNTIFS($C66:$C155,AI$2,$D55:$D155,$AB58))</f>
        <v/>
      </c>
      <c r="AJ58" s="46" t="str">
        <f>IF(AH58="","",COUNTIFS($C66:$C155,AJ$2,$D55:$D155,$AB58))</f>
        <v/>
      </c>
      <c r="AK58" s="46" t="str">
        <f>IF(AI58="","",COUNTIFS($C66:$C155,AK$2,$D55:$D155,$AB58))</f>
        <v/>
      </c>
      <c r="AL58" s="46" t="str">
        <f>IF(AJ58="","",COUNTIFS($C66:$C155,AL$2,$D55:$D155,$AB58))</f>
        <v/>
      </c>
      <c r="AM58" s="46" t="str">
        <f>IF(AK58="","",COUNTIFS($C66:$C155,AM$2,$D55:$D155,$AB58))</f>
        <v/>
      </c>
      <c r="AN58" s="46" t="str">
        <f>IF(AB58="","",COUNTIFS($C66:$C155,"&gt;2.50",$D55:$D155,$AB58))</f>
        <v/>
      </c>
    </row>
    <row r="59" spans="1:40">
      <c r="A59" s="75"/>
      <c r="B59" s="76"/>
      <c r="C59" s="76"/>
      <c r="K59" s="78" t="str">
        <f t="shared" si="6"/>
        <v/>
      </c>
      <c r="L59" s="77" t="str">
        <f t="shared" si="2"/>
        <v/>
      </c>
      <c r="M59" s="60"/>
      <c r="N59" s="58"/>
      <c r="O59" s="70"/>
      <c r="P59" s="70"/>
      <c r="Q59" s="70"/>
      <c r="R59" s="70"/>
      <c r="S59" s="70"/>
      <c r="T59" s="70"/>
      <c r="U59" s="70"/>
      <c r="V59" s="70"/>
      <c r="W59" s="70"/>
      <c r="X59" s="55"/>
      <c r="AB59" s="45" t="str">
        <f t="shared" si="5"/>
        <v/>
      </c>
      <c r="AC59" s="77" t="str">
        <f t="shared" si="7"/>
        <v/>
      </c>
      <c r="AD59" s="46" t="str">
        <f>IF(AB59="","",COUNTIFS($C67:$C156,AD$2,$D56:$D156,$AB59))</f>
        <v/>
      </c>
      <c r="AE59" s="46" t="str">
        <f>IF(AC59="","",COUNTIFS($C67:$C156,AE$2,$D56:$D156,$AB59))</f>
        <v/>
      </c>
      <c r="AF59" s="46" t="str">
        <f>IF(AD59="","",COUNTIFS($C67:$C156,AF$2,$D56:$D156,$AB59))</f>
        <v/>
      </c>
      <c r="AG59" s="46" t="str">
        <f>IF(AE59="","",COUNTIFS($C67:$C156,AG$2,$D56:$D156,$AB59))</f>
        <v/>
      </c>
      <c r="AH59" s="46" t="str">
        <f>IF(AF59="","",COUNTIFS($C67:$C156,AH$2,$D56:$D156,$AB59))</f>
        <v/>
      </c>
      <c r="AI59" s="46" t="str">
        <f>IF(AG59="","",COUNTIFS($C67:$C156,AI$2,$D56:$D156,$AB59))</f>
        <v/>
      </c>
      <c r="AJ59" s="46" t="str">
        <f>IF(AH59="","",COUNTIFS($C67:$C156,AJ$2,$D56:$D156,$AB59))</f>
        <v/>
      </c>
      <c r="AK59" s="46" t="str">
        <f>IF(AI59="","",COUNTIFS($C67:$C156,AK$2,$D56:$D156,$AB59))</f>
        <v/>
      </c>
      <c r="AL59" s="46" t="str">
        <f>IF(AJ59="","",COUNTIFS($C67:$C156,AL$2,$D56:$D156,$AB59))</f>
        <v/>
      </c>
      <c r="AM59" s="46" t="str">
        <f>IF(AK59="","",COUNTIFS($C67:$C156,AM$2,$D56:$D156,$AB59))</f>
        <v/>
      </c>
      <c r="AN59" s="46" t="str">
        <f>IF(AB59="","",COUNTIFS($C67:$C156,"&gt;2.50",$D56:$D156,$AB59))</f>
        <v/>
      </c>
    </row>
    <row r="60" spans="1:40">
      <c r="A60" s="75"/>
      <c r="B60" s="76"/>
      <c r="C60" s="76"/>
      <c r="K60" s="78" t="str">
        <f t="shared" si="6"/>
        <v/>
      </c>
      <c r="L60" s="77" t="str">
        <f t="shared" si="2"/>
        <v/>
      </c>
      <c r="M60" s="60"/>
      <c r="N60" s="58"/>
      <c r="O60" s="70"/>
      <c r="P60" s="70"/>
      <c r="Q60" s="70"/>
      <c r="R60" s="70"/>
      <c r="S60" s="70"/>
      <c r="T60" s="70"/>
      <c r="U60" s="70"/>
      <c r="V60" s="70"/>
      <c r="W60" s="70"/>
      <c r="X60" s="55"/>
      <c r="AB60" s="45" t="str">
        <f t="shared" si="5"/>
        <v/>
      </c>
      <c r="AC60" s="77" t="str">
        <f t="shared" si="7"/>
        <v/>
      </c>
      <c r="AD60" s="46" t="str">
        <f>IF(AB60="","",COUNTIFS($C68:$C157,AD$2,$D57:$D157,$AB60))</f>
        <v/>
      </c>
      <c r="AE60" s="46" t="str">
        <f>IF(AC60="","",COUNTIFS($C68:$C157,AE$2,$D57:$D157,$AB60))</f>
        <v/>
      </c>
      <c r="AF60" s="46" t="str">
        <f>IF(AD60="","",COUNTIFS($C68:$C157,AF$2,$D57:$D157,$AB60))</f>
        <v/>
      </c>
      <c r="AG60" s="46" t="str">
        <f>IF(AE60="","",COUNTIFS($C68:$C157,AG$2,$D57:$D157,$AB60))</f>
        <v/>
      </c>
      <c r="AH60" s="46" t="str">
        <f>IF(AF60="","",COUNTIFS($C68:$C157,AH$2,$D57:$D157,$AB60))</f>
        <v/>
      </c>
      <c r="AI60" s="46" t="str">
        <f>IF(AG60="","",COUNTIFS($C68:$C157,AI$2,$D57:$D157,$AB60))</f>
        <v/>
      </c>
      <c r="AJ60" s="46" t="str">
        <f>IF(AH60="","",COUNTIFS($C68:$C157,AJ$2,$D57:$D157,$AB60))</f>
        <v/>
      </c>
      <c r="AK60" s="46" t="str">
        <f>IF(AI60="","",COUNTIFS($C68:$C157,AK$2,$D57:$D157,$AB60))</f>
        <v/>
      </c>
      <c r="AL60" s="46" t="str">
        <f>IF(AJ60="","",COUNTIFS($C68:$C157,AL$2,$D57:$D157,$AB60))</f>
        <v/>
      </c>
      <c r="AM60" s="46" t="str">
        <f>IF(AK60="","",COUNTIFS($C68:$C157,AM$2,$D57:$D157,$AB60))</f>
        <v/>
      </c>
      <c r="AN60" s="46" t="str">
        <f>IF(AB60="","",COUNTIFS($C68:$C157,"&gt;2.50",$D57:$D157,$AB60))</f>
        <v/>
      </c>
    </row>
    <row r="61" spans="1:40">
      <c r="A61" s="75"/>
      <c r="B61" s="76"/>
      <c r="C61" s="76"/>
      <c r="K61" s="78" t="str">
        <f t="shared" si="6"/>
        <v/>
      </c>
      <c r="L61" s="77" t="str">
        <f t="shared" si="2"/>
        <v/>
      </c>
      <c r="M61" s="60"/>
      <c r="N61" s="58"/>
      <c r="O61" s="70"/>
      <c r="P61" s="70"/>
      <c r="Q61" s="70"/>
      <c r="R61" s="70"/>
      <c r="S61" s="70"/>
      <c r="T61" s="70"/>
      <c r="U61" s="70"/>
      <c r="V61" s="70"/>
      <c r="W61" s="70"/>
      <c r="X61" s="55"/>
      <c r="AB61" s="45" t="str">
        <f t="shared" si="5"/>
        <v/>
      </c>
      <c r="AC61" s="77" t="str">
        <f t="shared" si="7"/>
        <v/>
      </c>
      <c r="AD61" s="46" t="str">
        <f>IF(AB61="","",COUNTIFS($C69:$C158,AD$2,$D58:$D158,$AB61))</f>
        <v/>
      </c>
      <c r="AE61" s="46" t="str">
        <f>IF(AC61="","",COUNTIFS($C69:$C158,AE$2,$D58:$D158,$AB61))</f>
        <v/>
      </c>
      <c r="AF61" s="46" t="str">
        <f>IF(AD61="","",COUNTIFS($C69:$C158,AF$2,$D58:$D158,$AB61))</f>
        <v/>
      </c>
      <c r="AG61" s="46" t="str">
        <f>IF(AE61="","",COUNTIFS($C69:$C158,AG$2,$D58:$D158,$AB61))</f>
        <v/>
      </c>
      <c r="AH61" s="46" t="str">
        <f>IF(AF61="","",COUNTIFS($C69:$C158,AH$2,$D58:$D158,$AB61))</f>
        <v/>
      </c>
      <c r="AI61" s="46" t="str">
        <f>IF(AG61="","",COUNTIFS($C69:$C158,AI$2,$D58:$D158,$AB61))</f>
        <v/>
      </c>
      <c r="AJ61" s="46" t="str">
        <f>IF(AH61="","",COUNTIFS($C69:$C158,AJ$2,$D58:$D158,$AB61))</f>
        <v/>
      </c>
      <c r="AK61" s="46" t="str">
        <f>IF(AI61="","",COUNTIFS($C69:$C158,AK$2,$D58:$D158,$AB61))</f>
        <v/>
      </c>
      <c r="AL61" s="46" t="str">
        <f>IF(AJ61="","",COUNTIFS($C69:$C158,AL$2,$D58:$D158,$AB61))</f>
        <v/>
      </c>
      <c r="AM61" s="46" t="str">
        <f>IF(AK61="","",COUNTIFS($C69:$C158,AM$2,$D58:$D158,$AB61))</f>
        <v/>
      </c>
      <c r="AN61" s="46" t="str">
        <f>IF(AB61="","",COUNTIFS($C69:$C158,"&gt;2.50",$D58:$D158,$AB61))</f>
        <v/>
      </c>
    </row>
    <row r="62" spans="1:40">
      <c r="A62" s="75"/>
      <c r="B62" s="76"/>
      <c r="C62" s="76"/>
      <c r="K62" s="78" t="str">
        <f t="shared" si="6"/>
        <v/>
      </c>
      <c r="L62" s="77" t="str">
        <f t="shared" si="2"/>
        <v/>
      </c>
      <c r="M62" s="60"/>
      <c r="N62" s="58"/>
      <c r="O62" s="70"/>
      <c r="P62" s="70"/>
      <c r="Q62" s="70"/>
      <c r="R62" s="70"/>
      <c r="S62" s="70"/>
      <c r="T62" s="70"/>
      <c r="U62" s="70"/>
      <c r="V62" s="70"/>
      <c r="W62" s="70"/>
      <c r="X62" s="55"/>
      <c r="AB62" s="45" t="str">
        <f t="shared" si="5"/>
        <v/>
      </c>
      <c r="AC62" s="77" t="str">
        <f t="shared" si="7"/>
        <v/>
      </c>
      <c r="AD62" s="46" t="str">
        <f>IF(AB62="","",COUNTIFS($C70:$C159,AD$2,$D59:$D159,$AB62))</f>
        <v/>
      </c>
      <c r="AE62" s="46" t="str">
        <f>IF(AC62="","",COUNTIFS($C70:$C159,AE$2,$D59:$D159,$AB62))</f>
        <v/>
      </c>
      <c r="AF62" s="46" t="str">
        <f>IF(AD62="","",COUNTIFS($C70:$C159,AF$2,$D59:$D159,$AB62))</f>
        <v/>
      </c>
      <c r="AG62" s="46" t="str">
        <f>IF(AE62="","",COUNTIFS($C70:$C159,AG$2,$D59:$D159,$AB62))</f>
        <v/>
      </c>
      <c r="AH62" s="46" t="str">
        <f>IF(AF62="","",COUNTIFS($C70:$C159,AH$2,$D59:$D159,$AB62))</f>
        <v/>
      </c>
      <c r="AI62" s="46" t="str">
        <f>IF(AG62="","",COUNTIFS($C70:$C159,AI$2,$D59:$D159,$AB62))</f>
        <v/>
      </c>
      <c r="AJ62" s="46" t="str">
        <f>IF(AH62="","",COUNTIFS($C70:$C159,AJ$2,$D59:$D159,$AB62))</f>
        <v/>
      </c>
      <c r="AK62" s="46" t="str">
        <f>IF(AI62="","",COUNTIFS($C70:$C159,AK$2,$D59:$D159,$AB62))</f>
        <v/>
      </c>
      <c r="AL62" s="46" t="str">
        <f>IF(AJ62="","",COUNTIFS($C70:$C159,AL$2,$D59:$D159,$AB62))</f>
        <v/>
      </c>
      <c r="AM62" s="46" t="str">
        <f>IF(AK62="","",COUNTIFS($C70:$C159,AM$2,$D59:$D159,$AB62))</f>
        <v/>
      </c>
      <c r="AN62" s="46" t="str">
        <f>IF(AB62="","",COUNTIFS($C70:$C159,"&gt;2.50",$D59:$D159,$AB62))</f>
        <v/>
      </c>
    </row>
    <row r="63" spans="1:40">
      <c r="A63" s="75"/>
      <c r="B63" s="76"/>
      <c r="C63" s="76"/>
      <c r="K63" s="78" t="str">
        <f t="shared" si="6"/>
        <v/>
      </c>
      <c r="L63" s="77" t="str">
        <f t="shared" si="2"/>
        <v/>
      </c>
      <c r="M63" s="60"/>
      <c r="N63" s="58"/>
      <c r="O63" s="70"/>
      <c r="P63" s="70"/>
      <c r="Q63" s="70"/>
      <c r="R63" s="70"/>
      <c r="S63" s="70"/>
      <c r="T63" s="70"/>
      <c r="U63" s="70"/>
      <c r="V63" s="70"/>
      <c r="W63" s="70"/>
      <c r="X63" s="55"/>
      <c r="AB63" s="45" t="str">
        <f t="shared" si="5"/>
        <v/>
      </c>
      <c r="AC63" s="77" t="str">
        <f t="shared" si="7"/>
        <v/>
      </c>
      <c r="AD63" s="46" t="str">
        <f>IF(AB63="","",COUNTIFS($C71:$C160,AD$2,$D60:$D160,$AB63))</f>
        <v/>
      </c>
      <c r="AE63" s="46" t="str">
        <f>IF(AC63="","",COUNTIFS($C71:$C160,AE$2,$D60:$D160,$AB63))</f>
        <v/>
      </c>
      <c r="AF63" s="46" t="str">
        <f>IF(AD63="","",COUNTIFS($C71:$C160,AF$2,$D60:$D160,$AB63))</f>
        <v/>
      </c>
      <c r="AG63" s="46" t="str">
        <f>IF(AE63="","",COUNTIFS($C71:$C160,AG$2,$D60:$D160,$AB63))</f>
        <v/>
      </c>
      <c r="AH63" s="46" t="str">
        <f>IF(AF63="","",COUNTIFS($C71:$C160,AH$2,$D60:$D160,$AB63))</f>
        <v/>
      </c>
      <c r="AI63" s="46" t="str">
        <f>IF(AG63="","",COUNTIFS($C71:$C160,AI$2,$D60:$D160,$AB63))</f>
        <v/>
      </c>
      <c r="AJ63" s="46" t="str">
        <f>IF(AH63="","",COUNTIFS($C71:$C160,AJ$2,$D60:$D160,$AB63))</f>
        <v/>
      </c>
      <c r="AK63" s="46" t="str">
        <f>IF(AI63="","",COUNTIFS($C71:$C160,AK$2,$D60:$D160,$AB63))</f>
        <v/>
      </c>
      <c r="AL63" s="46" t="str">
        <f>IF(AJ63="","",COUNTIFS($C71:$C160,AL$2,$D60:$D160,$AB63))</f>
        <v/>
      </c>
      <c r="AM63" s="46" t="str">
        <f>IF(AK63="","",COUNTIFS($C71:$C160,AM$2,$D60:$D160,$AB63))</f>
        <v/>
      </c>
      <c r="AN63" s="46" t="str">
        <f>IF(AB63="","",COUNTIFS($C71:$C160,"&gt;2.50",$D60:$D160,$AB63))</f>
        <v/>
      </c>
    </row>
    <row r="64" spans="1:40">
      <c r="A64" s="75"/>
      <c r="B64" s="76"/>
      <c r="C64" s="76"/>
      <c r="K64" s="78" t="str">
        <f t="shared" si="6"/>
        <v/>
      </c>
      <c r="L64" s="77" t="str">
        <f t="shared" si="2"/>
        <v/>
      </c>
      <c r="M64" s="60"/>
      <c r="N64" s="58"/>
      <c r="O64" s="70"/>
      <c r="P64" s="70"/>
      <c r="Q64" s="70"/>
      <c r="R64" s="70"/>
      <c r="S64" s="70"/>
      <c r="T64" s="70"/>
      <c r="U64" s="70"/>
      <c r="V64" s="70"/>
      <c r="W64" s="70"/>
      <c r="X64" s="55"/>
      <c r="AB64" s="45" t="str">
        <f t="shared" si="5"/>
        <v/>
      </c>
      <c r="AC64" s="77" t="str">
        <f t="shared" si="7"/>
        <v/>
      </c>
      <c r="AD64" s="46" t="str">
        <f>IF(AB64="","",COUNTIFS($C74:$C161,AD$2,$D61:$D161,$AB64))</f>
        <v/>
      </c>
      <c r="AE64" s="46" t="str">
        <f>IF(AC64="","",COUNTIFS($C74:$C161,AE$2,$D61:$D161,$AB64))</f>
        <v/>
      </c>
      <c r="AF64" s="46" t="str">
        <f>IF(AD64="","",COUNTIFS($C74:$C161,AF$2,$D61:$D161,$AB64))</f>
        <v/>
      </c>
      <c r="AG64" s="46" t="str">
        <f>IF(AE64="","",COUNTIFS($C74:$C161,AG$2,$D61:$D161,$AB64))</f>
        <v/>
      </c>
      <c r="AH64" s="46" t="str">
        <f>IF(AF64="","",COUNTIFS($C74:$C161,AH$2,$D61:$D161,$AB64))</f>
        <v/>
      </c>
      <c r="AI64" s="46" t="str">
        <f>IF(AG64="","",COUNTIFS($C74:$C161,AI$2,$D61:$D161,$AB64))</f>
        <v/>
      </c>
      <c r="AJ64" s="46" t="str">
        <f>IF(AH64="","",COUNTIFS($C74:$C161,AJ$2,$D61:$D161,$AB64))</f>
        <v/>
      </c>
      <c r="AK64" s="46" t="str">
        <f>IF(AI64="","",COUNTIFS($C74:$C161,AK$2,$D61:$D161,$AB64))</f>
        <v/>
      </c>
      <c r="AL64" s="46" t="str">
        <f>IF(AJ64="","",COUNTIFS($C74:$C161,AL$2,$D61:$D161,$AB64))</f>
        <v/>
      </c>
      <c r="AM64" s="46" t="str">
        <f>IF(AK64="","",COUNTIFS($C74:$C161,AM$2,$D61:$D161,$AB64))</f>
        <v/>
      </c>
      <c r="AN64" s="46" t="str">
        <f>IF(AB64="","",COUNTIFS($C74:$C161,"&gt;2.50",$D61:$D161,$AB64))</f>
        <v/>
      </c>
    </row>
    <row r="65" spans="1:40">
      <c r="A65" s="75"/>
      <c r="B65" s="76"/>
      <c r="C65" s="76"/>
      <c r="K65" s="78" t="str">
        <f t="shared" si="6"/>
        <v/>
      </c>
      <c r="L65" s="77" t="str">
        <f t="shared" si="2"/>
        <v/>
      </c>
      <c r="M65" s="60"/>
      <c r="N65" s="58"/>
      <c r="O65" s="70"/>
      <c r="P65" s="70"/>
      <c r="Q65" s="70"/>
      <c r="R65" s="70"/>
      <c r="S65" s="70"/>
      <c r="T65" s="70"/>
      <c r="U65" s="70"/>
      <c r="V65" s="70"/>
      <c r="W65" s="70"/>
      <c r="X65" s="55"/>
      <c r="AB65" s="45" t="str">
        <f t="shared" si="5"/>
        <v/>
      </c>
      <c r="AC65" s="77" t="str">
        <f t="shared" si="7"/>
        <v/>
      </c>
      <c r="AD65" s="46" t="str">
        <f>IF(AB65="","",COUNTIFS($C77:$C162,AD$2,$D63:$D162,$AB65))</f>
        <v/>
      </c>
      <c r="AE65" s="46" t="str">
        <f>IF(AC65="","",COUNTIFS($C77:$C162,AE$2,$D63:$D162,$AB65))</f>
        <v/>
      </c>
      <c r="AF65" s="46" t="str">
        <f>IF(AD65="","",COUNTIFS($C77:$C162,AF$2,$D63:$D162,$AB65))</f>
        <v/>
      </c>
      <c r="AG65" s="46" t="str">
        <f>IF(AE65="","",COUNTIFS($C77:$C162,AG$2,$D63:$D162,$AB65))</f>
        <v/>
      </c>
      <c r="AH65" s="46" t="str">
        <f>IF(AF65="","",COUNTIFS($C77:$C162,AH$2,$D63:$D162,$AB65))</f>
        <v/>
      </c>
      <c r="AI65" s="46" t="str">
        <f>IF(AG65="","",COUNTIFS($C77:$C162,AI$2,$D63:$D162,$AB65))</f>
        <v/>
      </c>
      <c r="AJ65" s="46" t="str">
        <f>IF(AH65="","",COUNTIFS($C77:$C162,AJ$2,$D63:$D162,$AB65))</f>
        <v/>
      </c>
      <c r="AK65" s="46" t="str">
        <f>IF(AI65="","",COUNTIFS($C77:$C162,AK$2,$D63:$D162,$AB65))</f>
        <v/>
      </c>
      <c r="AL65" s="46" t="str">
        <f>IF(AJ65="","",COUNTIFS($C77:$C162,AL$2,$D63:$D162,$AB65))</f>
        <v/>
      </c>
      <c r="AM65" s="46" t="str">
        <f>IF(AK65="","",COUNTIFS($C77:$C162,AM$2,$D63:$D162,$AB65))</f>
        <v/>
      </c>
      <c r="AN65" s="46" t="str">
        <f>IF(AB65="","",COUNTIFS($C77:$C162,"&gt;2.50",$D63:$D162,$AB65))</f>
        <v/>
      </c>
    </row>
    <row r="66" spans="1:40">
      <c r="A66" s="75"/>
      <c r="B66" s="76"/>
      <c r="C66" s="76"/>
      <c r="K66" s="78" t="str">
        <f t="shared" si="6"/>
        <v/>
      </c>
      <c r="L66" s="77" t="str">
        <f t="shared" si="2"/>
        <v/>
      </c>
      <c r="M66" s="60"/>
      <c r="N66" s="58"/>
      <c r="O66" s="70"/>
      <c r="P66" s="70"/>
      <c r="Q66" s="70"/>
      <c r="R66" s="70"/>
      <c r="S66" s="70"/>
      <c r="T66" s="70"/>
      <c r="U66" s="70"/>
      <c r="V66" s="70"/>
      <c r="W66" s="70"/>
      <c r="X66" s="55"/>
      <c r="AB66" s="45" t="str">
        <f t="shared" si="5"/>
        <v/>
      </c>
      <c r="AC66" s="77" t="str">
        <f t="shared" si="7"/>
        <v/>
      </c>
      <c r="AD66" s="46" t="str">
        <f>IF(AB66="","",COUNTIFS($C81:$C163,AD$2,$D64:$D163,$AB66))</f>
        <v/>
      </c>
      <c r="AE66" s="46" t="str">
        <f>IF(AC66="","",COUNTIFS($C81:$C163,AE$2,$D64:$D163,$AB66))</f>
        <v/>
      </c>
      <c r="AF66" s="46" t="str">
        <f>IF(AD66="","",COUNTIFS($C81:$C163,AF$2,$D64:$D163,$AB66))</f>
        <v/>
      </c>
      <c r="AG66" s="46" t="str">
        <f>IF(AE66="","",COUNTIFS($C81:$C163,AG$2,$D64:$D163,$AB66))</f>
        <v/>
      </c>
      <c r="AH66" s="46" t="str">
        <f>IF(AF66="","",COUNTIFS($C81:$C163,AH$2,$D64:$D163,$AB66))</f>
        <v/>
      </c>
      <c r="AI66" s="46" t="str">
        <f>IF(AG66="","",COUNTIFS($C81:$C163,AI$2,$D64:$D163,$AB66))</f>
        <v/>
      </c>
      <c r="AJ66" s="46" t="str">
        <f>IF(AH66="","",COUNTIFS($C81:$C163,AJ$2,$D64:$D163,$AB66))</f>
        <v/>
      </c>
      <c r="AK66" s="46" t="str">
        <f>IF(AI66="","",COUNTIFS($C81:$C163,AK$2,$D64:$D163,$AB66))</f>
        <v/>
      </c>
      <c r="AL66" s="46" t="str">
        <f>IF(AJ66="","",COUNTIFS($C81:$C163,AL$2,$D64:$D163,$AB66))</f>
        <v/>
      </c>
      <c r="AM66" s="46" t="str">
        <f>IF(AK66="","",COUNTIFS($C81:$C163,AM$2,$D64:$D163,$AB66))</f>
        <v/>
      </c>
      <c r="AN66" s="46" t="str">
        <f>IF(AB66="","",COUNTIFS($C81:$C163,"&gt;2.50",$D64:$D163,$AB66))</f>
        <v/>
      </c>
    </row>
    <row r="67" spans="1:40">
      <c r="A67" s="75"/>
      <c r="B67" s="76"/>
      <c r="C67" s="76"/>
      <c r="K67" s="78" t="str">
        <f t="shared" ref="K67:K98" si="8">IF(M67="","",COUNTIF(D:D,N67))</f>
        <v/>
      </c>
      <c r="L67" s="77" t="str">
        <f t="shared" si="2"/>
        <v/>
      </c>
      <c r="M67" s="60"/>
      <c r="N67" s="58"/>
      <c r="O67" s="70"/>
      <c r="P67" s="70"/>
      <c r="Q67" s="70"/>
      <c r="R67" s="70"/>
      <c r="S67" s="70"/>
      <c r="T67" s="70"/>
      <c r="U67" s="70"/>
      <c r="V67" s="70"/>
      <c r="W67" s="70"/>
      <c r="X67" s="55"/>
      <c r="AB67" s="45" t="str">
        <f t="shared" si="5"/>
        <v/>
      </c>
      <c r="AC67" s="77" t="str">
        <f t="shared" ref="AC67:AC98" si="9">IF(AND(ISNUMBER(N67),N67&lt;&gt;""),(GETPIVOTDATA("Quantité 
estimée en 
stères",$N$1,"Lot",N67)-($I$2*M67))/M67,"")</f>
        <v/>
      </c>
      <c r="AD67" s="46" t="str">
        <f>IF(AB67="","",COUNTIFS($C46:$C164,AD$2,$D65:$D164,$AB67))</f>
        <v/>
      </c>
      <c r="AE67" s="46" t="str">
        <f>IF(AC67="","",COUNTIFS($C46:$C164,AE$2,$D65:$D164,$AB67))</f>
        <v/>
      </c>
      <c r="AF67" s="46" t="str">
        <f>IF(AD67="","",COUNTIFS($C46:$C164,AF$2,$D65:$D164,$AB67))</f>
        <v/>
      </c>
      <c r="AG67" s="46" t="str">
        <f>IF(AE67="","",COUNTIFS($C46:$C164,AG$2,$D65:$D164,$AB67))</f>
        <v/>
      </c>
      <c r="AH67" s="46" t="str">
        <f>IF(AF67="","",COUNTIFS($C46:$C164,AH$2,$D65:$D164,$AB67))</f>
        <v/>
      </c>
      <c r="AI67" s="46" t="str">
        <f>IF(AG67="","",COUNTIFS($C46:$C164,AI$2,$D65:$D164,$AB67))</f>
        <v/>
      </c>
      <c r="AJ67" s="46" t="str">
        <f>IF(AH67="","",COUNTIFS($C46:$C164,AJ$2,$D65:$D164,$AB67))</f>
        <v/>
      </c>
      <c r="AK67" s="46" t="str">
        <f>IF(AI67="","",COUNTIFS($C46:$C164,AK$2,$D65:$D164,$AB67))</f>
        <v/>
      </c>
      <c r="AL67" s="46" t="str">
        <f>IF(AJ67="","",COUNTIFS($C46:$C164,AL$2,$D65:$D164,$AB67))</f>
        <v/>
      </c>
      <c r="AM67" s="46" t="str">
        <f>IF(AK67="","",COUNTIFS($C46:$C164,AM$2,$D65:$D164,$AB67))</f>
        <v/>
      </c>
      <c r="AN67" s="46" t="str">
        <f>IF(AB67="","",COUNTIFS($C46:$C164,"&gt;2.50",$D65:$D164,$AB67))</f>
        <v/>
      </c>
    </row>
    <row r="68" spans="1:40">
      <c r="A68" s="75"/>
      <c r="B68" s="76"/>
      <c r="C68" s="76"/>
      <c r="K68" s="78" t="str">
        <f t="shared" si="8"/>
        <v/>
      </c>
      <c r="L68" s="77" t="str">
        <f t="shared" ref="L68:L131" si="10">IF(AC68="","",AC68)</f>
        <v/>
      </c>
      <c r="M68" s="60"/>
      <c r="N68" s="58"/>
      <c r="O68" s="70"/>
      <c r="P68" s="70"/>
      <c r="Q68" s="70"/>
      <c r="R68" s="70"/>
      <c r="S68" s="70"/>
      <c r="T68" s="70"/>
      <c r="U68" s="70"/>
      <c r="V68" s="70"/>
      <c r="W68" s="70"/>
      <c r="X68" s="55"/>
      <c r="AB68" s="45" t="str">
        <f t="shared" si="5"/>
        <v/>
      </c>
      <c r="AC68" s="77" t="str">
        <f t="shared" si="9"/>
        <v/>
      </c>
      <c r="AD68" s="46" t="str">
        <f>IF(AB68="","",COUNTIFS($C80:$C165,AD$2,$D66:$D165,$AB68))</f>
        <v/>
      </c>
      <c r="AE68" s="46" t="str">
        <f>IF(AC68="","",COUNTIFS($C80:$C165,AE$2,$D66:$D165,$AB68))</f>
        <v/>
      </c>
      <c r="AF68" s="46" t="str">
        <f>IF(AD68="","",COUNTIFS($C80:$C165,AF$2,$D66:$D165,$AB68))</f>
        <v/>
      </c>
      <c r="AG68" s="46" t="str">
        <f>IF(AE68="","",COUNTIFS($C80:$C165,AG$2,$D66:$D165,$AB68))</f>
        <v/>
      </c>
      <c r="AH68" s="46" t="str">
        <f>IF(AF68="","",COUNTIFS($C80:$C165,AH$2,$D66:$D165,$AB68))</f>
        <v/>
      </c>
      <c r="AI68" s="46" t="str">
        <f>IF(AG68="","",COUNTIFS($C80:$C165,AI$2,$D66:$D165,$AB68))</f>
        <v/>
      </c>
      <c r="AJ68" s="46" t="str">
        <f>IF(AH68="","",COUNTIFS($C80:$C165,AJ$2,$D66:$D165,$AB68))</f>
        <v/>
      </c>
      <c r="AK68" s="46" t="str">
        <f>IF(AI68="","",COUNTIFS($C80:$C165,AK$2,$D66:$D165,$AB68))</f>
        <v/>
      </c>
      <c r="AL68" s="46" t="str">
        <f>IF(AJ68="","",COUNTIFS($C80:$C165,AL$2,$D66:$D165,$AB68))</f>
        <v/>
      </c>
      <c r="AM68" s="46" t="str">
        <f>IF(AK68="","",COUNTIFS($C80:$C165,AM$2,$D66:$D165,$AB68))</f>
        <v/>
      </c>
      <c r="AN68" s="46" t="str">
        <f>IF(AB68="","",COUNTIFS($C80:$C165,"&gt;2.50",$D66:$D165,$AB68))</f>
        <v/>
      </c>
    </row>
    <row r="69" spans="1:40">
      <c r="A69" s="75"/>
      <c r="B69" s="76"/>
      <c r="C69" s="76"/>
      <c r="K69" s="78" t="str">
        <f t="shared" si="8"/>
        <v/>
      </c>
      <c r="L69" s="77" t="str">
        <f t="shared" si="10"/>
        <v/>
      </c>
      <c r="M69" s="60"/>
      <c r="N69" s="58"/>
      <c r="O69" s="70"/>
      <c r="P69" s="70"/>
      <c r="Q69" s="70"/>
      <c r="R69" s="70"/>
      <c r="S69" s="70"/>
      <c r="T69" s="70"/>
      <c r="U69" s="70"/>
      <c r="V69" s="70"/>
      <c r="W69" s="70"/>
      <c r="X69" s="55"/>
      <c r="AB69" s="45" t="str">
        <f t="shared" si="5"/>
        <v/>
      </c>
      <c r="AC69" s="77" t="str">
        <f t="shared" si="9"/>
        <v/>
      </c>
      <c r="AD69" s="46" t="str">
        <f>IF(AB69="","",COUNTIFS($C36:$C166,AD$2,$D67:$D166,$AB69))</f>
        <v/>
      </c>
      <c r="AE69" s="46" t="str">
        <f>IF(AC69="","",COUNTIFS($C36:$C166,AE$2,$D67:$D166,$AB69))</f>
        <v/>
      </c>
      <c r="AF69" s="46" t="str">
        <f>IF(AD69="","",COUNTIFS($C36:$C166,AF$2,$D67:$D166,$AB69))</f>
        <v/>
      </c>
      <c r="AG69" s="46" t="str">
        <f>IF(AE69="","",COUNTIFS($C36:$C166,AG$2,$D67:$D166,$AB69))</f>
        <v/>
      </c>
      <c r="AH69" s="46" t="str">
        <f>IF(AF69="","",COUNTIFS($C36:$C166,AH$2,$D67:$D166,$AB69))</f>
        <v/>
      </c>
      <c r="AI69" s="46" t="str">
        <f>IF(AG69="","",COUNTIFS($C36:$C166,AI$2,$D67:$D166,$AB69))</f>
        <v/>
      </c>
      <c r="AJ69" s="46" t="str">
        <f>IF(AH69="","",COUNTIFS($C36:$C166,AJ$2,$D67:$D166,$AB69))</f>
        <v/>
      </c>
      <c r="AK69" s="46" t="str">
        <f>IF(AI69="","",COUNTIFS($C36:$C166,AK$2,$D67:$D166,$AB69))</f>
        <v/>
      </c>
      <c r="AL69" s="46" t="str">
        <f>IF(AJ69="","",COUNTIFS($C36:$C166,AL$2,$D67:$D166,$AB69))</f>
        <v/>
      </c>
      <c r="AM69" s="46" t="str">
        <f>IF(AK69="","",COUNTIFS($C36:$C166,AM$2,$D67:$D166,$AB69))</f>
        <v/>
      </c>
      <c r="AN69" s="46" t="str">
        <f>IF(AB69="","",COUNTIFS($C36:$C166,"&gt;2.50",$D67:$D166,$AB69))</f>
        <v/>
      </c>
    </row>
    <row r="70" spans="1:40">
      <c r="A70" s="75"/>
      <c r="B70" s="76"/>
      <c r="C70" s="76"/>
      <c r="K70" s="78" t="str">
        <f t="shared" si="8"/>
        <v/>
      </c>
      <c r="L70" s="77" t="str">
        <f t="shared" si="10"/>
        <v/>
      </c>
      <c r="M70" s="60"/>
      <c r="N70" s="58"/>
      <c r="O70" s="70"/>
      <c r="P70" s="70"/>
      <c r="Q70" s="70"/>
      <c r="R70" s="70"/>
      <c r="S70" s="70"/>
      <c r="T70" s="70"/>
      <c r="U70" s="70"/>
      <c r="V70" s="70"/>
      <c r="W70" s="70"/>
      <c r="X70" s="55"/>
      <c r="AB70" s="45" t="str">
        <f t="shared" si="5"/>
        <v/>
      </c>
      <c r="AC70" s="77" t="str">
        <f t="shared" si="9"/>
        <v/>
      </c>
      <c r="AD70" s="46" t="str">
        <f>IF(AB70="","",COUNTIFS($C75:$C167,AD$2,$D71:$D167,$AB70))</f>
        <v/>
      </c>
      <c r="AE70" s="46" t="str">
        <f>IF(AC70="","",COUNTIFS($C75:$C167,AE$2,$D71:$D167,$AB70))</f>
        <v/>
      </c>
      <c r="AF70" s="46" t="str">
        <f>IF(AD70="","",COUNTIFS($C75:$C167,AF$2,$D71:$D167,$AB70))</f>
        <v/>
      </c>
      <c r="AG70" s="46" t="str">
        <f>IF(AE70="","",COUNTIFS($C75:$C167,AG$2,$D71:$D167,$AB70))</f>
        <v/>
      </c>
      <c r="AH70" s="46" t="str">
        <f>IF(AF70="","",COUNTIFS($C75:$C167,AH$2,$D71:$D167,$AB70))</f>
        <v/>
      </c>
      <c r="AI70" s="46" t="str">
        <f>IF(AG70="","",COUNTIFS($C75:$C167,AI$2,$D71:$D167,$AB70))</f>
        <v/>
      </c>
      <c r="AJ70" s="46" t="str">
        <f>IF(AH70="","",COUNTIFS($C75:$C167,AJ$2,$D71:$D167,$AB70))</f>
        <v/>
      </c>
      <c r="AK70" s="46" t="str">
        <f>IF(AI70="","",COUNTIFS($C75:$C167,AK$2,$D71:$D167,$AB70))</f>
        <v/>
      </c>
      <c r="AL70" s="46" t="str">
        <f>IF(AJ70="","",COUNTIFS($C75:$C167,AL$2,$D71:$D167,$AB70))</f>
        <v/>
      </c>
      <c r="AM70" s="46" t="str">
        <f>IF(AK70="","",COUNTIFS($C75:$C167,AM$2,$D71:$D167,$AB70))</f>
        <v/>
      </c>
      <c r="AN70" s="46" t="str">
        <f>IF(AB70="","",COUNTIFS($C75:$C167,"&gt;2.50",$D71:$D167,$AB70))</f>
        <v/>
      </c>
    </row>
    <row r="71" spans="1:40">
      <c r="A71" s="75"/>
      <c r="B71" s="76"/>
      <c r="C71" s="76"/>
      <c r="K71" s="78" t="str">
        <f t="shared" si="8"/>
        <v/>
      </c>
      <c r="L71" s="77" t="str">
        <f t="shared" si="10"/>
        <v/>
      </c>
      <c r="M71" s="60"/>
      <c r="N71" s="58"/>
      <c r="O71" s="70"/>
      <c r="P71" s="70"/>
      <c r="Q71" s="70"/>
      <c r="R71" s="70"/>
      <c r="S71" s="70"/>
      <c r="T71" s="70"/>
      <c r="U71" s="70"/>
      <c r="V71" s="70"/>
      <c r="W71" s="70"/>
      <c r="X71" s="55"/>
      <c r="AB71" s="45" t="str">
        <f t="shared" si="5"/>
        <v/>
      </c>
      <c r="AC71" s="77" t="str">
        <f t="shared" si="9"/>
        <v/>
      </c>
      <c r="AD71" s="46" t="str">
        <f>IF(AB71="","",COUNTIFS($C47:$C168,AD$2,$D72:$D168,$AB71))</f>
        <v/>
      </c>
      <c r="AE71" s="46" t="str">
        <f>IF(AC71="","",COUNTIFS($C47:$C168,AE$2,$D72:$D168,$AB71))</f>
        <v/>
      </c>
      <c r="AF71" s="46" t="str">
        <f>IF(AD71="","",COUNTIFS($C47:$C168,AF$2,$D72:$D168,$AB71))</f>
        <v/>
      </c>
      <c r="AG71" s="46" t="str">
        <f>IF(AE71="","",COUNTIFS($C47:$C168,AG$2,$D72:$D168,$AB71))</f>
        <v/>
      </c>
      <c r="AH71" s="46" t="str">
        <f>IF(AF71="","",COUNTIFS($C47:$C168,AH$2,$D72:$D168,$AB71))</f>
        <v/>
      </c>
      <c r="AI71" s="46" t="str">
        <f>IF(AG71="","",COUNTIFS($C47:$C168,AI$2,$D72:$D168,$AB71))</f>
        <v/>
      </c>
      <c r="AJ71" s="46" t="str">
        <f>IF(AH71="","",COUNTIFS($C47:$C168,AJ$2,$D72:$D168,$AB71))</f>
        <v/>
      </c>
      <c r="AK71" s="46" t="str">
        <f>IF(AI71="","",COUNTIFS($C47:$C168,AK$2,$D72:$D168,$AB71))</f>
        <v/>
      </c>
      <c r="AL71" s="46" t="str">
        <f>IF(AJ71="","",COUNTIFS($C47:$C168,AL$2,$D72:$D168,$AB71))</f>
        <v/>
      </c>
      <c r="AM71" s="46" t="str">
        <f>IF(AK71="","",COUNTIFS($C47:$C168,AM$2,$D72:$D168,$AB71))</f>
        <v/>
      </c>
      <c r="AN71" s="46" t="str">
        <f>IF(AB71="","",COUNTIFS($C47:$C168,"&gt;2.50",$D72:$D168,$AB71))</f>
        <v/>
      </c>
    </row>
    <row r="72" spans="1:40">
      <c r="A72" s="75"/>
      <c r="B72" s="76"/>
      <c r="C72" s="76"/>
      <c r="K72" s="78" t="str">
        <f t="shared" si="8"/>
        <v/>
      </c>
      <c r="L72" s="77" t="str">
        <f t="shared" si="10"/>
        <v/>
      </c>
      <c r="M72" s="60"/>
      <c r="N72" s="58"/>
      <c r="O72" s="70"/>
      <c r="P72" s="70"/>
      <c r="Q72" s="70"/>
      <c r="R72" s="70"/>
      <c r="S72" s="70"/>
      <c r="T72" s="70"/>
      <c r="U72" s="70"/>
      <c r="V72" s="70"/>
      <c r="W72" s="70"/>
      <c r="X72" s="55"/>
      <c r="AB72" s="45" t="str">
        <f t="shared" si="5"/>
        <v/>
      </c>
      <c r="AC72" s="77" t="str">
        <f t="shared" si="9"/>
        <v/>
      </c>
      <c r="AD72" s="46" t="str">
        <f>IF(AB72="","",COUNTIFS($C33:$C169,AD$2,$D73:$D169,$AB72))</f>
        <v/>
      </c>
      <c r="AE72" s="46" t="str">
        <f>IF(AC72="","",COUNTIFS($C33:$C169,AE$2,$D73:$D169,$AB72))</f>
        <v/>
      </c>
      <c r="AF72" s="46" t="str">
        <f>IF(AD72="","",COUNTIFS($C33:$C169,AF$2,$D73:$D169,$AB72))</f>
        <v/>
      </c>
      <c r="AG72" s="46" t="str">
        <f>IF(AE72="","",COUNTIFS($C33:$C169,AG$2,$D73:$D169,$AB72))</f>
        <v/>
      </c>
      <c r="AH72" s="46" t="str">
        <f>IF(AF72="","",COUNTIFS($C33:$C169,AH$2,$D73:$D169,$AB72))</f>
        <v/>
      </c>
      <c r="AI72" s="46" t="str">
        <f>IF(AG72="","",COUNTIFS($C33:$C169,AI$2,$D73:$D169,$AB72))</f>
        <v/>
      </c>
      <c r="AJ72" s="46" t="str">
        <f>IF(AH72="","",COUNTIFS($C33:$C169,AJ$2,$D73:$D169,$AB72))</f>
        <v/>
      </c>
      <c r="AK72" s="46" t="str">
        <f>IF(AI72="","",COUNTIFS($C33:$C169,AK$2,$D73:$D169,$AB72))</f>
        <v/>
      </c>
      <c r="AL72" s="46" t="str">
        <f>IF(AJ72="","",COUNTIFS($C33:$C169,AL$2,$D73:$D169,$AB72))</f>
        <v/>
      </c>
      <c r="AM72" s="46" t="str">
        <f>IF(AK72="","",COUNTIFS($C33:$C169,AM$2,$D73:$D169,$AB72))</f>
        <v/>
      </c>
      <c r="AN72" s="46" t="str">
        <f>IF(AB72="","",COUNTIFS($C33:$C169,"&gt;2.50",$D73:$D169,$AB72))</f>
        <v/>
      </c>
    </row>
    <row r="73" spans="1:40">
      <c r="A73" s="75"/>
      <c r="B73" s="76"/>
      <c r="C73" s="76"/>
      <c r="K73" s="78" t="str">
        <f t="shared" si="8"/>
        <v/>
      </c>
      <c r="L73" s="77" t="str">
        <f t="shared" si="10"/>
        <v/>
      </c>
      <c r="M73" s="60"/>
      <c r="N73" s="58"/>
      <c r="O73" s="70"/>
      <c r="P73" s="70"/>
      <c r="Q73" s="70"/>
      <c r="R73" s="70"/>
      <c r="S73" s="70"/>
      <c r="T73" s="70"/>
      <c r="U73" s="70"/>
      <c r="V73" s="70"/>
      <c r="W73" s="70"/>
      <c r="X73" s="55"/>
      <c r="AB73" s="45" t="str">
        <f t="shared" si="5"/>
        <v/>
      </c>
      <c r="AC73" s="77" t="str">
        <f t="shared" si="9"/>
        <v/>
      </c>
      <c r="AD73" s="46" t="str">
        <f>IF(AB73="","",COUNTIFS($C56:$C170,AD$2,$D79:$D170,$AB73))</f>
        <v/>
      </c>
      <c r="AE73" s="46" t="str">
        <f>IF(AC73="","",COUNTIFS($C56:$C170,AE$2,$D79:$D170,$AB73))</f>
        <v/>
      </c>
      <c r="AF73" s="46" t="str">
        <f>IF(AD73="","",COUNTIFS($C56:$C170,AF$2,$D79:$D170,$AB73))</f>
        <v/>
      </c>
      <c r="AG73" s="46" t="str">
        <f>IF(AE73="","",COUNTIFS($C56:$C170,AG$2,$D79:$D170,$AB73))</f>
        <v/>
      </c>
      <c r="AH73" s="46" t="str">
        <f>IF(AF73="","",COUNTIFS($C56:$C170,AH$2,$D79:$D170,$AB73))</f>
        <v/>
      </c>
      <c r="AI73" s="46" t="str">
        <f>IF(AG73="","",COUNTIFS($C56:$C170,AI$2,$D79:$D170,$AB73))</f>
        <v/>
      </c>
      <c r="AJ73" s="46" t="str">
        <f>IF(AH73="","",COUNTIFS($C56:$C170,AJ$2,$D79:$D170,$AB73))</f>
        <v/>
      </c>
      <c r="AK73" s="46" t="str">
        <f>IF(AI73="","",COUNTIFS($C56:$C170,AK$2,$D79:$D170,$AB73))</f>
        <v/>
      </c>
      <c r="AL73" s="46" t="str">
        <f>IF(AJ73="","",COUNTIFS($C56:$C170,AL$2,$D79:$D170,$AB73))</f>
        <v/>
      </c>
      <c r="AM73" s="46" t="str">
        <f>IF(AK73="","",COUNTIFS($C56:$C170,AM$2,$D79:$D170,$AB73))</f>
        <v/>
      </c>
      <c r="AN73" s="46" t="str">
        <f>IF(AB73="","",COUNTIFS($C56:$C170,"&gt;2.50",$D79:$D170,$AB73))</f>
        <v/>
      </c>
    </row>
    <row r="74" spans="1:40">
      <c r="A74" s="75"/>
      <c r="B74" s="76"/>
      <c r="C74" s="76"/>
      <c r="K74" s="78" t="str">
        <f t="shared" si="8"/>
        <v/>
      </c>
      <c r="L74" s="77" t="str">
        <f t="shared" si="10"/>
        <v/>
      </c>
      <c r="M74" s="60"/>
      <c r="N74" s="58"/>
      <c r="O74" s="70"/>
      <c r="P74" s="70"/>
      <c r="Q74" s="70"/>
      <c r="R74" s="70"/>
      <c r="S74" s="70"/>
      <c r="T74" s="70"/>
      <c r="U74" s="70"/>
      <c r="V74" s="70"/>
      <c r="W74" s="70"/>
      <c r="X74" s="55"/>
      <c r="AB74" s="45" t="str">
        <f t="shared" si="5"/>
        <v/>
      </c>
      <c r="AC74" s="77" t="str">
        <f t="shared" si="9"/>
        <v/>
      </c>
      <c r="AD74" s="46" t="str">
        <f>IF(AB74="","",COUNTIFS($C56:$C171,AD$2,$D77:$D171,$AB74))</f>
        <v/>
      </c>
      <c r="AE74" s="46" t="str">
        <f>IF(AC74="","",COUNTIFS($C56:$C171,AE$2,$D77:$D171,$AB74))</f>
        <v/>
      </c>
      <c r="AF74" s="46" t="str">
        <f>IF(AD74="","",COUNTIFS($C56:$C171,AF$2,$D77:$D171,$AB74))</f>
        <v/>
      </c>
      <c r="AG74" s="46" t="str">
        <f>IF(AE74="","",COUNTIFS($C56:$C171,AG$2,$D77:$D171,$AB74))</f>
        <v/>
      </c>
      <c r="AH74" s="46" t="str">
        <f>IF(AF74="","",COUNTIFS($C56:$C171,AH$2,$D77:$D171,$AB74))</f>
        <v/>
      </c>
      <c r="AI74" s="46" t="str">
        <f>IF(AG74="","",COUNTIFS($C56:$C171,AI$2,$D77:$D171,$AB74))</f>
        <v/>
      </c>
      <c r="AJ74" s="46" t="str">
        <f>IF(AH74="","",COUNTIFS($C56:$C171,AJ$2,$D77:$D171,$AB74))</f>
        <v/>
      </c>
      <c r="AK74" s="46" t="str">
        <f>IF(AI74="","",COUNTIFS($C56:$C171,AK$2,$D77:$D171,$AB74))</f>
        <v/>
      </c>
      <c r="AL74" s="46" t="str">
        <f>IF(AJ74="","",COUNTIFS($C56:$C171,AL$2,$D77:$D171,$AB74))</f>
        <v/>
      </c>
      <c r="AM74" s="46" t="str">
        <f>IF(AK74="","",COUNTIFS($C56:$C171,AM$2,$D77:$D171,$AB74))</f>
        <v/>
      </c>
      <c r="AN74" s="46" t="str">
        <f>IF(AB74="","",COUNTIFS($C56:$C171,"&gt;2.50",$D77:$D171,$AB74))</f>
        <v/>
      </c>
    </row>
    <row r="75" spans="1:40">
      <c r="A75" s="75"/>
      <c r="B75" s="76"/>
      <c r="C75" s="76"/>
      <c r="K75" s="78" t="str">
        <f t="shared" si="8"/>
        <v/>
      </c>
      <c r="L75" s="77" t="str">
        <f t="shared" si="10"/>
        <v/>
      </c>
      <c r="M75" s="60"/>
      <c r="N75" s="58"/>
      <c r="O75" s="70"/>
      <c r="P75" s="70"/>
      <c r="Q75" s="70"/>
      <c r="R75" s="70"/>
      <c r="S75" s="70"/>
      <c r="T75" s="70"/>
      <c r="U75" s="70"/>
      <c r="V75" s="70"/>
      <c r="W75" s="70"/>
      <c r="X75" s="55"/>
      <c r="AB75" s="45" t="str">
        <f t="shared" si="5"/>
        <v/>
      </c>
      <c r="AC75" s="77" t="str">
        <f t="shared" si="9"/>
        <v/>
      </c>
      <c r="AD75" s="46" t="str">
        <f>IF(AB75="","",COUNTIFS($C57:$C172,AD$2,$D81:$D172,$AB75))</f>
        <v/>
      </c>
      <c r="AE75" s="46" t="str">
        <f>IF(AC75="","",COUNTIFS($C57:$C172,AE$2,$D81:$D172,$AB75))</f>
        <v/>
      </c>
      <c r="AF75" s="46" t="str">
        <f>IF(AD75="","",COUNTIFS($C57:$C172,AF$2,$D81:$D172,$AB75))</f>
        <v/>
      </c>
      <c r="AG75" s="46" t="str">
        <f>IF(AE75="","",COUNTIFS($C57:$C172,AG$2,$D81:$D172,$AB75))</f>
        <v/>
      </c>
      <c r="AH75" s="46" t="str">
        <f>IF(AF75="","",COUNTIFS($C57:$C172,AH$2,$D81:$D172,$AB75))</f>
        <v/>
      </c>
      <c r="AI75" s="46" t="str">
        <f>IF(AG75="","",COUNTIFS($C57:$C172,AI$2,$D81:$D172,$AB75))</f>
        <v/>
      </c>
      <c r="AJ75" s="46" t="str">
        <f>IF(AH75="","",COUNTIFS($C57:$C172,AJ$2,$D81:$D172,$AB75))</f>
        <v/>
      </c>
      <c r="AK75" s="46" t="str">
        <f>IF(AI75="","",COUNTIFS($C57:$C172,AK$2,$D81:$D172,$AB75))</f>
        <v/>
      </c>
      <c r="AL75" s="46" t="str">
        <f>IF(AJ75="","",COUNTIFS($C57:$C172,AL$2,$D81:$D172,$AB75))</f>
        <v/>
      </c>
      <c r="AM75" s="46" t="str">
        <f>IF(AK75="","",COUNTIFS($C57:$C172,AM$2,$D81:$D172,$AB75))</f>
        <v/>
      </c>
      <c r="AN75" s="46" t="str">
        <f>IF(AB75="","",COUNTIFS($C57:$C172,"&gt;2.50",$D81:$D172,$AB75))</f>
        <v/>
      </c>
    </row>
    <row r="76" spans="1:40">
      <c r="A76" s="75"/>
      <c r="B76" s="76"/>
      <c r="C76" s="76"/>
      <c r="K76" s="78" t="str">
        <f t="shared" si="8"/>
        <v/>
      </c>
      <c r="L76" s="77" t="str">
        <f t="shared" si="10"/>
        <v/>
      </c>
      <c r="M76" s="60"/>
      <c r="N76" s="58"/>
      <c r="O76" s="70"/>
      <c r="P76" s="70"/>
      <c r="Q76" s="70"/>
      <c r="R76" s="70"/>
      <c r="S76" s="70"/>
      <c r="T76" s="70"/>
      <c r="U76" s="70"/>
      <c r="V76" s="70"/>
      <c r="W76" s="70"/>
      <c r="X76" s="55"/>
      <c r="AB76" s="45" t="str">
        <f t="shared" si="5"/>
        <v/>
      </c>
      <c r="AC76" s="77" t="str">
        <f t="shared" si="9"/>
        <v/>
      </c>
      <c r="AD76" s="46" t="str">
        <f>IF(AB76="","",COUNTIFS($C51:$C173,AD$2,$D74:$D173,$AB76))</f>
        <v/>
      </c>
      <c r="AE76" s="46" t="str">
        <f>IF(AC76="","",COUNTIFS($C51:$C173,AE$2,$D74:$D173,$AB76))</f>
        <v/>
      </c>
      <c r="AF76" s="46" t="str">
        <f>IF(AD76="","",COUNTIFS($C51:$C173,AF$2,$D74:$D173,$AB76))</f>
        <v/>
      </c>
      <c r="AG76" s="46" t="str">
        <f>IF(AE76="","",COUNTIFS($C51:$C173,AG$2,$D74:$D173,$AB76))</f>
        <v/>
      </c>
      <c r="AH76" s="46" t="str">
        <f>IF(AF76="","",COUNTIFS($C51:$C173,AH$2,$D74:$D173,$AB76))</f>
        <v/>
      </c>
      <c r="AI76" s="46" t="str">
        <f>IF(AG76="","",COUNTIFS($C51:$C173,AI$2,$D74:$D173,$AB76))</f>
        <v/>
      </c>
      <c r="AJ76" s="46" t="str">
        <f>IF(AH76="","",COUNTIFS($C51:$C173,AJ$2,$D74:$D173,$AB76))</f>
        <v/>
      </c>
      <c r="AK76" s="46" t="str">
        <f>IF(AI76="","",COUNTIFS($C51:$C173,AK$2,$D74:$D173,$AB76))</f>
        <v/>
      </c>
      <c r="AL76" s="46" t="str">
        <f>IF(AJ76="","",COUNTIFS($C51:$C173,AL$2,$D74:$D173,$AB76))</f>
        <v/>
      </c>
      <c r="AM76" s="46" t="str">
        <f>IF(AK76="","",COUNTIFS($C51:$C173,AM$2,$D74:$D173,$AB76))</f>
        <v/>
      </c>
      <c r="AN76" s="46" t="str">
        <f>IF(AB76="","",COUNTIFS($C51:$C173,"&gt;2.50",$D74:$D173,$AB76))</f>
        <v/>
      </c>
    </row>
    <row r="77" spans="1:40">
      <c r="A77" s="75"/>
      <c r="B77" s="76"/>
      <c r="C77" s="76"/>
      <c r="K77" s="78" t="str">
        <f t="shared" si="8"/>
        <v/>
      </c>
      <c r="L77" s="77" t="str">
        <f t="shared" si="10"/>
        <v/>
      </c>
      <c r="M77" s="60"/>
      <c r="N77" s="58"/>
      <c r="O77" s="70"/>
      <c r="P77" s="70"/>
      <c r="Q77" s="70"/>
      <c r="R77" s="70"/>
      <c r="S77" s="70"/>
      <c r="T77" s="70"/>
      <c r="U77" s="70"/>
      <c r="V77" s="70"/>
      <c r="W77" s="70"/>
      <c r="X77" s="55"/>
      <c r="AB77" s="45" t="str">
        <f t="shared" si="5"/>
        <v/>
      </c>
      <c r="AC77" s="77" t="str">
        <f t="shared" si="9"/>
        <v/>
      </c>
      <c r="AD77" s="46" t="str">
        <f>IF(AB77="","",COUNTIFS($C73:$C174,AD$2,$D68:$D174,$AB77))</f>
        <v/>
      </c>
      <c r="AE77" s="46" t="str">
        <f>IF(AC77="","",COUNTIFS($C73:$C174,AE$2,$D68:$D174,$AB77))</f>
        <v/>
      </c>
      <c r="AF77" s="46" t="str">
        <f>IF(AD77="","",COUNTIFS($C73:$C174,AF$2,$D68:$D174,$AB77))</f>
        <v/>
      </c>
      <c r="AG77" s="46" t="str">
        <f>IF(AE77="","",COUNTIFS($C73:$C174,AG$2,$D68:$D174,$AB77))</f>
        <v/>
      </c>
      <c r="AH77" s="46" t="str">
        <f>IF(AF77="","",COUNTIFS($C73:$C174,AH$2,$D68:$D174,$AB77))</f>
        <v/>
      </c>
      <c r="AI77" s="46" t="str">
        <f>IF(AG77="","",COUNTIFS($C73:$C174,AI$2,$D68:$D174,$AB77))</f>
        <v/>
      </c>
      <c r="AJ77" s="46" t="str">
        <f>IF(AH77="","",COUNTIFS($C73:$C174,AJ$2,$D68:$D174,$AB77))</f>
        <v/>
      </c>
      <c r="AK77" s="46" t="str">
        <f>IF(AI77="","",COUNTIFS($C73:$C174,AK$2,$D68:$D174,$AB77))</f>
        <v/>
      </c>
      <c r="AL77" s="46" t="str">
        <f>IF(AJ77="","",COUNTIFS($C73:$C174,AL$2,$D68:$D174,$AB77))</f>
        <v/>
      </c>
      <c r="AM77" s="46" t="str">
        <f>IF(AK77="","",COUNTIFS($C73:$C174,AM$2,$D68:$D174,$AB77))</f>
        <v/>
      </c>
      <c r="AN77" s="46" t="str">
        <f>IF(AB77="","",COUNTIFS($C73:$C174,"&gt;2.50",$D68:$D174,$AB77))</f>
        <v/>
      </c>
    </row>
    <row r="78" spans="1:40">
      <c r="A78" s="75"/>
      <c r="B78" s="76"/>
      <c r="C78" s="76"/>
      <c r="K78" s="78" t="str">
        <f t="shared" si="8"/>
        <v/>
      </c>
      <c r="L78" s="77" t="str">
        <f t="shared" si="10"/>
        <v/>
      </c>
      <c r="M78" s="60"/>
      <c r="N78" s="58"/>
      <c r="O78" s="70"/>
      <c r="P78" s="70"/>
      <c r="Q78" s="70"/>
      <c r="R78" s="70"/>
      <c r="S78" s="70"/>
      <c r="T78" s="70"/>
      <c r="U78" s="70"/>
      <c r="V78" s="70"/>
      <c r="W78" s="70"/>
      <c r="X78" s="55"/>
      <c r="AB78" s="45" t="str">
        <f t="shared" si="5"/>
        <v/>
      </c>
      <c r="AC78" s="77" t="str">
        <f t="shared" si="9"/>
        <v/>
      </c>
      <c r="AD78" s="46" t="str">
        <f>IF(AB78="","",COUNTIFS($C7:$C175,AD$2,$D78:$D175,$AB78))</f>
        <v/>
      </c>
      <c r="AE78" s="46" t="str">
        <f>IF(AC78="","",COUNTIFS($C7:$C175,AE$2,$D78:$D175,$AB78))</f>
        <v/>
      </c>
      <c r="AF78" s="46" t="str">
        <f>IF(AD78="","",COUNTIFS($C7:$C175,AF$2,$D78:$D175,$AB78))</f>
        <v/>
      </c>
      <c r="AG78" s="46" t="str">
        <f>IF(AE78="","",COUNTIFS($C7:$C175,AG$2,$D78:$D175,$AB78))</f>
        <v/>
      </c>
      <c r="AH78" s="46" t="str">
        <f>IF(AF78="","",COUNTIFS($C7:$C175,AH$2,$D78:$D175,$AB78))</f>
        <v/>
      </c>
      <c r="AI78" s="46" t="str">
        <f>IF(AG78="","",COUNTIFS($C7:$C175,AI$2,$D78:$D175,$AB78))</f>
        <v/>
      </c>
      <c r="AJ78" s="46" t="str">
        <f>IF(AH78="","",COUNTIFS($C7:$C175,AJ$2,$D78:$D175,$AB78))</f>
        <v/>
      </c>
      <c r="AK78" s="46" t="str">
        <f>IF(AI78="","",COUNTIFS($C7:$C175,AK$2,$D78:$D175,$AB78))</f>
        <v/>
      </c>
      <c r="AL78" s="46" t="str">
        <f>IF(AJ78="","",COUNTIFS($C7:$C175,AL$2,$D78:$D175,$AB78))</f>
        <v/>
      </c>
      <c r="AM78" s="46" t="str">
        <f>IF(AK78="","",COUNTIFS($C7:$C175,AM$2,$D78:$D175,$AB78))</f>
        <v/>
      </c>
      <c r="AN78" s="46" t="str">
        <f>IF(AB78="","",COUNTIFS($C7:$C175,"&gt;2.50",$D78:$D175,$AB78))</f>
        <v/>
      </c>
    </row>
    <row r="79" spans="1:40">
      <c r="A79" s="75"/>
      <c r="B79" s="76"/>
      <c r="C79" s="76"/>
      <c r="K79" s="78" t="str">
        <f t="shared" si="8"/>
        <v/>
      </c>
      <c r="L79" s="77" t="str">
        <f t="shared" si="10"/>
        <v/>
      </c>
      <c r="M79" s="60"/>
      <c r="N79" s="58"/>
      <c r="O79" s="70"/>
      <c r="P79" s="70"/>
      <c r="Q79" s="70"/>
      <c r="R79" s="70"/>
      <c r="S79" s="70"/>
      <c r="T79" s="70"/>
      <c r="U79" s="70"/>
      <c r="V79" s="70"/>
      <c r="W79" s="70"/>
      <c r="X79" s="55"/>
      <c r="AB79" s="45" t="str">
        <f t="shared" si="5"/>
        <v/>
      </c>
      <c r="AC79" s="77" t="str">
        <f t="shared" si="9"/>
        <v/>
      </c>
      <c r="AD79" s="46" t="str">
        <f>IF(AB79="","",COUNTIFS($C78:$C176,AD$2,$D80:$D176,$AB79))</f>
        <v/>
      </c>
      <c r="AE79" s="46" t="str">
        <f>IF(AC79="","",COUNTIFS($C78:$C176,AE$2,$D80:$D176,$AB79))</f>
        <v/>
      </c>
      <c r="AF79" s="46" t="str">
        <f>IF(AD79="","",COUNTIFS($C78:$C176,AF$2,$D80:$D176,$AB79))</f>
        <v/>
      </c>
      <c r="AG79" s="46" t="str">
        <f>IF(AE79="","",COUNTIFS($C78:$C176,AG$2,$D80:$D176,$AB79))</f>
        <v/>
      </c>
      <c r="AH79" s="46" t="str">
        <f>IF(AF79="","",COUNTIFS($C78:$C176,AH$2,$D80:$D176,$AB79))</f>
        <v/>
      </c>
      <c r="AI79" s="46" t="str">
        <f>IF(AG79="","",COUNTIFS($C78:$C176,AI$2,$D80:$D176,$AB79))</f>
        <v/>
      </c>
      <c r="AJ79" s="46" t="str">
        <f>IF(AH79="","",COUNTIFS($C78:$C176,AJ$2,$D80:$D176,$AB79))</f>
        <v/>
      </c>
      <c r="AK79" s="46" t="str">
        <f>IF(AI79="","",COUNTIFS($C78:$C176,AK$2,$D80:$D176,$AB79))</f>
        <v/>
      </c>
      <c r="AL79" s="46" t="str">
        <f>IF(AJ79="","",COUNTIFS($C78:$C176,AL$2,$D80:$D176,$AB79))</f>
        <v/>
      </c>
      <c r="AM79" s="46" t="str">
        <f>IF(AK79="","",COUNTIFS($C78:$C176,AM$2,$D80:$D176,$AB79))</f>
        <v/>
      </c>
      <c r="AN79" s="46" t="str">
        <f>IF(AB79="","",COUNTIFS($C78:$C176,"&gt;2.50",$D80:$D176,$AB79))</f>
        <v/>
      </c>
    </row>
    <row r="80" spans="1:40">
      <c r="A80" s="75"/>
      <c r="B80" s="76"/>
      <c r="C80" s="76"/>
      <c r="K80" s="78" t="str">
        <f t="shared" si="8"/>
        <v/>
      </c>
      <c r="L80" s="77" t="str">
        <f t="shared" si="10"/>
        <v/>
      </c>
      <c r="M80" s="60"/>
      <c r="N80" s="58"/>
      <c r="O80" s="70"/>
      <c r="P80" s="70"/>
      <c r="Q80" s="70"/>
      <c r="R80" s="70"/>
      <c r="S80" s="70"/>
      <c r="T80" s="70"/>
      <c r="U80" s="70"/>
      <c r="V80" s="70"/>
      <c r="W80" s="70"/>
      <c r="X80" s="55"/>
      <c r="AB80" s="45" t="str">
        <f t="shared" si="5"/>
        <v/>
      </c>
      <c r="AC80" s="77" t="str">
        <f t="shared" si="9"/>
        <v/>
      </c>
      <c r="AD80" s="46" t="str">
        <f>IF(AB80="","",COUNTIFS($C79:$C177,AD$2,$D82:$D177,$AB80))</f>
        <v/>
      </c>
      <c r="AE80" s="46" t="str">
        <f>IF(AC80="","",COUNTIFS($C79:$C177,AE$2,$D82:$D177,$AB80))</f>
        <v/>
      </c>
      <c r="AF80" s="46" t="str">
        <f>IF(AD80="","",COUNTIFS($C79:$C177,AF$2,$D82:$D177,$AB80))</f>
        <v/>
      </c>
      <c r="AG80" s="46" t="str">
        <f>IF(AE80="","",COUNTIFS($C79:$C177,AG$2,$D82:$D177,$AB80))</f>
        <v/>
      </c>
      <c r="AH80" s="46" t="str">
        <f>IF(AF80="","",COUNTIFS($C79:$C177,AH$2,$D82:$D177,$AB80))</f>
        <v/>
      </c>
      <c r="AI80" s="46" t="str">
        <f>IF(AG80="","",COUNTIFS($C79:$C177,AI$2,$D82:$D177,$AB80))</f>
        <v/>
      </c>
      <c r="AJ80" s="46" t="str">
        <f>IF(AH80="","",COUNTIFS($C79:$C177,AJ$2,$D82:$D177,$AB80))</f>
        <v/>
      </c>
      <c r="AK80" s="46" t="str">
        <f>IF(AI80="","",COUNTIFS($C79:$C177,AK$2,$D82:$D177,$AB80))</f>
        <v/>
      </c>
      <c r="AL80" s="46" t="str">
        <f>IF(AJ80="","",COUNTIFS($C79:$C177,AL$2,$D82:$D177,$AB80))</f>
        <v/>
      </c>
      <c r="AM80" s="46" t="str">
        <f>IF(AK80="","",COUNTIFS($C79:$C177,AM$2,$D82:$D177,$AB80))</f>
        <v/>
      </c>
      <c r="AN80" s="46" t="str">
        <f>IF(AB80="","",COUNTIFS($C79:$C177,"&gt;2.50",$D82:$D177,$AB80))</f>
        <v/>
      </c>
    </row>
    <row r="81" spans="1:40">
      <c r="A81" s="75"/>
      <c r="B81" s="76"/>
      <c r="C81" s="76"/>
      <c r="K81" s="78" t="str">
        <f t="shared" si="8"/>
        <v/>
      </c>
      <c r="L81" s="77" t="str">
        <f t="shared" si="10"/>
        <v/>
      </c>
      <c r="M81" s="60"/>
      <c r="N81" s="58"/>
      <c r="O81" s="70"/>
      <c r="P81" s="70"/>
      <c r="Q81" s="70"/>
      <c r="R81" s="70"/>
      <c r="S81" s="70"/>
      <c r="T81" s="70"/>
      <c r="U81" s="70"/>
      <c r="V81" s="70"/>
      <c r="W81" s="70"/>
      <c r="X81" s="55"/>
      <c r="AB81" s="45" t="str">
        <f t="shared" si="5"/>
        <v/>
      </c>
      <c r="AC81" s="77" t="str">
        <f t="shared" si="9"/>
        <v/>
      </c>
      <c r="AD81" s="46" t="str">
        <f>IF(AB81="","",COUNTIFS($C83:$C178,AD$2,$D83:$D178,$AB81))</f>
        <v/>
      </c>
      <c r="AE81" s="46" t="str">
        <f>IF(AC81="","",COUNTIFS($C83:$C178,AE$2,$D83:$D178,$AB81))</f>
        <v/>
      </c>
      <c r="AF81" s="46" t="str">
        <f>IF(AD81="","",COUNTIFS($C83:$C178,AF$2,$D83:$D178,$AB81))</f>
        <v/>
      </c>
      <c r="AG81" s="46" t="str">
        <f>IF(AE81="","",COUNTIFS($C83:$C178,AG$2,$D83:$D178,$AB81))</f>
        <v/>
      </c>
      <c r="AH81" s="46" t="str">
        <f>IF(AF81="","",COUNTIFS($C83:$C178,AH$2,$D83:$D178,$AB81))</f>
        <v/>
      </c>
      <c r="AI81" s="46" t="str">
        <f>IF(AG81="","",COUNTIFS($C83:$C178,AI$2,$D83:$D178,$AB81))</f>
        <v/>
      </c>
      <c r="AJ81" s="46" t="str">
        <f>IF(AH81="","",COUNTIFS($C83:$C178,AJ$2,$D83:$D178,$AB81))</f>
        <v/>
      </c>
      <c r="AK81" s="46" t="str">
        <f>IF(AI81="","",COUNTIFS($C83:$C178,AK$2,$D83:$D178,$AB81))</f>
        <v/>
      </c>
      <c r="AL81" s="46" t="str">
        <f>IF(AJ81="","",COUNTIFS($C83:$C178,AL$2,$D83:$D178,$AB81))</f>
        <v/>
      </c>
      <c r="AM81" s="46" t="str">
        <f>IF(AK81="","",COUNTIFS($C83:$C178,AM$2,$D83:$D178,$AB81))</f>
        <v/>
      </c>
      <c r="AN81" s="46" t="str">
        <f>IF(AB81="","",COUNTIFS($C83:$C178,"&gt;2.50",$D83:$D178,$AB81))</f>
        <v/>
      </c>
    </row>
    <row r="82" spans="1:40">
      <c r="A82" s="75"/>
      <c r="B82" s="76"/>
      <c r="C82" s="76"/>
      <c r="K82" s="78" t="str">
        <f t="shared" si="8"/>
        <v/>
      </c>
      <c r="L82" s="77" t="str">
        <f t="shared" si="10"/>
        <v/>
      </c>
      <c r="M82" s="60"/>
      <c r="N82" s="58"/>
      <c r="O82" s="70"/>
      <c r="P82" s="70"/>
      <c r="Q82" s="70"/>
      <c r="R82" s="70"/>
      <c r="S82" s="70"/>
      <c r="T82" s="70"/>
      <c r="U82" s="70"/>
      <c r="V82" s="70"/>
      <c r="W82" s="70"/>
      <c r="X82" s="55"/>
      <c r="AB82" s="45" t="str">
        <f t="shared" si="5"/>
        <v/>
      </c>
      <c r="AC82" s="77" t="str">
        <f t="shared" si="9"/>
        <v/>
      </c>
      <c r="AD82" s="46" t="str">
        <f>IF(AB82="","",COUNTIFS($C84:$C179,AD$2,$D84:$D179,$AB82))</f>
        <v/>
      </c>
      <c r="AE82" s="46" t="str">
        <f>IF(AC82="","",COUNTIFS($C84:$C179,AE$2,$D84:$D179,$AB82))</f>
        <v/>
      </c>
      <c r="AF82" s="46" t="str">
        <f>IF(AD82="","",COUNTIFS($C84:$C179,AF$2,$D84:$D179,$AB82))</f>
        <v/>
      </c>
      <c r="AG82" s="46" t="str">
        <f>IF(AE82="","",COUNTIFS($C84:$C179,AG$2,$D84:$D179,$AB82))</f>
        <v/>
      </c>
      <c r="AH82" s="46" t="str">
        <f>IF(AF82="","",COUNTIFS($C84:$C179,AH$2,$D84:$D179,$AB82))</f>
        <v/>
      </c>
      <c r="AI82" s="46" t="str">
        <f>IF(AG82="","",COUNTIFS($C84:$C179,AI$2,$D84:$D179,$AB82))</f>
        <v/>
      </c>
      <c r="AJ82" s="46" t="str">
        <f>IF(AH82="","",COUNTIFS($C84:$C179,AJ$2,$D84:$D179,$AB82))</f>
        <v/>
      </c>
      <c r="AK82" s="46" t="str">
        <f>IF(AI82="","",COUNTIFS($C84:$C179,AK$2,$D84:$D179,$AB82))</f>
        <v/>
      </c>
      <c r="AL82" s="46" t="str">
        <f>IF(AJ82="","",COUNTIFS($C84:$C179,AL$2,$D84:$D179,$AB82))</f>
        <v/>
      </c>
      <c r="AM82" s="46" t="str">
        <f>IF(AK82="","",COUNTIFS($C84:$C179,AM$2,$D84:$D179,$AB82))</f>
        <v/>
      </c>
      <c r="AN82" s="46" t="str">
        <f>IF(AB82="","",COUNTIFS($C84:$C179,"&gt;2.50",$D84:$D179,$AB82))</f>
        <v/>
      </c>
    </row>
    <row r="83" spans="1:40">
      <c r="A83" s="75"/>
      <c r="B83" s="76"/>
      <c r="C83" s="76"/>
      <c r="K83" s="78" t="str">
        <f t="shared" si="8"/>
        <v/>
      </c>
      <c r="L83" s="77" t="str">
        <f t="shared" si="10"/>
        <v/>
      </c>
      <c r="M83" s="60"/>
      <c r="N83" s="58"/>
      <c r="O83" s="70"/>
      <c r="P83" s="70"/>
      <c r="Q83" s="70"/>
      <c r="R83" s="70"/>
      <c r="S83" s="70"/>
      <c r="T83" s="70"/>
      <c r="U83" s="70"/>
      <c r="V83" s="70"/>
      <c r="W83" s="70"/>
      <c r="X83" s="55"/>
      <c r="AB83" s="45" t="str">
        <f t="shared" si="5"/>
        <v/>
      </c>
      <c r="AC83" s="77" t="str">
        <f t="shared" si="9"/>
        <v/>
      </c>
      <c r="AD83" s="46" t="str">
        <f>IF(AB83="","",COUNTIFS($C72:$C180,AD$2,$D70:$D180,$AB83))</f>
        <v/>
      </c>
      <c r="AE83" s="46" t="str">
        <f>IF(AC83="","",COUNTIFS($C72:$C180,AE$2,$D70:$D180,$AB83))</f>
        <v/>
      </c>
      <c r="AF83" s="46" t="str">
        <f>IF(AD83="","",COUNTIFS($C72:$C180,AF$2,$D70:$D180,$AB83))</f>
        <v/>
      </c>
      <c r="AG83" s="46" t="str">
        <f>IF(AE83="","",COUNTIFS($C72:$C180,AG$2,$D70:$D180,$AB83))</f>
        <v/>
      </c>
      <c r="AH83" s="46" t="str">
        <f>IF(AF83="","",COUNTIFS($C72:$C180,AH$2,$D70:$D180,$AB83))</f>
        <v/>
      </c>
      <c r="AI83" s="46" t="str">
        <f>IF(AG83="","",COUNTIFS($C72:$C180,AI$2,$D70:$D180,$AB83))</f>
        <v/>
      </c>
      <c r="AJ83" s="46" t="str">
        <f>IF(AH83="","",COUNTIFS($C72:$C180,AJ$2,$D70:$D180,$AB83))</f>
        <v/>
      </c>
      <c r="AK83" s="46" t="str">
        <f>IF(AI83="","",COUNTIFS($C72:$C180,AK$2,$D70:$D180,$AB83))</f>
        <v/>
      </c>
      <c r="AL83" s="46" t="str">
        <f>IF(AJ83="","",COUNTIFS($C72:$C180,AL$2,$D70:$D180,$AB83))</f>
        <v/>
      </c>
      <c r="AM83" s="46" t="str">
        <f>IF(AK83="","",COUNTIFS($C72:$C180,AM$2,$D70:$D180,$AB83))</f>
        <v/>
      </c>
      <c r="AN83" s="46" t="str">
        <f>IF(AB83="","",COUNTIFS($C72:$C180,"&gt;2.50",$D70:$D180,$AB83))</f>
        <v/>
      </c>
    </row>
    <row r="84" spans="1:40">
      <c r="A84" s="75"/>
      <c r="B84" s="76"/>
      <c r="C84" s="76"/>
      <c r="K84" s="78" t="str">
        <f t="shared" si="8"/>
        <v/>
      </c>
      <c r="L84" s="77" t="str">
        <f t="shared" si="10"/>
        <v/>
      </c>
      <c r="M84" s="60"/>
      <c r="N84" s="58"/>
      <c r="O84" s="70"/>
      <c r="P84" s="70"/>
      <c r="Q84" s="70"/>
      <c r="R84" s="70"/>
      <c r="S84" s="70"/>
      <c r="T84" s="70"/>
      <c r="U84" s="70"/>
      <c r="V84" s="70"/>
      <c r="W84" s="70"/>
      <c r="X84" s="55"/>
      <c r="AB84" s="45" t="str">
        <f t="shared" si="5"/>
        <v/>
      </c>
      <c r="AC84" s="77" t="str">
        <f t="shared" si="9"/>
        <v/>
      </c>
      <c r="AD84" s="46" t="str">
        <f>IF(AB84="","",COUNTIFS($C76:$C181,AD$2,$D69:$D181,$AB84))</f>
        <v/>
      </c>
      <c r="AE84" s="46" t="str">
        <f>IF(AC84="","",COUNTIFS($C76:$C181,AE$2,$D69:$D181,$AB84))</f>
        <v/>
      </c>
      <c r="AF84" s="46" t="str">
        <f>IF(AD84="","",COUNTIFS($C76:$C181,AF$2,$D69:$D181,$AB84))</f>
        <v/>
      </c>
      <c r="AG84" s="46" t="str">
        <f>IF(AE84="","",COUNTIFS($C76:$C181,AG$2,$D69:$D181,$AB84))</f>
        <v/>
      </c>
      <c r="AH84" s="46" t="str">
        <f>IF(AF84="","",COUNTIFS($C76:$C181,AH$2,$D69:$D181,$AB84))</f>
        <v/>
      </c>
      <c r="AI84" s="46" t="str">
        <f>IF(AG84="","",COUNTIFS($C76:$C181,AI$2,$D69:$D181,$AB84))</f>
        <v/>
      </c>
      <c r="AJ84" s="46" t="str">
        <f>IF(AH84="","",COUNTIFS($C76:$C181,AJ$2,$D69:$D181,$AB84))</f>
        <v/>
      </c>
      <c r="AK84" s="46" t="str">
        <f>IF(AI84="","",COUNTIFS($C76:$C181,AK$2,$D69:$D181,$AB84))</f>
        <v/>
      </c>
      <c r="AL84" s="46" t="str">
        <f>IF(AJ84="","",COUNTIFS($C76:$C181,AL$2,$D69:$D181,$AB84))</f>
        <v/>
      </c>
      <c r="AM84" s="46" t="str">
        <f>IF(AK84="","",COUNTIFS($C76:$C181,AM$2,$D69:$D181,$AB84))</f>
        <v/>
      </c>
      <c r="AN84" s="46" t="str">
        <f>IF(AB84="","",COUNTIFS($C76:$C181,"&gt;2.50",$D69:$D181,$AB84))</f>
        <v/>
      </c>
    </row>
    <row r="85" spans="1:40">
      <c r="A85" s="75"/>
      <c r="B85" s="76"/>
      <c r="C85" s="76"/>
      <c r="K85" s="78" t="str">
        <f t="shared" si="8"/>
        <v/>
      </c>
      <c r="L85" s="77" t="str">
        <f t="shared" si="10"/>
        <v/>
      </c>
      <c r="M85" s="60"/>
      <c r="N85" s="58"/>
      <c r="O85" s="70"/>
      <c r="P85" s="70"/>
      <c r="Q85" s="70"/>
      <c r="R85" s="70"/>
      <c r="S85" s="70"/>
      <c r="T85" s="70"/>
      <c r="U85" s="70"/>
      <c r="V85" s="70"/>
      <c r="W85" s="70"/>
      <c r="X85" s="55"/>
      <c r="AB85" s="45" t="str">
        <f t="shared" si="5"/>
        <v/>
      </c>
      <c r="AC85" s="77" t="str">
        <f t="shared" si="9"/>
        <v/>
      </c>
      <c r="AD85" s="46" t="str">
        <f>IF(AB85="","",COUNTIFS($C62:$C182,AD$2,$D76:$D182,$AB85))</f>
        <v/>
      </c>
      <c r="AE85" s="46" t="str">
        <f>IF(AC85="","",COUNTIFS($C62:$C182,AE$2,$D76:$D182,$AB85))</f>
        <v/>
      </c>
      <c r="AF85" s="46" t="str">
        <f>IF(AD85="","",COUNTIFS($C62:$C182,AF$2,$D76:$D182,$AB85))</f>
        <v/>
      </c>
      <c r="AG85" s="46" t="str">
        <f>IF(AE85="","",COUNTIFS($C62:$C182,AG$2,$D76:$D182,$AB85))</f>
        <v/>
      </c>
      <c r="AH85" s="46" t="str">
        <f>IF(AF85="","",COUNTIFS($C62:$C182,AH$2,$D76:$D182,$AB85))</f>
        <v/>
      </c>
      <c r="AI85" s="46" t="str">
        <f>IF(AG85="","",COUNTIFS($C62:$C182,AI$2,$D76:$D182,$AB85))</f>
        <v/>
      </c>
      <c r="AJ85" s="46" t="str">
        <f>IF(AH85="","",COUNTIFS($C62:$C182,AJ$2,$D76:$D182,$AB85))</f>
        <v/>
      </c>
      <c r="AK85" s="46" t="str">
        <f>IF(AI85="","",COUNTIFS($C62:$C182,AK$2,$D76:$D182,$AB85))</f>
        <v/>
      </c>
      <c r="AL85" s="46" t="str">
        <f>IF(AJ85="","",COUNTIFS($C62:$C182,AL$2,$D76:$D182,$AB85))</f>
        <v/>
      </c>
      <c r="AM85" s="46" t="str">
        <f>IF(AK85="","",COUNTIFS($C62:$C182,AM$2,$D76:$D182,$AB85))</f>
        <v/>
      </c>
      <c r="AN85" s="46" t="str">
        <f>IF(AB85="","",COUNTIFS($C62:$C182,"&gt;2.50",$D76:$D182,$AB85))</f>
        <v/>
      </c>
    </row>
    <row r="86" spans="1:40">
      <c r="A86" s="75"/>
      <c r="B86" s="76"/>
      <c r="C86" s="76"/>
      <c r="K86" s="78" t="str">
        <f t="shared" si="8"/>
        <v/>
      </c>
      <c r="L86" s="77" t="str">
        <f t="shared" si="10"/>
        <v/>
      </c>
      <c r="M86" s="60"/>
      <c r="N86" s="58"/>
      <c r="O86" s="70"/>
      <c r="P86" s="70"/>
      <c r="Q86" s="70"/>
      <c r="R86" s="70"/>
      <c r="S86" s="70"/>
      <c r="T86" s="70"/>
      <c r="U86" s="70"/>
      <c r="V86" s="70"/>
      <c r="W86" s="70"/>
      <c r="X86" s="55"/>
      <c r="AB86" s="45" t="str">
        <f t="shared" si="5"/>
        <v/>
      </c>
      <c r="AC86" s="77" t="str">
        <f t="shared" si="9"/>
        <v/>
      </c>
      <c r="AD86" s="46" t="str">
        <f>IF(AB86="","",COUNTIFS($C52:$C183,AD$2,$D85:$D183,$AB86))</f>
        <v/>
      </c>
      <c r="AE86" s="46" t="str">
        <f>IF(AC86="","",COUNTIFS($C52:$C183,AE$2,$D85:$D183,$AB86))</f>
        <v/>
      </c>
      <c r="AF86" s="46" t="str">
        <f>IF(AD86="","",COUNTIFS($C52:$C183,AF$2,$D85:$D183,$AB86))</f>
        <v/>
      </c>
      <c r="AG86" s="46" t="str">
        <f>IF(AE86="","",COUNTIFS($C52:$C183,AG$2,$D85:$D183,$AB86))</f>
        <v/>
      </c>
      <c r="AH86" s="46" t="str">
        <f>IF(AF86="","",COUNTIFS($C52:$C183,AH$2,$D85:$D183,$AB86))</f>
        <v/>
      </c>
      <c r="AI86" s="46" t="str">
        <f>IF(AG86="","",COUNTIFS($C52:$C183,AI$2,$D85:$D183,$AB86))</f>
        <v/>
      </c>
      <c r="AJ86" s="46" t="str">
        <f>IF(AH86="","",COUNTIFS($C52:$C183,AJ$2,$D85:$D183,$AB86))</f>
        <v/>
      </c>
      <c r="AK86" s="46" t="str">
        <f>IF(AI86="","",COUNTIFS($C52:$C183,AK$2,$D85:$D183,$AB86))</f>
        <v/>
      </c>
      <c r="AL86" s="46" t="str">
        <f>IF(AJ86="","",COUNTIFS($C52:$C183,AL$2,$D85:$D183,$AB86))</f>
        <v/>
      </c>
      <c r="AM86" s="46" t="str">
        <f>IF(AK86="","",COUNTIFS($C52:$C183,AM$2,$D85:$D183,$AB86))</f>
        <v/>
      </c>
      <c r="AN86" s="46" t="str">
        <f>IF(AB86="","",COUNTIFS($C52:$C183,"&gt;2.50",$D85:$D183,$AB86))</f>
        <v/>
      </c>
    </row>
    <row r="87" spans="1:40">
      <c r="A87" s="75"/>
      <c r="B87" s="76"/>
      <c r="C87" s="76"/>
      <c r="K87" s="78" t="str">
        <f t="shared" si="8"/>
        <v/>
      </c>
      <c r="L87" s="77" t="str">
        <f t="shared" si="10"/>
        <v/>
      </c>
      <c r="M87" s="60"/>
      <c r="N87" s="58"/>
      <c r="O87" s="70"/>
      <c r="P87" s="70"/>
      <c r="Q87" s="70"/>
      <c r="R87" s="70"/>
      <c r="S87" s="70"/>
      <c r="T87" s="70"/>
      <c r="U87" s="70"/>
      <c r="V87" s="70"/>
      <c r="W87" s="70"/>
      <c r="X87" s="55"/>
      <c r="AB87" s="45" t="str">
        <f t="shared" si="5"/>
        <v/>
      </c>
      <c r="AC87" s="77" t="str">
        <f t="shared" si="9"/>
        <v/>
      </c>
      <c r="AD87" s="46" t="str">
        <f>IF(AB87="","",COUNTIFS($C82:$C184,AD$2,$D75:$D184,$AB87))</f>
        <v/>
      </c>
      <c r="AE87" s="46" t="str">
        <f>IF(AC87="","",COUNTIFS($C82:$C184,AE$2,$D75:$D184,$AB87))</f>
        <v/>
      </c>
      <c r="AF87" s="46" t="str">
        <f>IF(AD87="","",COUNTIFS($C82:$C184,AF$2,$D75:$D184,$AB87))</f>
        <v/>
      </c>
      <c r="AG87" s="46" t="str">
        <f>IF(AE87="","",COUNTIFS($C82:$C184,AG$2,$D75:$D184,$AB87))</f>
        <v/>
      </c>
      <c r="AH87" s="46" t="str">
        <f>IF(AF87="","",COUNTIFS($C82:$C184,AH$2,$D75:$D184,$AB87))</f>
        <v/>
      </c>
      <c r="AI87" s="46" t="str">
        <f>IF(AG87="","",COUNTIFS($C82:$C184,AI$2,$D75:$D184,$AB87))</f>
        <v/>
      </c>
      <c r="AJ87" s="46" t="str">
        <f>IF(AH87="","",COUNTIFS($C82:$C184,AJ$2,$D75:$D184,$AB87))</f>
        <v/>
      </c>
      <c r="AK87" s="46" t="str">
        <f>IF(AI87="","",COUNTIFS($C82:$C184,AK$2,$D75:$D184,$AB87))</f>
        <v/>
      </c>
      <c r="AL87" s="46" t="str">
        <f>IF(AJ87="","",COUNTIFS($C82:$C184,AL$2,$D75:$D184,$AB87))</f>
        <v/>
      </c>
      <c r="AM87" s="46" t="str">
        <f>IF(AK87="","",COUNTIFS($C82:$C184,AM$2,$D75:$D184,$AB87))</f>
        <v/>
      </c>
      <c r="AN87" s="46" t="str">
        <f>IF(AB87="","",COUNTIFS($C82:$C184,"&gt;2.50",$D75:$D184,$AB87))</f>
        <v/>
      </c>
    </row>
    <row r="88" spans="1:40">
      <c r="A88" s="75"/>
      <c r="B88" s="76"/>
      <c r="C88" s="76"/>
      <c r="K88" s="78" t="str">
        <f t="shared" si="8"/>
        <v/>
      </c>
      <c r="L88" s="77" t="str">
        <f t="shared" si="10"/>
        <v/>
      </c>
      <c r="M88" s="60"/>
      <c r="N88" s="58"/>
      <c r="O88" s="70"/>
      <c r="P88" s="70"/>
      <c r="Q88" s="70"/>
      <c r="R88" s="70"/>
      <c r="S88" s="70"/>
      <c r="T88" s="70"/>
      <c r="U88" s="70"/>
      <c r="V88" s="70"/>
      <c r="W88" s="70"/>
      <c r="X88" s="55"/>
      <c r="AB88" s="45" t="str">
        <f t="shared" si="5"/>
        <v/>
      </c>
      <c r="AC88" s="77" t="str">
        <f t="shared" si="9"/>
        <v/>
      </c>
      <c r="AD88" s="46" t="str">
        <f>IF(AB88="","",COUNTIFS($C85:$C185,AD$2,$D62:$D185,$AB88))</f>
        <v/>
      </c>
      <c r="AE88" s="46" t="str">
        <f>IF(AC88="","",COUNTIFS($C85:$C185,AE$2,$D62:$D185,$AB88))</f>
        <v/>
      </c>
      <c r="AF88" s="46" t="str">
        <f>IF(AD88="","",COUNTIFS($C85:$C185,AF$2,$D62:$D185,$AB88))</f>
        <v/>
      </c>
      <c r="AG88" s="46" t="str">
        <f>IF(AE88="","",COUNTIFS($C85:$C185,AG$2,$D62:$D185,$AB88))</f>
        <v/>
      </c>
      <c r="AH88" s="46" t="str">
        <f>IF(AF88="","",COUNTIFS($C85:$C185,AH$2,$D62:$D185,$AB88))</f>
        <v/>
      </c>
      <c r="AI88" s="46" t="str">
        <f>IF(AG88="","",COUNTIFS($C85:$C185,AI$2,$D62:$D185,$AB88))</f>
        <v/>
      </c>
      <c r="AJ88" s="46" t="str">
        <f>IF(AH88="","",COUNTIFS($C85:$C185,AJ$2,$D62:$D185,$AB88))</f>
        <v/>
      </c>
      <c r="AK88" s="46" t="str">
        <f>IF(AI88="","",COUNTIFS($C85:$C185,AK$2,$D62:$D185,$AB88))</f>
        <v/>
      </c>
      <c r="AL88" s="46" t="str">
        <f>IF(AJ88="","",COUNTIFS($C85:$C185,AL$2,$D62:$D185,$AB88))</f>
        <v/>
      </c>
      <c r="AM88" s="46" t="str">
        <f>IF(AK88="","",COUNTIFS($C85:$C185,AM$2,$D62:$D185,$AB88))</f>
        <v/>
      </c>
      <c r="AN88" s="46" t="str">
        <f>IF(AB88="","",COUNTIFS($C85:$C185,"&gt;2.50",$D62:$D185,$AB88))</f>
        <v/>
      </c>
    </row>
    <row r="89" spans="1:40">
      <c r="K89" s="78" t="str">
        <f t="shared" si="8"/>
        <v/>
      </c>
      <c r="L89" s="77" t="str">
        <f t="shared" si="10"/>
        <v/>
      </c>
      <c r="M89" s="60"/>
      <c r="N89" s="58"/>
      <c r="O89" s="70"/>
      <c r="P89" s="70"/>
      <c r="Q89" s="70"/>
      <c r="R89" s="70"/>
      <c r="S89" s="70"/>
      <c r="T89" s="70"/>
      <c r="U89" s="70"/>
      <c r="V89" s="70"/>
      <c r="W89" s="70"/>
      <c r="X89" s="55"/>
      <c r="AB89" s="45" t="str">
        <f t="shared" si="5"/>
        <v/>
      </c>
      <c r="AC89" s="77" t="str">
        <f t="shared" si="9"/>
        <v/>
      </c>
      <c r="AD89" s="46" t="str">
        <f>IF(AB89="","",COUNTIFS($C86:$C186,AD$2,$D86:$D186,$AB89))</f>
        <v/>
      </c>
      <c r="AE89" s="46" t="str">
        <f>IF(AC89="","",COUNTIFS($C86:$C186,AE$2,$D86:$D186,$AB89))</f>
        <v/>
      </c>
      <c r="AF89" s="46" t="str">
        <f>IF(AD89="","",COUNTIFS($C86:$C186,AF$2,$D86:$D186,$AB89))</f>
        <v/>
      </c>
      <c r="AG89" s="46" t="str">
        <f>IF(AE89="","",COUNTIFS($C86:$C186,AG$2,$D86:$D186,$AB89))</f>
        <v/>
      </c>
      <c r="AH89" s="46" t="str">
        <f>IF(AF89="","",COUNTIFS($C86:$C186,AH$2,$D86:$D186,$AB89))</f>
        <v/>
      </c>
      <c r="AI89" s="46" t="str">
        <f>IF(AG89="","",COUNTIFS($C86:$C186,AI$2,$D86:$D186,$AB89))</f>
        <v/>
      </c>
      <c r="AJ89" s="46" t="str">
        <f>IF(AH89="","",COUNTIFS($C86:$C186,AJ$2,$D86:$D186,$AB89))</f>
        <v/>
      </c>
      <c r="AK89" s="46" t="str">
        <f>IF(AI89="","",COUNTIFS($C86:$C186,AK$2,$D86:$D186,$AB89))</f>
        <v/>
      </c>
      <c r="AL89" s="46" t="str">
        <f>IF(AJ89="","",COUNTIFS($C86:$C186,AL$2,$D86:$D186,$AB89))</f>
        <v/>
      </c>
      <c r="AM89" s="46" t="str">
        <f>IF(AK89="","",COUNTIFS($C86:$C186,AM$2,$D86:$D186,$AB89))</f>
        <v/>
      </c>
      <c r="AN89" s="46" t="str">
        <f>IF(AB89="","",COUNTIFS($C86:$C186,"&gt;2.50",$D86:$D186,$AB89))</f>
        <v/>
      </c>
    </row>
    <row r="90" spans="1:40">
      <c r="K90" s="78" t="str">
        <f t="shared" si="8"/>
        <v/>
      </c>
      <c r="L90" s="77" t="str">
        <f t="shared" si="10"/>
        <v/>
      </c>
      <c r="M90" s="60"/>
      <c r="N90" s="58"/>
      <c r="O90" s="70"/>
      <c r="P90" s="70"/>
      <c r="Q90" s="70"/>
      <c r="R90" s="70"/>
      <c r="S90" s="70"/>
      <c r="T90" s="70"/>
      <c r="U90" s="70"/>
      <c r="V90" s="70"/>
      <c r="W90" s="70"/>
      <c r="X90" s="55"/>
      <c r="AB90" s="45" t="str">
        <f t="shared" si="5"/>
        <v/>
      </c>
      <c r="AC90" s="77" t="str">
        <f t="shared" si="9"/>
        <v/>
      </c>
      <c r="AD90" s="46" t="str">
        <f>IF(AB90="","",COUNTIFS($C56:$C187,AD$2,$D79:$D187,$AB90))</f>
        <v/>
      </c>
      <c r="AE90" s="46" t="str">
        <f>IF(AC90="","",COUNTIFS($C56:$C187,AE$2,$D79:$D187,$AB90))</f>
        <v/>
      </c>
      <c r="AF90" s="46" t="str">
        <f>IF(AD90="","",COUNTIFS($C56:$C187,AF$2,$D79:$D187,$AB90))</f>
        <v/>
      </c>
      <c r="AG90" s="46" t="str">
        <f>IF(AE90="","",COUNTIFS($C56:$C187,AG$2,$D79:$D187,$AB90))</f>
        <v/>
      </c>
      <c r="AH90" s="46" t="str">
        <f>IF(AF90="","",COUNTIFS($C56:$C187,AH$2,$D79:$D187,$AB90))</f>
        <v/>
      </c>
      <c r="AI90" s="46" t="str">
        <f>IF(AG90="","",COUNTIFS($C56:$C187,AI$2,$D79:$D187,$AB90))</f>
        <v/>
      </c>
      <c r="AJ90" s="46" t="str">
        <f>IF(AH90="","",COUNTIFS($C56:$C187,AJ$2,$D79:$D187,$AB90))</f>
        <v/>
      </c>
      <c r="AK90" s="46" t="str">
        <f>IF(AI90="","",COUNTIFS($C56:$C187,AK$2,$D79:$D187,$AB90))</f>
        <v/>
      </c>
      <c r="AL90" s="46" t="str">
        <f>IF(AJ90="","",COUNTIFS($C56:$C187,AL$2,$D79:$D187,$AB90))</f>
        <v/>
      </c>
      <c r="AM90" s="46" t="str">
        <f>IF(AK90="","",COUNTIFS($C56:$C187,AM$2,$D79:$D187,$AB90))</f>
        <v/>
      </c>
      <c r="AN90" s="46" t="str">
        <f>IF(AB90="","",COUNTIFS($C56:$C187,"&gt;2.50",$D79:$D187,$AB90))</f>
        <v/>
      </c>
    </row>
    <row r="91" spans="1:40">
      <c r="K91" s="78" t="str">
        <f t="shared" si="8"/>
        <v/>
      </c>
      <c r="L91" s="77" t="str">
        <f t="shared" si="10"/>
        <v/>
      </c>
      <c r="M91" s="60"/>
      <c r="N91" s="58"/>
      <c r="O91" s="70"/>
      <c r="P91" s="70"/>
      <c r="Q91" s="70"/>
      <c r="R91" s="70"/>
      <c r="S91" s="70"/>
      <c r="T91" s="70"/>
      <c r="U91" s="70"/>
      <c r="V91" s="70"/>
      <c r="W91" s="70"/>
      <c r="X91" s="55"/>
      <c r="AB91" s="45" t="str">
        <f t="shared" ref="AB91:AB154" si="11">IF(AND(ISNUMBER(N91),N91&lt;&gt;""),N91,"")</f>
        <v/>
      </c>
      <c r="AC91" s="77" t="str">
        <f t="shared" si="9"/>
        <v/>
      </c>
      <c r="AD91" s="46" t="str">
        <f>IF(AB91="","",COUNTIFS($C88:$C188,AD$2,$D88:$D188,$AB91))</f>
        <v/>
      </c>
      <c r="AE91" s="46" t="str">
        <f>IF(AC91="","",COUNTIFS($C88:$C188,AE$2,$D88:$D188,$AB91))</f>
        <v/>
      </c>
      <c r="AF91" s="46" t="str">
        <f>IF(AD91="","",COUNTIFS($C88:$C188,AF$2,$D88:$D188,$AB91))</f>
        <v/>
      </c>
      <c r="AG91" s="46" t="str">
        <f>IF(AE91="","",COUNTIFS($C88:$C188,AG$2,$D88:$D188,$AB91))</f>
        <v/>
      </c>
      <c r="AH91" s="46" t="str">
        <f>IF(AF91="","",COUNTIFS($C88:$C188,AH$2,$D88:$D188,$AB91))</f>
        <v/>
      </c>
      <c r="AI91" s="46" t="str">
        <f>IF(AG91="","",COUNTIFS($C88:$C188,AI$2,$D88:$D188,$AB91))</f>
        <v/>
      </c>
      <c r="AJ91" s="46" t="str">
        <f>IF(AH91="","",COUNTIFS($C88:$C188,AJ$2,$D88:$D188,$AB91))</f>
        <v/>
      </c>
      <c r="AK91" s="46" t="str">
        <f>IF(AI91="","",COUNTIFS($C88:$C188,AK$2,$D88:$D188,$AB91))</f>
        <v/>
      </c>
      <c r="AL91" s="46" t="str">
        <f>IF(AJ91="","",COUNTIFS($C88:$C188,AL$2,$D88:$D188,$AB91))</f>
        <v/>
      </c>
      <c r="AM91" s="46" t="str">
        <f>IF(AK91="","",COUNTIFS($C88:$C188,AM$2,$D88:$D188,$AB91))</f>
        <v/>
      </c>
      <c r="AN91" s="46" t="str">
        <f>IF(AB91="","",COUNTIFS($C88:$C188,"&gt;2.50",$D88:$D188,$AB91))</f>
        <v/>
      </c>
    </row>
    <row r="92" spans="1:40">
      <c r="K92" s="78" t="str">
        <f t="shared" si="8"/>
        <v/>
      </c>
      <c r="L92" s="77" t="str">
        <f t="shared" si="10"/>
        <v/>
      </c>
      <c r="M92" s="60"/>
      <c r="N92" s="58"/>
      <c r="O92" s="70"/>
      <c r="P92" s="70"/>
      <c r="Q92" s="70"/>
      <c r="R92" s="70"/>
      <c r="S92" s="70"/>
      <c r="T92" s="70"/>
      <c r="U92" s="70"/>
      <c r="V92" s="70"/>
      <c r="W92" s="70"/>
      <c r="X92" s="55"/>
      <c r="AB92" s="45" t="str">
        <f t="shared" si="11"/>
        <v/>
      </c>
      <c r="AC92" s="77" t="str">
        <f t="shared" si="9"/>
        <v/>
      </c>
      <c r="AD92" s="46" t="str">
        <f>IF(AB92="","",COUNTIFS($C89:$C189,AD$2,$D89:$D189,$AB92))</f>
        <v/>
      </c>
      <c r="AE92" s="46" t="str">
        <f>IF(AC92="","",COUNTIFS($C89:$C189,AE$2,$D89:$D189,$AB92))</f>
        <v/>
      </c>
      <c r="AF92" s="46" t="str">
        <f>IF(AD92="","",COUNTIFS($C89:$C189,AF$2,$D89:$D189,$AB92))</f>
        <v/>
      </c>
      <c r="AG92" s="46" t="str">
        <f>IF(AE92="","",COUNTIFS($C89:$C189,AG$2,$D89:$D189,$AB92))</f>
        <v/>
      </c>
      <c r="AH92" s="46" t="str">
        <f>IF(AF92="","",COUNTIFS($C89:$C189,AH$2,$D89:$D189,$AB92))</f>
        <v/>
      </c>
      <c r="AI92" s="46" t="str">
        <f>IF(AG92="","",COUNTIFS($C89:$C189,AI$2,$D89:$D189,$AB92))</f>
        <v/>
      </c>
      <c r="AJ92" s="46" t="str">
        <f>IF(AH92="","",COUNTIFS($C89:$C189,AJ$2,$D89:$D189,$AB92))</f>
        <v/>
      </c>
      <c r="AK92" s="46" t="str">
        <f>IF(AI92="","",COUNTIFS($C89:$C189,AK$2,$D89:$D189,$AB92))</f>
        <v/>
      </c>
      <c r="AL92" s="46" t="str">
        <f>IF(AJ92="","",COUNTIFS($C89:$C189,AL$2,$D89:$D189,$AB92))</f>
        <v/>
      </c>
      <c r="AM92" s="46" t="str">
        <f>IF(AK92="","",COUNTIFS($C89:$C189,AM$2,$D89:$D189,$AB92))</f>
        <v/>
      </c>
      <c r="AN92" s="46" t="str">
        <f>IF(AB92="","",COUNTIFS($C89:$C189,"&gt;2.50",$D89:$D189,$AB92))</f>
        <v/>
      </c>
    </row>
    <row r="93" spans="1:40">
      <c r="K93" s="78" t="str">
        <f t="shared" si="8"/>
        <v/>
      </c>
      <c r="L93" s="77" t="str">
        <f t="shared" si="10"/>
        <v/>
      </c>
      <c r="M93" s="60"/>
      <c r="N93" s="58"/>
      <c r="O93" s="70"/>
      <c r="P93" s="70"/>
      <c r="Q93" s="70"/>
      <c r="R93" s="70"/>
      <c r="S93" s="70"/>
      <c r="T93" s="70"/>
      <c r="U93" s="70"/>
      <c r="V93" s="70"/>
      <c r="W93" s="70"/>
      <c r="X93" s="55"/>
      <c r="AB93" s="45" t="str">
        <f t="shared" si="11"/>
        <v/>
      </c>
      <c r="AC93" s="77" t="str">
        <f t="shared" si="9"/>
        <v/>
      </c>
      <c r="AD93" s="46" t="str">
        <f>IF(AB93="","",COUNTIFS($C90:$C190,AD$2,$D90:$D190,$AB93))</f>
        <v/>
      </c>
      <c r="AE93" s="46" t="str">
        <f>IF(AC93="","",COUNTIFS($C90:$C190,AE$2,$D90:$D190,$AB93))</f>
        <v/>
      </c>
      <c r="AF93" s="46" t="str">
        <f>IF(AD93="","",COUNTIFS($C90:$C190,AF$2,$D90:$D190,$AB93))</f>
        <v/>
      </c>
      <c r="AG93" s="46" t="str">
        <f>IF(AE93="","",COUNTIFS($C90:$C190,AG$2,$D90:$D190,$AB93))</f>
        <v/>
      </c>
      <c r="AH93" s="46" t="str">
        <f>IF(AF93="","",COUNTIFS($C90:$C190,AH$2,$D90:$D190,$AB93))</f>
        <v/>
      </c>
      <c r="AI93" s="46" t="str">
        <f>IF(AG93="","",COUNTIFS($C90:$C190,AI$2,$D90:$D190,$AB93))</f>
        <v/>
      </c>
      <c r="AJ93" s="46" t="str">
        <f>IF(AH93="","",COUNTIFS($C90:$C190,AJ$2,$D90:$D190,$AB93))</f>
        <v/>
      </c>
      <c r="AK93" s="46" t="str">
        <f>IF(AI93="","",COUNTIFS($C90:$C190,AK$2,$D90:$D190,$AB93))</f>
        <v/>
      </c>
      <c r="AL93" s="46" t="str">
        <f>IF(AJ93="","",COUNTIFS($C90:$C190,AL$2,$D90:$D190,$AB93))</f>
        <v/>
      </c>
      <c r="AM93" s="46" t="str">
        <f>IF(AK93="","",COUNTIFS($C90:$C190,AM$2,$D90:$D190,$AB93))</f>
        <v/>
      </c>
      <c r="AN93" s="46" t="str">
        <f>IF(AB93="","",COUNTIFS($C90:$C190,"&gt;2.50",$D90:$D190,$AB93))</f>
        <v/>
      </c>
    </row>
    <row r="94" spans="1:40">
      <c r="K94" s="78" t="str">
        <f t="shared" si="8"/>
        <v/>
      </c>
      <c r="L94" s="77" t="str">
        <f t="shared" si="10"/>
        <v/>
      </c>
      <c r="M94" s="60"/>
      <c r="N94" s="58"/>
      <c r="O94" s="70"/>
      <c r="P94" s="70"/>
      <c r="Q94" s="70"/>
      <c r="R94" s="70"/>
      <c r="S94" s="70"/>
      <c r="T94" s="70"/>
      <c r="U94" s="70"/>
      <c r="V94" s="70"/>
      <c r="W94" s="70"/>
      <c r="X94" s="55"/>
      <c r="AB94" s="45" t="str">
        <f t="shared" si="11"/>
        <v/>
      </c>
      <c r="AC94" s="77" t="str">
        <f t="shared" si="9"/>
        <v/>
      </c>
      <c r="AD94" s="46" t="str">
        <f>IF(AB94="","",COUNTIFS($C91:$C191,AD$2,$D91:$D191,$AB94))</f>
        <v/>
      </c>
      <c r="AE94" s="46" t="str">
        <f>IF(AC94="","",COUNTIFS($C91:$C191,AE$2,$D91:$D191,$AB94))</f>
        <v/>
      </c>
      <c r="AF94" s="46" t="str">
        <f>IF(AD94="","",COUNTIFS($C91:$C191,AF$2,$D91:$D191,$AB94))</f>
        <v/>
      </c>
      <c r="AG94" s="46" t="str">
        <f>IF(AE94="","",COUNTIFS($C91:$C191,AG$2,$D91:$D191,$AB94))</f>
        <v/>
      </c>
      <c r="AH94" s="46" t="str">
        <f>IF(AF94="","",COUNTIFS($C91:$C191,AH$2,$D91:$D191,$AB94))</f>
        <v/>
      </c>
      <c r="AI94" s="46" t="str">
        <f>IF(AG94="","",COUNTIFS($C91:$C191,AI$2,$D91:$D191,$AB94))</f>
        <v/>
      </c>
      <c r="AJ94" s="46" t="str">
        <f>IF(AH94="","",COUNTIFS($C91:$C191,AJ$2,$D91:$D191,$AB94))</f>
        <v/>
      </c>
      <c r="AK94" s="46" t="str">
        <f>IF(AI94="","",COUNTIFS($C91:$C191,AK$2,$D91:$D191,$AB94))</f>
        <v/>
      </c>
      <c r="AL94" s="46" t="str">
        <f>IF(AJ94="","",COUNTIFS($C91:$C191,AL$2,$D91:$D191,$AB94))</f>
        <v/>
      </c>
      <c r="AM94" s="46" t="str">
        <f>IF(AK94="","",COUNTIFS($C91:$C191,AM$2,$D91:$D191,$AB94))</f>
        <v/>
      </c>
      <c r="AN94" s="46" t="str">
        <f>IF(AB94="","",COUNTIFS($C91:$C191,"&gt;2.50",$D91:$D191,$AB94))</f>
        <v/>
      </c>
    </row>
    <row r="95" spans="1:40">
      <c r="K95" s="78" t="str">
        <f t="shared" si="8"/>
        <v/>
      </c>
      <c r="L95" s="77" t="str">
        <f t="shared" si="10"/>
        <v/>
      </c>
      <c r="M95" s="60"/>
      <c r="N95" s="58"/>
      <c r="O95" s="70"/>
      <c r="P95" s="70"/>
      <c r="Q95" s="70"/>
      <c r="R95" s="70"/>
      <c r="S95" s="70"/>
      <c r="T95" s="70"/>
      <c r="U95" s="70"/>
      <c r="V95" s="70"/>
      <c r="W95" s="70"/>
      <c r="X95" s="55"/>
      <c r="AB95" s="45" t="str">
        <f t="shared" si="11"/>
        <v/>
      </c>
      <c r="AC95" s="77" t="str">
        <f t="shared" si="9"/>
        <v/>
      </c>
      <c r="AD95" s="46" t="str">
        <f>IF(AB95="","",COUNTIFS($C92:$C192,AD$2,$D92:$D192,$AB95))</f>
        <v/>
      </c>
      <c r="AE95" s="46" t="str">
        <f>IF(AC95="","",COUNTIFS($C92:$C192,AE$2,$D92:$D192,$AB95))</f>
        <v/>
      </c>
      <c r="AF95" s="46" t="str">
        <f>IF(AD95="","",COUNTIFS($C92:$C192,AF$2,$D92:$D192,$AB95))</f>
        <v/>
      </c>
      <c r="AG95" s="46" t="str">
        <f>IF(AE95="","",COUNTIFS($C92:$C192,AG$2,$D92:$D192,$AB95))</f>
        <v/>
      </c>
      <c r="AH95" s="46" t="str">
        <f>IF(AF95="","",COUNTIFS($C92:$C192,AH$2,$D92:$D192,$AB95))</f>
        <v/>
      </c>
      <c r="AI95" s="46" t="str">
        <f>IF(AG95="","",COUNTIFS($C92:$C192,AI$2,$D92:$D192,$AB95))</f>
        <v/>
      </c>
      <c r="AJ95" s="46" t="str">
        <f>IF(AH95="","",COUNTIFS($C92:$C192,AJ$2,$D92:$D192,$AB95))</f>
        <v/>
      </c>
      <c r="AK95" s="46" t="str">
        <f>IF(AI95="","",COUNTIFS($C92:$C192,AK$2,$D92:$D192,$AB95))</f>
        <v/>
      </c>
      <c r="AL95" s="46" t="str">
        <f>IF(AJ95="","",COUNTIFS($C92:$C192,AL$2,$D92:$D192,$AB95))</f>
        <v/>
      </c>
      <c r="AM95" s="46" t="str">
        <f>IF(AK95="","",COUNTIFS($C92:$C192,AM$2,$D92:$D192,$AB95))</f>
        <v/>
      </c>
      <c r="AN95" s="46" t="str">
        <f>IF(AB95="","",COUNTIFS($C92:$C192,"&gt;2.50",$D92:$D192,$AB95))</f>
        <v/>
      </c>
    </row>
    <row r="96" spans="1:40">
      <c r="K96" s="78" t="str">
        <f t="shared" si="8"/>
        <v/>
      </c>
      <c r="L96" s="77" t="str">
        <f t="shared" si="10"/>
        <v/>
      </c>
      <c r="M96" s="60"/>
      <c r="N96" s="58"/>
      <c r="O96" s="70"/>
      <c r="P96" s="70"/>
      <c r="Q96" s="70"/>
      <c r="R96" s="70"/>
      <c r="S96" s="70"/>
      <c r="T96" s="70"/>
      <c r="U96" s="70"/>
      <c r="V96" s="70"/>
      <c r="W96" s="70"/>
      <c r="X96" s="55"/>
      <c r="AB96" s="45" t="str">
        <f t="shared" si="11"/>
        <v/>
      </c>
      <c r="AC96" s="77" t="str">
        <f t="shared" si="9"/>
        <v/>
      </c>
      <c r="AD96" s="46" t="str">
        <f>IF(AB96="","",COUNTIFS($C93:$C193,AD$2,$D93:$D193,$AB96))</f>
        <v/>
      </c>
      <c r="AE96" s="46" t="str">
        <f>IF(AC96="","",COUNTIFS($C93:$C193,AE$2,$D93:$D193,$AB96))</f>
        <v/>
      </c>
      <c r="AF96" s="46" t="str">
        <f>IF(AD96="","",COUNTIFS($C93:$C193,AF$2,$D93:$D193,$AB96))</f>
        <v/>
      </c>
      <c r="AG96" s="46" t="str">
        <f>IF(AE96="","",COUNTIFS($C93:$C193,AG$2,$D93:$D193,$AB96))</f>
        <v/>
      </c>
      <c r="AH96" s="46" t="str">
        <f>IF(AF96="","",COUNTIFS($C93:$C193,AH$2,$D93:$D193,$AB96))</f>
        <v/>
      </c>
      <c r="AI96" s="46" t="str">
        <f>IF(AG96="","",COUNTIFS($C93:$C193,AI$2,$D93:$D193,$AB96))</f>
        <v/>
      </c>
      <c r="AJ96" s="46" t="str">
        <f>IF(AH96="","",COUNTIFS($C93:$C193,AJ$2,$D93:$D193,$AB96))</f>
        <v/>
      </c>
      <c r="AK96" s="46" t="str">
        <f>IF(AI96="","",COUNTIFS($C93:$C193,AK$2,$D93:$D193,$AB96))</f>
        <v/>
      </c>
      <c r="AL96" s="46" t="str">
        <f>IF(AJ96="","",COUNTIFS($C93:$C193,AL$2,$D93:$D193,$AB96))</f>
        <v/>
      </c>
      <c r="AM96" s="46" t="str">
        <f>IF(AK96="","",COUNTIFS($C93:$C193,AM$2,$D93:$D193,$AB96))</f>
        <v/>
      </c>
      <c r="AN96" s="46" t="str">
        <f>IF(AB96="","",COUNTIFS($C93:$C193,"&gt;2.50",$D93:$D193,$AB96))</f>
        <v/>
      </c>
    </row>
    <row r="97" spans="11:40">
      <c r="K97" s="78" t="str">
        <f t="shared" si="8"/>
        <v/>
      </c>
      <c r="L97" s="77" t="str">
        <f t="shared" si="10"/>
        <v/>
      </c>
      <c r="M97" s="60"/>
      <c r="N97" s="58"/>
      <c r="O97" s="70"/>
      <c r="P97" s="70"/>
      <c r="Q97" s="70"/>
      <c r="R97" s="70"/>
      <c r="S97" s="70"/>
      <c r="T97" s="70"/>
      <c r="U97" s="70"/>
      <c r="V97" s="70"/>
      <c r="W97" s="70"/>
      <c r="X97" s="55"/>
      <c r="AB97" s="45" t="str">
        <f t="shared" si="11"/>
        <v/>
      </c>
      <c r="AC97" s="77" t="str">
        <f t="shared" si="9"/>
        <v/>
      </c>
      <c r="AD97" s="46" t="str">
        <f>IF(AB97="","",COUNTIFS($C94:$C194,AD$2,$D94:$D194,$AB97))</f>
        <v/>
      </c>
      <c r="AE97" s="46" t="str">
        <f>IF(AC97="","",COUNTIFS($C94:$C194,AE$2,$D94:$D194,$AB97))</f>
        <v/>
      </c>
      <c r="AF97" s="46" t="str">
        <f>IF(AD97="","",COUNTIFS($C94:$C194,AF$2,$D94:$D194,$AB97))</f>
        <v/>
      </c>
      <c r="AG97" s="46" t="str">
        <f>IF(AE97="","",COUNTIFS($C94:$C194,AG$2,$D94:$D194,$AB97))</f>
        <v/>
      </c>
      <c r="AH97" s="46" t="str">
        <f>IF(AF97="","",COUNTIFS($C94:$C194,AH$2,$D94:$D194,$AB97))</f>
        <v/>
      </c>
      <c r="AI97" s="46" t="str">
        <f>IF(AG97="","",COUNTIFS($C94:$C194,AI$2,$D94:$D194,$AB97))</f>
        <v/>
      </c>
      <c r="AJ97" s="46" t="str">
        <f>IF(AH97="","",COUNTIFS($C94:$C194,AJ$2,$D94:$D194,$AB97))</f>
        <v/>
      </c>
      <c r="AK97" s="46" t="str">
        <f>IF(AI97="","",COUNTIFS($C94:$C194,AK$2,$D94:$D194,$AB97))</f>
        <v/>
      </c>
      <c r="AL97" s="46" t="str">
        <f>IF(AJ97="","",COUNTIFS($C94:$C194,AL$2,$D94:$D194,$AB97))</f>
        <v/>
      </c>
      <c r="AM97" s="46" t="str">
        <f>IF(AK97="","",COUNTIFS($C94:$C194,AM$2,$D94:$D194,$AB97))</f>
        <v/>
      </c>
      <c r="AN97" s="46" t="str">
        <f>IF(AB97="","",COUNTIFS($C94:$C194,"&gt;2.50",$D94:$D194,$AB97))</f>
        <v/>
      </c>
    </row>
    <row r="98" spans="11:40">
      <c r="K98" s="78" t="str">
        <f t="shared" si="8"/>
        <v/>
      </c>
      <c r="L98" s="77" t="str">
        <f t="shared" si="10"/>
        <v/>
      </c>
      <c r="M98" s="60"/>
      <c r="N98" s="58"/>
      <c r="O98" s="70"/>
      <c r="P98" s="70"/>
      <c r="Q98" s="70"/>
      <c r="R98" s="70"/>
      <c r="S98" s="70"/>
      <c r="T98" s="70"/>
      <c r="U98" s="70"/>
      <c r="V98" s="70"/>
      <c r="W98" s="70"/>
      <c r="X98" s="55"/>
      <c r="AB98" s="45" t="str">
        <f t="shared" si="11"/>
        <v/>
      </c>
      <c r="AC98" s="77" t="str">
        <f t="shared" si="9"/>
        <v/>
      </c>
      <c r="AD98" s="46" t="str">
        <f>IF(AB98="","",COUNTIFS($C95:$C195,AD$2,$D95:$D195,$AB98))</f>
        <v/>
      </c>
      <c r="AE98" s="46" t="str">
        <f>IF(AC98="","",COUNTIFS($C95:$C195,AE$2,$D95:$D195,$AB98))</f>
        <v/>
      </c>
      <c r="AF98" s="46" t="str">
        <f>IF(AD98="","",COUNTIFS($C95:$C195,AF$2,$D95:$D195,$AB98))</f>
        <v/>
      </c>
      <c r="AG98" s="46" t="str">
        <f>IF(AE98="","",COUNTIFS($C95:$C195,AG$2,$D95:$D195,$AB98))</f>
        <v/>
      </c>
      <c r="AH98" s="46" t="str">
        <f>IF(AF98="","",COUNTIFS($C95:$C195,AH$2,$D95:$D195,$AB98))</f>
        <v/>
      </c>
      <c r="AI98" s="46" t="str">
        <f>IF(AG98="","",COUNTIFS($C95:$C195,AI$2,$D95:$D195,$AB98))</f>
        <v/>
      </c>
      <c r="AJ98" s="46" t="str">
        <f>IF(AH98="","",COUNTIFS($C95:$C195,AJ$2,$D95:$D195,$AB98))</f>
        <v/>
      </c>
      <c r="AK98" s="46" t="str">
        <f>IF(AI98="","",COUNTIFS($C95:$C195,AK$2,$D95:$D195,$AB98))</f>
        <v/>
      </c>
      <c r="AL98" s="46" t="str">
        <f>IF(AJ98="","",COUNTIFS($C95:$C195,AL$2,$D95:$D195,$AB98))</f>
        <v/>
      </c>
      <c r="AM98" s="46" t="str">
        <f>IF(AK98="","",COUNTIFS($C95:$C195,AM$2,$D95:$D195,$AB98))</f>
        <v/>
      </c>
      <c r="AN98" s="46" t="str">
        <f>IF(AB98="","",COUNTIFS($C95:$C195,"&gt;2.50",$D95:$D195,$AB98))</f>
        <v/>
      </c>
    </row>
    <row r="99" spans="11:40">
      <c r="K99" s="78" t="str">
        <f t="shared" ref="K99:K130" si="12">IF(M99="","",COUNTIF(D:D,N99))</f>
        <v/>
      </c>
      <c r="L99" s="77" t="str">
        <f t="shared" si="10"/>
        <v/>
      </c>
      <c r="M99" s="60"/>
      <c r="N99" s="58"/>
      <c r="O99" s="70"/>
      <c r="P99" s="70"/>
      <c r="Q99" s="70"/>
      <c r="R99" s="70"/>
      <c r="S99" s="70"/>
      <c r="T99" s="70"/>
      <c r="U99" s="70"/>
      <c r="V99" s="70"/>
      <c r="W99" s="70"/>
      <c r="X99" s="55"/>
      <c r="AB99" s="45" t="str">
        <f t="shared" si="11"/>
        <v/>
      </c>
      <c r="AC99" s="77" t="str">
        <f t="shared" ref="AC99:AC130" si="13">IF(AND(ISNUMBER(N99),N99&lt;&gt;""),(GETPIVOTDATA("Quantité 
estimée en 
stères",$N$1,"Lot",N99)-($I$2*M99))/M99,"")</f>
        <v/>
      </c>
      <c r="AD99" s="46" t="str">
        <f>IF(AB99="","",COUNTIFS($C96:$C196,AD$2,$D96:$D196,$AB99))</f>
        <v/>
      </c>
      <c r="AE99" s="46" t="str">
        <f>IF(AC99="","",COUNTIFS($C96:$C196,AE$2,$D96:$D196,$AB99))</f>
        <v/>
      </c>
      <c r="AF99" s="46" t="str">
        <f>IF(AD99="","",COUNTIFS($C96:$C196,AF$2,$D96:$D196,$AB99))</f>
        <v/>
      </c>
      <c r="AG99" s="46" t="str">
        <f>IF(AE99="","",COUNTIFS($C96:$C196,AG$2,$D96:$D196,$AB99))</f>
        <v/>
      </c>
      <c r="AH99" s="46" t="str">
        <f>IF(AF99="","",COUNTIFS($C96:$C196,AH$2,$D96:$D196,$AB99))</f>
        <v/>
      </c>
      <c r="AI99" s="46" t="str">
        <f>IF(AG99="","",COUNTIFS($C96:$C196,AI$2,$D96:$D196,$AB99))</f>
        <v/>
      </c>
      <c r="AJ99" s="46" t="str">
        <f>IF(AH99="","",COUNTIFS($C96:$C196,AJ$2,$D96:$D196,$AB99))</f>
        <v/>
      </c>
      <c r="AK99" s="46" t="str">
        <f>IF(AI99="","",COUNTIFS($C96:$C196,AK$2,$D96:$D196,$AB99))</f>
        <v/>
      </c>
      <c r="AL99" s="46" t="str">
        <f>IF(AJ99="","",COUNTIFS($C96:$C196,AL$2,$D96:$D196,$AB99))</f>
        <v/>
      </c>
      <c r="AM99" s="46" t="str">
        <f>IF(AK99="","",COUNTIFS($C96:$C196,AM$2,$D96:$D196,$AB99))</f>
        <v/>
      </c>
      <c r="AN99" s="46" t="str">
        <f>IF(AB99="","",COUNTIFS($C96:$C196,"&gt;2.50",$D96:$D196,$AB99))</f>
        <v/>
      </c>
    </row>
    <row r="100" spans="11:40">
      <c r="K100" s="78" t="str">
        <f t="shared" si="12"/>
        <v/>
      </c>
      <c r="L100" s="77" t="str">
        <f t="shared" si="10"/>
        <v/>
      </c>
      <c r="M100" s="60"/>
      <c r="N100" s="58"/>
      <c r="O100" s="70"/>
      <c r="P100" s="70"/>
      <c r="Q100" s="70"/>
      <c r="R100" s="70"/>
      <c r="S100" s="70"/>
      <c r="T100" s="70"/>
      <c r="U100" s="70"/>
      <c r="V100" s="70"/>
      <c r="W100" s="70"/>
      <c r="X100" s="55"/>
      <c r="AB100" s="45" t="str">
        <f t="shared" si="11"/>
        <v/>
      </c>
      <c r="AC100" s="77" t="str">
        <f t="shared" si="13"/>
        <v/>
      </c>
      <c r="AD100" s="46" t="str">
        <f>IF(AB100="","",COUNTIFS($C97:$C197,AD$2,$D97:$D197,$AB100))</f>
        <v/>
      </c>
      <c r="AE100" s="46" t="str">
        <f>IF(AC100="","",COUNTIFS($C97:$C197,AE$2,$D97:$D197,$AB100))</f>
        <v/>
      </c>
      <c r="AF100" s="46" t="str">
        <f>IF(AD100="","",COUNTIFS($C97:$C197,AF$2,$D97:$D197,$AB100))</f>
        <v/>
      </c>
      <c r="AG100" s="46" t="str">
        <f>IF(AE100="","",COUNTIFS($C97:$C197,AG$2,$D97:$D197,$AB100))</f>
        <v/>
      </c>
      <c r="AH100" s="46" t="str">
        <f>IF(AF100="","",COUNTIFS($C97:$C197,AH$2,$D97:$D197,$AB100))</f>
        <v/>
      </c>
      <c r="AI100" s="46" t="str">
        <f>IF(AG100="","",COUNTIFS($C97:$C197,AI$2,$D97:$D197,$AB100))</f>
        <v/>
      </c>
      <c r="AJ100" s="46" t="str">
        <f>IF(AH100="","",COUNTIFS($C97:$C197,AJ$2,$D97:$D197,$AB100))</f>
        <v/>
      </c>
      <c r="AK100" s="46" t="str">
        <f>IF(AI100="","",COUNTIFS($C97:$C197,AK$2,$D97:$D197,$AB100))</f>
        <v/>
      </c>
      <c r="AL100" s="46" t="str">
        <f>IF(AJ100="","",COUNTIFS($C97:$C197,AL$2,$D97:$D197,$AB100))</f>
        <v/>
      </c>
      <c r="AM100" s="46" t="str">
        <f>IF(AK100="","",COUNTIFS($C97:$C197,AM$2,$D97:$D197,$AB100))</f>
        <v/>
      </c>
      <c r="AN100" s="46" t="str">
        <f>IF(AB100="","",COUNTIFS($C97:$C197,"&gt;2.50",$D97:$D197,$AB100))</f>
        <v/>
      </c>
    </row>
    <row r="101" spans="11:40">
      <c r="K101" s="78" t="str">
        <f t="shared" si="12"/>
        <v/>
      </c>
      <c r="L101" s="77" t="str">
        <f t="shared" si="10"/>
        <v/>
      </c>
      <c r="M101" s="60"/>
      <c r="N101" s="58"/>
      <c r="O101" s="70"/>
      <c r="P101" s="70"/>
      <c r="Q101" s="70"/>
      <c r="R101" s="70"/>
      <c r="S101" s="70"/>
      <c r="T101" s="70"/>
      <c r="U101" s="70"/>
      <c r="V101" s="70"/>
      <c r="W101" s="70"/>
      <c r="X101" s="55"/>
      <c r="AB101" s="45" t="str">
        <f t="shared" si="11"/>
        <v/>
      </c>
      <c r="AC101" s="77" t="str">
        <f t="shared" si="13"/>
        <v/>
      </c>
      <c r="AD101" s="46" t="str">
        <f>IF(AB101="","",COUNTIFS($C98:$C198,AD$2,$D98:$D198,$AB101))</f>
        <v/>
      </c>
      <c r="AE101" s="46" t="str">
        <f>IF(AC101="","",COUNTIFS($C98:$C198,AE$2,$D98:$D198,$AB101))</f>
        <v/>
      </c>
      <c r="AF101" s="46" t="str">
        <f>IF(AD101="","",COUNTIFS($C98:$C198,AF$2,$D98:$D198,$AB101))</f>
        <v/>
      </c>
      <c r="AG101" s="46" t="str">
        <f>IF(AE101="","",COUNTIFS($C98:$C198,AG$2,$D98:$D198,$AB101))</f>
        <v/>
      </c>
      <c r="AH101" s="46" t="str">
        <f>IF(AF101="","",COUNTIFS($C98:$C198,AH$2,$D98:$D198,$AB101))</f>
        <v/>
      </c>
      <c r="AI101" s="46" t="str">
        <f>IF(AG101="","",COUNTIFS($C98:$C198,AI$2,$D98:$D198,$AB101))</f>
        <v/>
      </c>
      <c r="AJ101" s="46" t="str">
        <f>IF(AH101="","",COUNTIFS($C98:$C198,AJ$2,$D98:$D198,$AB101))</f>
        <v/>
      </c>
      <c r="AK101" s="46" t="str">
        <f>IF(AI101="","",COUNTIFS($C98:$C198,AK$2,$D98:$D198,$AB101))</f>
        <v/>
      </c>
      <c r="AL101" s="46" t="str">
        <f>IF(AJ101="","",COUNTIFS($C98:$C198,AL$2,$D98:$D198,$AB101))</f>
        <v/>
      </c>
      <c r="AM101" s="46" t="str">
        <f>IF(AK101="","",COUNTIFS($C98:$C198,AM$2,$D98:$D198,$AB101))</f>
        <v/>
      </c>
      <c r="AN101" s="46" t="str">
        <f>IF(AB101="","",COUNTIFS($C98:$C198,"&gt;2.50",$D98:$D198,$AB101))</f>
        <v/>
      </c>
    </row>
    <row r="102" spans="11:40">
      <c r="K102" s="78" t="str">
        <f t="shared" si="12"/>
        <v/>
      </c>
      <c r="L102" s="77" t="str">
        <f t="shared" si="10"/>
        <v/>
      </c>
      <c r="M102" s="60"/>
      <c r="N102" s="58"/>
      <c r="O102" s="70"/>
      <c r="P102" s="70"/>
      <c r="Q102" s="70"/>
      <c r="R102" s="70"/>
      <c r="S102" s="70"/>
      <c r="T102" s="70"/>
      <c r="U102" s="70"/>
      <c r="V102" s="70"/>
      <c r="W102" s="70"/>
      <c r="X102" s="55"/>
      <c r="AB102" s="45" t="str">
        <f t="shared" si="11"/>
        <v/>
      </c>
      <c r="AC102" s="77" t="str">
        <f t="shared" si="13"/>
        <v/>
      </c>
      <c r="AD102" s="46" t="str">
        <f>IF(AB102="","",COUNTIFS($C99:$C199,AD$2,$D99:$D199,$AB102))</f>
        <v/>
      </c>
      <c r="AE102" s="46" t="str">
        <f>IF(AC102="","",COUNTIFS($C99:$C199,AE$2,$D99:$D199,$AB102))</f>
        <v/>
      </c>
      <c r="AF102" s="46" t="str">
        <f>IF(AD102="","",COUNTIFS($C99:$C199,AF$2,$D99:$D199,$AB102))</f>
        <v/>
      </c>
      <c r="AG102" s="46" t="str">
        <f>IF(AE102="","",COUNTIFS($C99:$C199,AG$2,$D99:$D199,$AB102))</f>
        <v/>
      </c>
      <c r="AH102" s="46" t="str">
        <f>IF(AF102="","",COUNTIFS($C99:$C199,AH$2,$D99:$D199,$AB102))</f>
        <v/>
      </c>
      <c r="AI102" s="46" t="str">
        <f>IF(AG102="","",COUNTIFS($C99:$C199,AI$2,$D99:$D199,$AB102))</f>
        <v/>
      </c>
      <c r="AJ102" s="46" t="str">
        <f>IF(AH102="","",COUNTIFS($C99:$C199,AJ$2,$D99:$D199,$AB102))</f>
        <v/>
      </c>
      <c r="AK102" s="46" t="str">
        <f>IF(AI102="","",COUNTIFS($C99:$C199,AK$2,$D99:$D199,$AB102))</f>
        <v/>
      </c>
      <c r="AL102" s="46" t="str">
        <f>IF(AJ102="","",COUNTIFS($C99:$C199,AL$2,$D99:$D199,$AB102))</f>
        <v/>
      </c>
      <c r="AM102" s="46" t="str">
        <f>IF(AK102="","",COUNTIFS($C99:$C199,AM$2,$D99:$D199,$AB102))</f>
        <v/>
      </c>
      <c r="AN102" s="46" t="str">
        <f>IF(AB102="","",COUNTIFS($C99:$C199,"&gt;2.50",$D99:$D199,$AB102))</f>
        <v/>
      </c>
    </row>
    <row r="103" spans="11:40">
      <c r="K103" s="78" t="str">
        <f t="shared" si="12"/>
        <v/>
      </c>
      <c r="L103" s="77" t="str">
        <f t="shared" si="10"/>
        <v/>
      </c>
      <c r="M103" s="60"/>
      <c r="N103" s="58"/>
      <c r="O103" s="70"/>
      <c r="P103" s="70"/>
      <c r="Q103" s="70"/>
      <c r="R103" s="70"/>
      <c r="S103" s="70"/>
      <c r="T103" s="70"/>
      <c r="U103" s="70"/>
      <c r="V103" s="70"/>
      <c r="W103" s="70"/>
      <c r="X103" s="55"/>
      <c r="AB103" s="45" t="str">
        <f t="shared" si="11"/>
        <v/>
      </c>
      <c r="AC103" s="77" t="str">
        <f t="shared" si="13"/>
        <v/>
      </c>
      <c r="AD103" s="46" t="str">
        <f>IF(AB103="","",COUNTIFS($C100:$C200,AD$2,$D100:$D200,$AB103))</f>
        <v/>
      </c>
      <c r="AE103" s="46" t="str">
        <f>IF(AC103="","",COUNTIFS($C100:$C200,AE$2,$D100:$D200,$AB103))</f>
        <v/>
      </c>
      <c r="AF103" s="46" t="str">
        <f>IF(AD103="","",COUNTIFS($C100:$C200,AF$2,$D100:$D200,$AB103))</f>
        <v/>
      </c>
      <c r="AG103" s="46" t="str">
        <f>IF(AE103="","",COUNTIFS($C100:$C200,AG$2,$D100:$D200,$AB103))</f>
        <v/>
      </c>
      <c r="AH103" s="46" t="str">
        <f>IF(AF103="","",COUNTIFS($C100:$C200,AH$2,$D100:$D200,$AB103))</f>
        <v/>
      </c>
      <c r="AI103" s="46" t="str">
        <f>IF(AG103="","",COUNTIFS($C100:$C200,AI$2,$D100:$D200,$AB103))</f>
        <v/>
      </c>
      <c r="AJ103" s="46" t="str">
        <f>IF(AH103="","",COUNTIFS($C100:$C200,AJ$2,$D100:$D200,$AB103))</f>
        <v/>
      </c>
      <c r="AK103" s="46" t="str">
        <f>IF(AI103="","",COUNTIFS($C100:$C200,AK$2,$D100:$D200,$AB103))</f>
        <v/>
      </c>
      <c r="AL103" s="46" t="str">
        <f>IF(AJ103="","",COUNTIFS($C100:$C200,AL$2,$D100:$D200,$AB103))</f>
        <v/>
      </c>
      <c r="AM103" s="46" t="str">
        <f>IF(AK103="","",COUNTIFS($C100:$C200,AM$2,$D100:$D200,$AB103))</f>
        <v/>
      </c>
      <c r="AN103" s="46" t="str">
        <f>IF(AB103="","",COUNTIFS($C100:$C200,"&gt;2.50",$D100:$D200,$AB103))</f>
        <v/>
      </c>
    </row>
    <row r="104" spans="11:40">
      <c r="K104" s="78" t="str">
        <f t="shared" si="12"/>
        <v/>
      </c>
      <c r="L104" s="77" t="str">
        <f t="shared" si="10"/>
        <v/>
      </c>
      <c r="M104" s="60"/>
      <c r="N104" s="58"/>
      <c r="O104" s="70"/>
      <c r="P104" s="70"/>
      <c r="Q104" s="70"/>
      <c r="R104" s="70"/>
      <c r="S104" s="70"/>
      <c r="T104" s="70"/>
      <c r="U104" s="70"/>
      <c r="V104" s="70"/>
      <c r="W104" s="70"/>
      <c r="X104" s="55"/>
      <c r="AB104" s="45" t="str">
        <f t="shared" si="11"/>
        <v/>
      </c>
      <c r="AC104" s="77" t="str">
        <f t="shared" si="13"/>
        <v/>
      </c>
      <c r="AD104" s="46" t="str">
        <f>IF(AB104="","",COUNTIFS($C101:$C201,AD$2,$D101:$D201,$AB104))</f>
        <v/>
      </c>
      <c r="AE104" s="46" t="str">
        <f>IF(AC104="","",COUNTIFS($C101:$C201,AE$2,$D101:$D201,$AB104))</f>
        <v/>
      </c>
      <c r="AF104" s="46" t="str">
        <f>IF(AD104="","",COUNTIFS($C101:$C201,AF$2,$D101:$D201,$AB104))</f>
        <v/>
      </c>
      <c r="AG104" s="46" t="str">
        <f>IF(AE104="","",COUNTIFS($C101:$C201,AG$2,$D101:$D201,$AB104))</f>
        <v/>
      </c>
      <c r="AH104" s="46" t="str">
        <f>IF(AF104="","",COUNTIFS($C101:$C201,AH$2,$D101:$D201,$AB104))</f>
        <v/>
      </c>
      <c r="AI104" s="46" t="str">
        <f>IF(AG104="","",COUNTIFS($C101:$C201,AI$2,$D101:$D201,$AB104))</f>
        <v/>
      </c>
      <c r="AJ104" s="46" t="str">
        <f>IF(AH104="","",COUNTIFS($C101:$C201,AJ$2,$D101:$D201,$AB104))</f>
        <v/>
      </c>
      <c r="AK104" s="46" t="str">
        <f>IF(AI104="","",COUNTIFS($C101:$C201,AK$2,$D101:$D201,$AB104))</f>
        <v/>
      </c>
      <c r="AL104" s="46" t="str">
        <f>IF(AJ104="","",COUNTIFS($C101:$C201,AL$2,$D101:$D201,$AB104))</f>
        <v/>
      </c>
      <c r="AM104" s="46" t="str">
        <f>IF(AK104="","",COUNTIFS($C101:$C201,AM$2,$D101:$D201,$AB104))</f>
        <v/>
      </c>
      <c r="AN104" s="46" t="str">
        <f>IF(AB104="","",COUNTIFS($C101:$C201,"&gt;2.50",$D101:$D201,$AB104))</f>
        <v/>
      </c>
    </row>
    <row r="105" spans="11:40">
      <c r="K105" s="78" t="str">
        <f t="shared" si="12"/>
        <v/>
      </c>
      <c r="L105" s="77" t="str">
        <f t="shared" si="10"/>
        <v/>
      </c>
      <c r="M105" s="60"/>
      <c r="N105" s="58"/>
      <c r="O105" s="70"/>
      <c r="P105" s="70"/>
      <c r="Q105" s="70"/>
      <c r="R105" s="70"/>
      <c r="S105" s="70"/>
      <c r="T105" s="70"/>
      <c r="U105" s="70"/>
      <c r="V105" s="70"/>
      <c r="W105" s="70"/>
      <c r="X105" s="55"/>
      <c r="AB105" s="45" t="str">
        <f t="shared" si="11"/>
        <v/>
      </c>
      <c r="AC105" s="77" t="str">
        <f t="shared" si="13"/>
        <v/>
      </c>
      <c r="AD105" s="46" t="str">
        <f>IF(AB105="","",COUNTIFS($C102:$C202,AD$2,$D102:$D202,$AB105))</f>
        <v/>
      </c>
      <c r="AE105" s="46" t="str">
        <f>IF(AC105="","",COUNTIFS($C102:$C202,AE$2,$D102:$D202,$AB105))</f>
        <v/>
      </c>
      <c r="AF105" s="46" t="str">
        <f>IF(AD105="","",COUNTIFS($C102:$C202,AF$2,$D102:$D202,$AB105))</f>
        <v/>
      </c>
      <c r="AG105" s="46" t="str">
        <f>IF(AE105="","",COUNTIFS($C102:$C202,AG$2,$D102:$D202,$AB105))</f>
        <v/>
      </c>
      <c r="AH105" s="46" t="str">
        <f>IF(AF105="","",COUNTIFS($C102:$C202,AH$2,$D102:$D202,$AB105))</f>
        <v/>
      </c>
      <c r="AI105" s="46" t="str">
        <f>IF(AG105="","",COUNTIFS($C102:$C202,AI$2,$D102:$D202,$AB105))</f>
        <v/>
      </c>
      <c r="AJ105" s="46" t="str">
        <f>IF(AH105="","",COUNTIFS($C102:$C202,AJ$2,$D102:$D202,$AB105))</f>
        <v/>
      </c>
      <c r="AK105" s="46" t="str">
        <f>IF(AI105="","",COUNTIFS($C102:$C202,AK$2,$D102:$D202,$AB105))</f>
        <v/>
      </c>
      <c r="AL105" s="46" t="str">
        <f>IF(AJ105="","",COUNTIFS($C102:$C202,AL$2,$D102:$D202,$AB105))</f>
        <v/>
      </c>
      <c r="AM105" s="46" t="str">
        <f>IF(AK105="","",COUNTIFS($C102:$C202,AM$2,$D102:$D202,$AB105))</f>
        <v/>
      </c>
      <c r="AN105" s="46" t="str">
        <f>IF(AB105="","",COUNTIFS($C102:$C202,"&gt;2.50",$D102:$D202,$AB105))</f>
        <v/>
      </c>
    </row>
    <row r="106" spans="11:40">
      <c r="K106" s="78" t="str">
        <f t="shared" si="12"/>
        <v/>
      </c>
      <c r="L106" s="77" t="str">
        <f t="shared" si="10"/>
        <v/>
      </c>
      <c r="M106" s="60"/>
      <c r="N106" s="58"/>
      <c r="O106" s="70"/>
      <c r="P106" s="70"/>
      <c r="Q106" s="70"/>
      <c r="R106" s="70"/>
      <c r="S106" s="70"/>
      <c r="T106" s="70"/>
      <c r="U106" s="70"/>
      <c r="V106" s="70"/>
      <c r="W106" s="70"/>
      <c r="X106" s="55"/>
      <c r="AB106" s="45" t="str">
        <f t="shared" si="11"/>
        <v/>
      </c>
      <c r="AC106" s="77" t="str">
        <f t="shared" si="13"/>
        <v/>
      </c>
      <c r="AD106" s="46" t="str">
        <f>IF(AB106="","",COUNTIFS($C103:$C203,AD$2,$D103:$D203,$AB106))</f>
        <v/>
      </c>
      <c r="AE106" s="46" t="str">
        <f>IF(AC106="","",COUNTIFS($C103:$C203,AE$2,$D103:$D203,$AB106))</f>
        <v/>
      </c>
      <c r="AF106" s="46" t="str">
        <f>IF(AD106="","",COUNTIFS($C103:$C203,AF$2,$D103:$D203,$AB106))</f>
        <v/>
      </c>
      <c r="AG106" s="46" t="str">
        <f>IF(AE106="","",COUNTIFS($C103:$C203,AG$2,$D103:$D203,$AB106))</f>
        <v/>
      </c>
      <c r="AH106" s="46" t="str">
        <f>IF(AF106="","",COUNTIFS($C103:$C203,AH$2,$D103:$D203,$AB106))</f>
        <v/>
      </c>
      <c r="AI106" s="46" t="str">
        <f>IF(AG106="","",COUNTIFS($C103:$C203,AI$2,$D103:$D203,$AB106))</f>
        <v/>
      </c>
      <c r="AJ106" s="46" t="str">
        <f>IF(AH106="","",COUNTIFS($C103:$C203,AJ$2,$D103:$D203,$AB106))</f>
        <v/>
      </c>
      <c r="AK106" s="46" t="str">
        <f>IF(AI106="","",COUNTIFS($C103:$C203,AK$2,$D103:$D203,$AB106))</f>
        <v/>
      </c>
      <c r="AL106" s="46" t="str">
        <f>IF(AJ106="","",COUNTIFS($C103:$C203,AL$2,$D103:$D203,$AB106))</f>
        <v/>
      </c>
      <c r="AM106" s="46" t="str">
        <f>IF(AK106="","",COUNTIFS($C103:$C203,AM$2,$D103:$D203,$AB106))</f>
        <v/>
      </c>
      <c r="AN106" s="46" t="str">
        <f>IF(AB106="","",COUNTIFS($C103:$C203,"&gt;2.50",$D103:$D203,$AB106))</f>
        <v/>
      </c>
    </row>
    <row r="107" spans="11:40">
      <c r="K107" s="78" t="str">
        <f t="shared" si="12"/>
        <v/>
      </c>
      <c r="L107" s="77" t="str">
        <f t="shared" si="10"/>
        <v/>
      </c>
      <c r="M107" s="60"/>
      <c r="N107" s="58"/>
      <c r="O107" s="70"/>
      <c r="P107" s="70"/>
      <c r="Q107" s="70"/>
      <c r="R107" s="70"/>
      <c r="S107" s="70"/>
      <c r="T107" s="70"/>
      <c r="U107" s="70"/>
      <c r="V107" s="70"/>
      <c r="W107" s="70"/>
      <c r="X107" s="55"/>
      <c r="AB107" s="45" t="str">
        <f t="shared" si="11"/>
        <v/>
      </c>
      <c r="AC107" s="77" t="str">
        <f t="shared" si="13"/>
        <v/>
      </c>
      <c r="AD107" s="46" t="str">
        <f>IF(AB107="","",COUNTIFS($C104:$C204,AD$2,$D104:$D204,$AB107))</f>
        <v/>
      </c>
      <c r="AE107" s="46" t="str">
        <f>IF(AC107="","",COUNTIFS($C104:$C204,AE$2,$D104:$D204,$AB107))</f>
        <v/>
      </c>
      <c r="AF107" s="46" t="str">
        <f>IF(AD107="","",COUNTIFS($C104:$C204,AF$2,$D104:$D204,$AB107))</f>
        <v/>
      </c>
      <c r="AG107" s="46" t="str">
        <f>IF(AE107="","",COUNTIFS($C104:$C204,AG$2,$D104:$D204,$AB107))</f>
        <v/>
      </c>
      <c r="AH107" s="46" t="str">
        <f>IF(AF107="","",COUNTIFS($C104:$C204,AH$2,$D104:$D204,$AB107))</f>
        <v/>
      </c>
      <c r="AI107" s="46" t="str">
        <f>IF(AG107="","",COUNTIFS($C104:$C204,AI$2,$D104:$D204,$AB107))</f>
        <v/>
      </c>
      <c r="AJ107" s="46" t="str">
        <f>IF(AH107="","",COUNTIFS($C104:$C204,AJ$2,$D104:$D204,$AB107))</f>
        <v/>
      </c>
      <c r="AK107" s="46" t="str">
        <f>IF(AI107="","",COUNTIFS($C104:$C204,AK$2,$D104:$D204,$AB107))</f>
        <v/>
      </c>
      <c r="AL107" s="46" t="str">
        <f>IF(AJ107="","",COUNTIFS($C104:$C204,AL$2,$D104:$D204,$AB107))</f>
        <v/>
      </c>
      <c r="AM107" s="46" t="str">
        <f>IF(AK107="","",COUNTIFS($C104:$C204,AM$2,$D104:$D204,$AB107))</f>
        <v/>
      </c>
      <c r="AN107" s="46" t="str">
        <f>IF(AB107="","",COUNTIFS($C104:$C204,"&gt;2.50",$D104:$D204,$AB107))</f>
        <v/>
      </c>
    </row>
    <row r="108" spans="11:40">
      <c r="K108" s="78" t="str">
        <f t="shared" si="12"/>
        <v/>
      </c>
      <c r="L108" s="77" t="str">
        <f t="shared" si="10"/>
        <v/>
      </c>
      <c r="M108" s="60"/>
      <c r="N108" s="58"/>
      <c r="O108" s="70"/>
      <c r="P108" s="70"/>
      <c r="Q108" s="70"/>
      <c r="R108" s="70"/>
      <c r="S108" s="70"/>
      <c r="T108" s="70"/>
      <c r="U108" s="70"/>
      <c r="V108" s="70"/>
      <c r="W108" s="70"/>
      <c r="X108" s="55"/>
      <c r="AB108" s="45" t="str">
        <f t="shared" si="11"/>
        <v/>
      </c>
      <c r="AC108" s="77" t="str">
        <f t="shared" si="13"/>
        <v/>
      </c>
      <c r="AD108" s="46" t="str">
        <f>IF(AB108="","",COUNTIFS($C105:$C205,AD$2,$D105:$D205,$AB108))</f>
        <v/>
      </c>
      <c r="AE108" s="46" t="str">
        <f>IF(AC108="","",COUNTIFS($C105:$C205,AE$2,$D105:$D205,$AB108))</f>
        <v/>
      </c>
      <c r="AF108" s="46" t="str">
        <f>IF(AD108="","",COUNTIFS($C105:$C205,AF$2,$D105:$D205,$AB108))</f>
        <v/>
      </c>
      <c r="AG108" s="46" t="str">
        <f>IF(AE108="","",COUNTIFS($C105:$C205,AG$2,$D105:$D205,$AB108))</f>
        <v/>
      </c>
      <c r="AH108" s="46" t="str">
        <f>IF(AF108="","",COUNTIFS($C105:$C205,AH$2,$D105:$D205,$AB108))</f>
        <v/>
      </c>
      <c r="AI108" s="46" t="str">
        <f>IF(AG108="","",COUNTIFS($C105:$C205,AI$2,$D105:$D205,$AB108))</f>
        <v/>
      </c>
      <c r="AJ108" s="46" t="str">
        <f>IF(AH108="","",COUNTIFS($C105:$C205,AJ$2,$D105:$D205,$AB108))</f>
        <v/>
      </c>
      <c r="AK108" s="46" t="str">
        <f>IF(AI108="","",COUNTIFS($C105:$C205,AK$2,$D105:$D205,$AB108))</f>
        <v/>
      </c>
      <c r="AL108" s="46" t="str">
        <f>IF(AJ108="","",COUNTIFS($C105:$C205,AL$2,$D105:$D205,$AB108))</f>
        <v/>
      </c>
      <c r="AM108" s="46" t="str">
        <f>IF(AK108="","",COUNTIFS($C105:$C205,AM$2,$D105:$D205,$AB108))</f>
        <v/>
      </c>
      <c r="AN108" s="46" t="str">
        <f>IF(AB108="","",COUNTIFS($C105:$C205,"&gt;2.50",$D105:$D205,$AB108))</f>
        <v/>
      </c>
    </row>
    <row r="109" spans="11:40">
      <c r="K109" s="78" t="str">
        <f t="shared" si="12"/>
        <v/>
      </c>
      <c r="L109" s="77" t="str">
        <f t="shared" si="10"/>
        <v/>
      </c>
      <c r="M109" s="60"/>
      <c r="N109" s="58"/>
      <c r="O109" s="70"/>
      <c r="P109" s="70"/>
      <c r="Q109" s="70"/>
      <c r="R109" s="70"/>
      <c r="S109" s="70"/>
      <c r="T109" s="70"/>
      <c r="U109" s="70"/>
      <c r="V109" s="70"/>
      <c r="W109" s="70"/>
      <c r="X109" s="55"/>
      <c r="AB109" s="45" t="str">
        <f t="shared" si="11"/>
        <v/>
      </c>
      <c r="AC109" s="77" t="str">
        <f t="shared" si="13"/>
        <v/>
      </c>
      <c r="AD109" s="46" t="str">
        <f>IF(AB109="","",COUNTIFS($C106:$C206,AD$2,$D106:$D206,$AB109))</f>
        <v/>
      </c>
      <c r="AE109" s="46" t="str">
        <f>IF(AC109="","",COUNTIFS($C106:$C206,AE$2,$D106:$D206,$AB109))</f>
        <v/>
      </c>
      <c r="AF109" s="46" t="str">
        <f>IF(AD109="","",COUNTIFS($C106:$C206,AF$2,$D106:$D206,$AB109))</f>
        <v/>
      </c>
      <c r="AG109" s="46" t="str">
        <f>IF(AE109="","",COUNTIFS($C106:$C206,AG$2,$D106:$D206,$AB109))</f>
        <v/>
      </c>
      <c r="AH109" s="46" t="str">
        <f>IF(AF109="","",COUNTIFS($C106:$C206,AH$2,$D106:$D206,$AB109))</f>
        <v/>
      </c>
      <c r="AI109" s="46" t="str">
        <f>IF(AG109="","",COUNTIFS($C106:$C206,AI$2,$D106:$D206,$AB109))</f>
        <v/>
      </c>
      <c r="AJ109" s="46" t="str">
        <f>IF(AH109="","",COUNTIFS($C106:$C206,AJ$2,$D106:$D206,$AB109))</f>
        <v/>
      </c>
      <c r="AK109" s="46" t="str">
        <f>IF(AI109="","",COUNTIFS($C106:$C206,AK$2,$D106:$D206,$AB109))</f>
        <v/>
      </c>
      <c r="AL109" s="46" t="str">
        <f>IF(AJ109="","",COUNTIFS($C106:$C206,AL$2,$D106:$D206,$AB109))</f>
        <v/>
      </c>
      <c r="AM109" s="46" t="str">
        <f>IF(AK109="","",COUNTIFS($C106:$C206,AM$2,$D106:$D206,$AB109))</f>
        <v/>
      </c>
      <c r="AN109" s="46" t="str">
        <f>IF(AB109="","",COUNTIFS($C106:$C206,"&gt;2.50",$D106:$D206,$AB109))</f>
        <v/>
      </c>
    </row>
    <row r="110" spans="11:40">
      <c r="K110" s="78" t="str">
        <f t="shared" si="12"/>
        <v/>
      </c>
      <c r="L110" s="77" t="str">
        <f t="shared" si="10"/>
        <v/>
      </c>
      <c r="M110" s="60"/>
      <c r="N110" s="58"/>
      <c r="O110" s="70"/>
      <c r="P110" s="70"/>
      <c r="Q110" s="70"/>
      <c r="R110" s="70"/>
      <c r="S110" s="70"/>
      <c r="T110" s="70"/>
      <c r="U110" s="70"/>
      <c r="V110" s="70"/>
      <c r="W110" s="70"/>
      <c r="X110" s="55"/>
      <c r="AB110" s="45" t="str">
        <f t="shared" si="11"/>
        <v/>
      </c>
      <c r="AC110" s="77" t="str">
        <f t="shared" si="13"/>
        <v/>
      </c>
      <c r="AD110" s="46" t="str">
        <f>IF(AB110="","",COUNTIFS($C107:$C207,AD$2,$D107:$D207,$AB110))</f>
        <v/>
      </c>
      <c r="AE110" s="46" t="str">
        <f>IF(AC110="","",COUNTIFS($C107:$C207,AE$2,$D107:$D207,$AB110))</f>
        <v/>
      </c>
      <c r="AF110" s="46" t="str">
        <f>IF(AD110="","",COUNTIFS($C107:$C207,AF$2,$D107:$D207,$AB110))</f>
        <v/>
      </c>
      <c r="AG110" s="46" t="str">
        <f>IF(AE110="","",COUNTIFS($C107:$C207,AG$2,$D107:$D207,$AB110))</f>
        <v/>
      </c>
      <c r="AH110" s="46" t="str">
        <f>IF(AF110="","",COUNTIFS($C107:$C207,AH$2,$D107:$D207,$AB110))</f>
        <v/>
      </c>
      <c r="AI110" s="46" t="str">
        <f>IF(AG110="","",COUNTIFS($C107:$C207,AI$2,$D107:$D207,$AB110))</f>
        <v/>
      </c>
      <c r="AJ110" s="46" t="str">
        <f>IF(AH110="","",COUNTIFS($C107:$C207,AJ$2,$D107:$D207,$AB110))</f>
        <v/>
      </c>
      <c r="AK110" s="46" t="str">
        <f>IF(AI110="","",COUNTIFS($C107:$C207,AK$2,$D107:$D207,$AB110))</f>
        <v/>
      </c>
      <c r="AL110" s="46" t="str">
        <f>IF(AJ110="","",COUNTIFS($C107:$C207,AL$2,$D107:$D207,$AB110))</f>
        <v/>
      </c>
      <c r="AM110" s="46" t="str">
        <f>IF(AK110="","",COUNTIFS($C107:$C207,AM$2,$D107:$D207,$AB110))</f>
        <v/>
      </c>
      <c r="AN110" s="46" t="str">
        <f>IF(AB110="","",COUNTIFS($C107:$C207,"&gt;2.50",$D107:$D207,$AB110))</f>
        <v/>
      </c>
    </row>
    <row r="111" spans="11:40">
      <c r="K111" s="78" t="str">
        <f t="shared" si="12"/>
        <v/>
      </c>
      <c r="L111" s="77" t="str">
        <f t="shared" si="10"/>
        <v/>
      </c>
      <c r="M111" s="60"/>
      <c r="N111" s="58"/>
      <c r="O111" s="70"/>
      <c r="P111" s="70"/>
      <c r="Q111" s="70"/>
      <c r="R111" s="70"/>
      <c r="S111" s="70"/>
      <c r="T111" s="70"/>
      <c r="U111" s="70"/>
      <c r="V111" s="70"/>
      <c r="W111" s="70"/>
      <c r="X111" s="55"/>
      <c r="AB111" s="45" t="str">
        <f t="shared" si="11"/>
        <v/>
      </c>
      <c r="AC111" s="77" t="str">
        <f t="shared" si="13"/>
        <v/>
      </c>
      <c r="AD111" s="46" t="str">
        <f>IF(AB111="","",COUNTIFS($C108:$C208,AD$2,$D108:$D208,$AB111))</f>
        <v/>
      </c>
      <c r="AE111" s="46" t="str">
        <f>IF(AC111="","",COUNTIFS($C108:$C208,AE$2,$D108:$D208,$AB111))</f>
        <v/>
      </c>
      <c r="AF111" s="46" t="str">
        <f>IF(AD111="","",COUNTIFS($C108:$C208,AF$2,$D108:$D208,$AB111))</f>
        <v/>
      </c>
      <c r="AG111" s="46" t="str">
        <f>IF(AE111="","",COUNTIFS($C108:$C208,AG$2,$D108:$D208,$AB111))</f>
        <v/>
      </c>
      <c r="AH111" s="46" t="str">
        <f>IF(AF111="","",COUNTIFS($C108:$C208,AH$2,$D108:$D208,$AB111))</f>
        <v/>
      </c>
      <c r="AI111" s="46" t="str">
        <f>IF(AG111="","",COUNTIFS($C108:$C208,AI$2,$D108:$D208,$AB111))</f>
        <v/>
      </c>
      <c r="AJ111" s="46" t="str">
        <f>IF(AH111="","",COUNTIFS($C108:$C208,AJ$2,$D108:$D208,$AB111))</f>
        <v/>
      </c>
      <c r="AK111" s="46" t="str">
        <f>IF(AI111="","",COUNTIFS($C108:$C208,AK$2,$D108:$D208,$AB111))</f>
        <v/>
      </c>
      <c r="AL111" s="46" t="str">
        <f>IF(AJ111="","",COUNTIFS($C108:$C208,AL$2,$D108:$D208,$AB111))</f>
        <v/>
      </c>
      <c r="AM111" s="46" t="str">
        <f>IF(AK111="","",COUNTIFS($C108:$C208,AM$2,$D108:$D208,$AB111))</f>
        <v/>
      </c>
      <c r="AN111" s="46" t="str">
        <f>IF(AB111="","",COUNTIFS($C108:$C208,"&gt;2.50",$D108:$D208,$AB111))</f>
        <v/>
      </c>
    </row>
    <row r="112" spans="11:40">
      <c r="K112" s="78" t="str">
        <f t="shared" si="12"/>
        <v/>
      </c>
      <c r="L112" s="77" t="str">
        <f t="shared" si="10"/>
        <v/>
      </c>
      <c r="M112" s="60"/>
      <c r="N112" s="58"/>
      <c r="O112" s="70"/>
      <c r="P112" s="70"/>
      <c r="Q112" s="70"/>
      <c r="R112" s="70"/>
      <c r="S112" s="70"/>
      <c r="T112" s="70"/>
      <c r="U112" s="70"/>
      <c r="V112" s="70"/>
      <c r="W112" s="70"/>
      <c r="X112" s="55"/>
      <c r="AB112" s="45" t="str">
        <f t="shared" si="11"/>
        <v/>
      </c>
      <c r="AC112" s="77" t="str">
        <f t="shared" si="13"/>
        <v/>
      </c>
      <c r="AD112" s="46" t="str">
        <f>IF(AB112="","",COUNTIFS($C109:$C209,AD$2,$D109:$D209,$AB112))</f>
        <v/>
      </c>
      <c r="AE112" s="46" t="str">
        <f>IF(AC112="","",COUNTIFS($C109:$C209,AE$2,$D109:$D209,$AB112))</f>
        <v/>
      </c>
      <c r="AF112" s="46" t="str">
        <f>IF(AD112="","",COUNTIFS($C109:$C209,AF$2,$D109:$D209,$AB112))</f>
        <v/>
      </c>
      <c r="AG112" s="46" t="str">
        <f>IF(AE112="","",COUNTIFS($C109:$C209,AG$2,$D109:$D209,$AB112))</f>
        <v/>
      </c>
      <c r="AH112" s="46" t="str">
        <f>IF(AF112="","",COUNTIFS($C109:$C209,AH$2,$D109:$D209,$AB112))</f>
        <v/>
      </c>
      <c r="AI112" s="46" t="str">
        <f>IF(AG112="","",COUNTIFS($C109:$C209,AI$2,$D109:$D209,$AB112))</f>
        <v/>
      </c>
      <c r="AJ112" s="46" t="str">
        <f>IF(AH112="","",COUNTIFS($C109:$C209,AJ$2,$D109:$D209,$AB112))</f>
        <v/>
      </c>
      <c r="AK112" s="46" t="str">
        <f>IF(AI112="","",COUNTIFS($C109:$C209,AK$2,$D109:$D209,$AB112))</f>
        <v/>
      </c>
      <c r="AL112" s="46" t="str">
        <f>IF(AJ112="","",COUNTIFS($C109:$C209,AL$2,$D109:$D209,$AB112))</f>
        <v/>
      </c>
      <c r="AM112" s="46" t="str">
        <f>IF(AK112="","",COUNTIFS($C109:$C209,AM$2,$D109:$D209,$AB112))</f>
        <v/>
      </c>
      <c r="AN112" s="46" t="str">
        <f>IF(AB112="","",COUNTIFS($C109:$C209,"&gt;2.50",$D109:$D209,$AB112))</f>
        <v/>
      </c>
    </row>
    <row r="113" spans="11:40">
      <c r="K113" s="78" t="str">
        <f t="shared" si="12"/>
        <v/>
      </c>
      <c r="L113" s="77" t="str">
        <f t="shared" si="10"/>
        <v/>
      </c>
      <c r="M113" s="60"/>
      <c r="N113" s="58"/>
      <c r="O113" s="70"/>
      <c r="P113" s="70"/>
      <c r="Q113" s="70"/>
      <c r="R113" s="70"/>
      <c r="S113" s="70"/>
      <c r="T113" s="70"/>
      <c r="U113" s="70"/>
      <c r="V113" s="70"/>
      <c r="W113" s="70"/>
      <c r="X113" s="55"/>
      <c r="AB113" s="45" t="str">
        <f t="shared" si="11"/>
        <v/>
      </c>
      <c r="AC113" s="77" t="str">
        <f t="shared" si="13"/>
        <v/>
      </c>
      <c r="AD113" s="46" t="str">
        <f>IF(AB113="","",COUNTIFS($C110:$C210,AD$2,$D110:$D210,$AB113))</f>
        <v/>
      </c>
      <c r="AE113" s="46" t="str">
        <f>IF(AC113="","",COUNTIFS($C110:$C210,AE$2,$D110:$D210,$AB113))</f>
        <v/>
      </c>
      <c r="AF113" s="46" t="str">
        <f>IF(AD113="","",COUNTIFS($C110:$C210,AF$2,$D110:$D210,$AB113))</f>
        <v/>
      </c>
      <c r="AG113" s="46" t="str">
        <f>IF(AE113="","",COUNTIFS($C110:$C210,AG$2,$D110:$D210,$AB113))</f>
        <v/>
      </c>
      <c r="AH113" s="46" t="str">
        <f>IF(AF113="","",COUNTIFS($C110:$C210,AH$2,$D110:$D210,$AB113))</f>
        <v/>
      </c>
      <c r="AI113" s="46" t="str">
        <f>IF(AG113="","",COUNTIFS($C110:$C210,AI$2,$D110:$D210,$AB113))</f>
        <v/>
      </c>
      <c r="AJ113" s="46" t="str">
        <f>IF(AH113="","",COUNTIFS($C110:$C210,AJ$2,$D110:$D210,$AB113))</f>
        <v/>
      </c>
      <c r="AK113" s="46" t="str">
        <f>IF(AI113="","",COUNTIFS($C110:$C210,AK$2,$D110:$D210,$AB113))</f>
        <v/>
      </c>
      <c r="AL113" s="46" t="str">
        <f>IF(AJ113="","",COUNTIFS($C110:$C210,AL$2,$D110:$D210,$AB113))</f>
        <v/>
      </c>
      <c r="AM113" s="46" t="str">
        <f>IF(AK113="","",COUNTIFS($C110:$C210,AM$2,$D110:$D210,$AB113))</f>
        <v/>
      </c>
      <c r="AN113" s="46" t="str">
        <f>IF(AB113="","",COUNTIFS($C110:$C210,"&gt;2.50",$D110:$D210,$AB113))</f>
        <v/>
      </c>
    </row>
    <row r="114" spans="11:40">
      <c r="K114" s="78" t="str">
        <f t="shared" si="12"/>
        <v/>
      </c>
      <c r="L114" s="77" t="str">
        <f t="shared" si="10"/>
        <v/>
      </c>
      <c r="M114" s="60"/>
      <c r="N114" s="58"/>
      <c r="O114" s="70"/>
      <c r="P114" s="70"/>
      <c r="Q114" s="70"/>
      <c r="R114" s="70"/>
      <c r="S114" s="70"/>
      <c r="T114" s="70"/>
      <c r="U114" s="70"/>
      <c r="V114" s="70"/>
      <c r="W114" s="70"/>
      <c r="X114" s="55"/>
      <c r="AB114" s="45" t="str">
        <f t="shared" si="11"/>
        <v/>
      </c>
      <c r="AC114" s="77" t="str">
        <f t="shared" si="13"/>
        <v/>
      </c>
      <c r="AD114" s="46" t="str">
        <f>IF(AB114="","",COUNTIFS($C111:$C211,AD$2,$D111:$D211,$AB114))</f>
        <v/>
      </c>
      <c r="AE114" s="46" t="str">
        <f>IF(AC114="","",COUNTIFS($C111:$C211,AE$2,$D111:$D211,$AB114))</f>
        <v/>
      </c>
      <c r="AF114" s="46" t="str">
        <f>IF(AD114="","",COUNTIFS($C111:$C211,AF$2,$D111:$D211,$AB114))</f>
        <v/>
      </c>
      <c r="AG114" s="46" t="str">
        <f>IF(AE114="","",COUNTIFS($C111:$C211,AG$2,$D111:$D211,$AB114))</f>
        <v/>
      </c>
      <c r="AH114" s="46" t="str">
        <f>IF(AF114="","",COUNTIFS($C111:$C211,AH$2,$D111:$D211,$AB114))</f>
        <v/>
      </c>
      <c r="AI114" s="46" t="str">
        <f>IF(AG114="","",COUNTIFS($C111:$C211,AI$2,$D111:$D211,$AB114))</f>
        <v/>
      </c>
      <c r="AJ114" s="46" t="str">
        <f>IF(AH114="","",COUNTIFS($C111:$C211,AJ$2,$D111:$D211,$AB114))</f>
        <v/>
      </c>
      <c r="AK114" s="46" t="str">
        <f>IF(AI114="","",COUNTIFS($C111:$C211,AK$2,$D111:$D211,$AB114))</f>
        <v/>
      </c>
      <c r="AL114" s="46" t="str">
        <f>IF(AJ114="","",COUNTIFS($C111:$C211,AL$2,$D111:$D211,$AB114))</f>
        <v/>
      </c>
      <c r="AM114" s="46" t="str">
        <f>IF(AK114="","",COUNTIFS($C111:$C211,AM$2,$D111:$D211,$AB114))</f>
        <v/>
      </c>
      <c r="AN114" s="46" t="str">
        <f>IF(AB114="","",COUNTIFS($C111:$C211,"&gt;2.50",$D111:$D211,$AB114))</f>
        <v/>
      </c>
    </row>
    <row r="115" spans="11:40">
      <c r="K115" s="78" t="str">
        <f t="shared" si="12"/>
        <v/>
      </c>
      <c r="L115" s="77" t="str">
        <f t="shared" si="10"/>
        <v/>
      </c>
      <c r="M115" s="60"/>
      <c r="N115" s="58"/>
      <c r="O115" s="70"/>
      <c r="P115" s="70"/>
      <c r="Q115" s="70"/>
      <c r="R115" s="70"/>
      <c r="S115" s="70"/>
      <c r="T115" s="70"/>
      <c r="U115" s="70"/>
      <c r="V115" s="70"/>
      <c r="W115" s="70"/>
      <c r="X115" s="55"/>
      <c r="AB115" s="45" t="str">
        <f t="shared" si="11"/>
        <v/>
      </c>
      <c r="AC115" s="77" t="str">
        <f t="shared" si="13"/>
        <v/>
      </c>
      <c r="AD115" s="46" t="str">
        <f>IF(AB115="","",COUNTIFS($C112:$C212,AD$2,$D112:$D212,$AB115))</f>
        <v/>
      </c>
      <c r="AE115" s="46" t="str">
        <f>IF(AC115="","",COUNTIFS($C112:$C212,AE$2,$D112:$D212,$AB115))</f>
        <v/>
      </c>
      <c r="AF115" s="46" t="str">
        <f>IF(AD115="","",COUNTIFS($C112:$C212,AF$2,$D112:$D212,$AB115))</f>
        <v/>
      </c>
      <c r="AG115" s="46" t="str">
        <f>IF(AE115="","",COUNTIFS($C112:$C212,AG$2,$D112:$D212,$AB115))</f>
        <v/>
      </c>
      <c r="AH115" s="46" t="str">
        <f>IF(AF115="","",COUNTIFS($C112:$C212,AH$2,$D112:$D212,$AB115))</f>
        <v/>
      </c>
      <c r="AI115" s="46" t="str">
        <f>IF(AG115="","",COUNTIFS($C112:$C212,AI$2,$D112:$D212,$AB115))</f>
        <v/>
      </c>
      <c r="AJ115" s="46" t="str">
        <f>IF(AH115="","",COUNTIFS($C112:$C212,AJ$2,$D112:$D212,$AB115))</f>
        <v/>
      </c>
      <c r="AK115" s="46" t="str">
        <f>IF(AI115="","",COUNTIFS($C112:$C212,AK$2,$D112:$D212,$AB115))</f>
        <v/>
      </c>
      <c r="AL115" s="46" t="str">
        <f>IF(AJ115="","",COUNTIFS($C112:$C212,AL$2,$D112:$D212,$AB115))</f>
        <v/>
      </c>
      <c r="AM115" s="46" t="str">
        <f>IF(AK115="","",COUNTIFS($C112:$C212,AM$2,$D112:$D212,$AB115))</f>
        <v/>
      </c>
      <c r="AN115" s="46" t="str">
        <f>IF(AB115="","",COUNTIFS($C112:$C212,"&gt;2.50",$D112:$D212,$AB115))</f>
        <v/>
      </c>
    </row>
    <row r="116" spans="11:40">
      <c r="K116" s="78" t="str">
        <f t="shared" si="12"/>
        <v/>
      </c>
      <c r="L116" s="77" t="str">
        <f t="shared" si="10"/>
        <v/>
      </c>
      <c r="M116" s="60"/>
      <c r="N116" s="58"/>
      <c r="O116" s="70"/>
      <c r="P116" s="70"/>
      <c r="Q116" s="70"/>
      <c r="R116" s="70"/>
      <c r="S116" s="70"/>
      <c r="T116" s="70"/>
      <c r="U116" s="70"/>
      <c r="V116" s="70"/>
      <c r="W116" s="70"/>
      <c r="X116" s="55"/>
      <c r="AB116" s="45" t="str">
        <f t="shared" si="11"/>
        <v/>
      </c>
      <c r="AC116" s="77" t="str">
        <f t="shared" si="13"/>
        <v/>
      </c>
      <c r="AD116" s="46" t="str">
        <f>IF(AB116="","",COUNTIFS($C113:$C213,AD$2,$D113:$D213,$AB116))</f>
        <v/>
      </c>
      <c r="AE116" s="46" t="str">
        <f>IF(AC116="","",COUNTIFS($C113:$C213,AE$2,$D113:$D213,$AB116))</f>
        <v/>
      </c>
      <c r="AF116" s="46" t="str">
        <f>IF(AD116="","",COUNTIFS($C113:$C213,AF$2,$D113:$D213,$AB116))</f>
        <v/>
      </c>
      <c r="AG116" s="46" t="str">
        <f>IF(AE116="","",COUNTIFS($C113:$C213,AG$2,$D113:$D213,$AB116))</f>
        <v/>
      </c>
      <c r="AH116" s="46" t="str">
        <f>IF(AF116="","",COUNTIFS($C113:$C213,AH$2,$D113:$D213,$AB116))</f>
        <v/>
      </c>
      <c r="AI116" s="46" t="str">
        <f>IF(AG116="","",COUNTIFS($C113:$C213,AI$2,$D113:$D213,$AB116))</f>
        <v/>
      </c>
      <c r="AJ116" s="46" t="str">
        <f>IF(AH116="","",COUNTIFS($C113:$C213,AJ$2,$D113:$D213,$AB116))</f>
        <v/>
      </c>
      <c r="AK116" s="46" t="str">
        <f>IF(AI116="","",COUNTIFS($C113:$C213,AK$2,$D113:$D213,$AB116))</f>
        <v/>
      </c>
      <c r="AL116" s="46" t="str">
        <f>IF(AJ116="","",COUNTIFS($C113:$C213,AL$2,$D113:$D213,$AB116))</f>
        <v/>
      </c>
      <c r="AM116" s="46" t="str">
        <f>IF(AK116="","",COUNTIFS($C113:$C213,AM$2,$D113:$D213,$AB116))</f>
        <v/>
      </c>
      <c r="AN116" s="46" t="str">
        <f>IF(AB116="","",COUNTIFS($C113:$C213,"&gt;2.50",$D113:$D213,$AB116))</f>
        <v/>
      </c>
    </row>
    <row r="117" spans="11:40">
      <c r="K117" s="78" t="str">
        <f t="shared" si="12"/>
        <v/>
      </c>
      <c r="L117" s="77" t="str">
        <f t="shared" si="10"/>
        <v/>
      </c>
      <c r="M117" s="60"/>
      <c r="N117" s="58"/>
      <c r="O117" s="70"/>
      <c r="P117" s="70"/>
      <c r="Q117" s="70"/>
      <c r="R117" s="70"/>
      <c r="S117" s="70"/>
      <c r="T117" s="70"/>
      <c r="U117" s="70"/>
      <c r="V117" s="70"/>
      <c r="W117" s="70"/>
      <c r="X117" s="55"/>
      <c r="AB117" s="45" t="str">
        <f t="shared" si="11"/>
        <v/>
      </c>
      <c r="AC117" s="77" t="str">
        <f t="shared" si="13"/>
        <v/>
      </c>
      <c r="AD117" s="46" t="str">
        <f>IF(AB117="","",COUNTIFS($C114:$C214,AD$2,$D114:$D214,$AB117))</f>
        <v/>
      </c>
      <c r="AE117" s="46" t="str">
        <f>IF(AC117="","",COUNTIFS($C114:$C214,AE$2,$D114:$D214,$AB117))</f>
        <v/>
      </c>
      <c r="AF117" s="46" t="str">
        <f>IF(AD117="","",COUNTIFS($C114:$C214,AF$2,$D114:$D214,$AB117))</f>
        <v/>
      </c>
      <c r="AG117" s="46" t="str">
        <f>IF(AE117="","",COUNTIFS($C114:$C214,AG$2,$D114:$D214,$AB117))</f>
        <v/>
      </c>
      <c r="AH117" s="46" t="str">
        <f>IF(AF117="","",COUNTIFS($C114:$C214,AH$2,$D114:$D214,$AB117))</f>
        <v/>
      </c>
      <c r="AI117" s="46" t="str">
        <f>IF(AG117="","",COUNTIFS($C114:$C214,AI$2,$D114:$D214,$AB117))</f>
        <v/>
      </c>
      <c r="AJ117" s="46" t="str">
        <f>IF(AH117="","",COUNTIFS($C114:$C214,AJ$2,$D114:$D214,$AB117))</f>
        <v/>
      </c>
      <c r="AK117" s="46" t="str">
        <f>IF(AI117="","",COUNTIFS($C114:$C214,AK$2,$D114:$D214,$AB117))</f>
        <v/>
      </c>
      <c r="AL117" s="46" t="str">
        <f>IF(AJ117="","",COUNTIFS($C114:$C214,AL$2,$D114:$D214,$AB117))</f>
        <v/>
      </c>
      <c r="AM117" s="46" t="str">
        <f>IF(AK117="","",COUNTIFS($C114:$C214,AM$2,$D114:$D214,$AB117))</f>
        <v/>
      </c>
      <c r="AN117" s="46" t="str">
        <f>IF(AB117="","",COUNTIFS($C114:$C214,"&gt;2.50",$D114:$D214,$AB117))</f>
        <v/>
      </c>
    </row>
    <row r="118" spans="11:40">
      <c r="K118" s="78" t="str">
        <f t="shared" si="12"/>
        <v/>
      </c>
      <c r="L118" s="77" t="str">
        <f t="shared" si="10"/>
        <v/>
      </c>
      <c r="M118" s="60"/>
      <c r="N118" s="58"/>
      <c r="O118" s="70"/>
      <c r="P118" s="70"/>
      <c r="Q118" s="70"/>
      <c r="R118" s="70"/>
      <c r="S118" s="70"/>
      <c r="T118" s="70"/>
      <c r="U118" s="70"/>
      <c r="V118" s="70"/>
      <c r="W118" s="70"/>
      <c r="X118" s="55"/>
      <c r="AB118" s="45" t="str">
        <f t="shared" si="11"/>
        <v/>
      </c>
      <c r="AC118" s="77" t="str">
        <f t="shared" si="13"/>
        <v/>
      </c>
      <c r="AD118" s="46" t="str">
        <f>IF(AB118="","",COUNTIFS($C115:$C215,AD$2,$D115:$D215,$AB118))</f>
        <v/>
      </c>
      <c r="AE118" s="46" t="str">
        <f>IF(AC118="","",COUNTIFS($C115:$C215,AE$2,$D115:$D215,$AB118))</f>
        <v/>
      </c>
      <c r="AF118" s="46" t="str">
        <f>IF(AD118="","",COUNTIFS($C115:$C215,AF$2,$D115:$D215,$AB118))</f>
        <v/>
      </c>
      <c r="AG118" s="46" t="str">
        <f>IF(AE118="","",COUNTIFS($C115:$C215,AG$2,$D115:$D215,$AB118))</f>
        <v/>
      </c>
      <c r="AH118" s="46" t="str">
        <f>IF(AF118="","",COUNTIFS($C115:$C215,AH$2,$D115:$D215,$AB118))</f>
        <v/>
      </c>
      <c r="AI118" s="46" t="str">
        <f>IF(AG118="","",COUNTIFS($C115:$C215,AI$2,$D115:$D215,$AB118))</f>
        <v/>
      </c>
      <c r="AJ118" s="46" t="str">
        <f>IF(AH118="","",COUNTIFS($C115:$C215,AJ$2,$D115:$D215,$AB118))</f>
        <v/>
      </c>
      <c r="AK118" s="46" t="str">
        <f>IF(AI118="","",COUNTIFS($C115:$C215,AK$2,$D115:$D215,$AB118))</f>
        <v/>
      </c>
      <c r="AL118" s="46" t="str">
        <f>IF(AJ118="","",COUNTIFS($C115:$C215,AL$2,$D115:$D215,$AB118))</f>
        <v/>
      </c>
      <c r="AM118" s="46" t="str">
        <f>IF(AK118="","",COUNTIFS($C115:$C215,AM$2,$D115:$D215,$AB118))</f>
        <v/>
      </c>
      <c r="AN118" s="46" t="str">
        <f>IF(AB118="","",COUNTIFS($C115:$C215,"&gt;2.50",$D115:$D215,$AB118))</f>
        <v/>
      </c>
    </row>
    <row r="119" spans="11:40">
      <c r="K119" s="78" t="str">
        <f t="shared" si="12"/>
        <v/>
      </c>
      <c r="L119" s="77" t="str">
        <f t="shared" si="10"/>
        <v/>
      </c>
      <c r="M119" s="60"/>
      <c r="N119" s="58"/>
      <c r="O119" s="70"/>
      <c r="P119" s="70"/>
      <c r="Q119" s="70"/>
      <c r="R119" s="70"/>
      <c r="S119" s="70"/>
      <c r="T119" s="70"/>
      <c r="U119" s="70"/>
      <c r="V119" s="70"/>
      <c r="W119" s="70"/>
      <c r="X119" s="55"/>
      <c r="AB119" s="45" t="str">
        <f t="shared" si="11"/>
        <v/>
      </c>
      <c r="AC119" s="77" t="str">
        <f t="shared" si="13"/>
        <v/>
      </c>
      <c r="AD119" s="46" t="str">
        <f>IF(AB119="","",COUNTIFS($C116:$C216,AD$2,$D116:$D216,$AB119))</f>
        <v/>
      </c>
      <c r="AE119" s="46" t="str">
        <f>IF(AC119="","",COUNTIFS($C116:$C216,AE$2,$D116:$D216,$AB119))</f>
        <v/>
      </c>
      <c r="AF119" s="46" t="str">
        <f>IF(AD119="","",COUNTIFS($C116:$C216,AF$2,$D116:$D216,$AB119))</f>
        <v/>
      </c>
      <c r="AG119" s="46" t="str">
        <f>IF(AE119="","",COUNTIFS($C116:$C216,AG$2,$D116:$D216,$AB119))</f>
        <v/>
      </c>
      <c r="AH119" s="46" t="str">
        <f>IF(AF119="","",COUNTIFS($C116:$C216,AH$2,$D116:$D216,$AB119))</f>
        <v/>
      </c>
      <c r="AI119" s="46" t="str">
        <f>IF(AG119="","",COUNTIFS($C116:$C216,AI$2,$D116:$D216,$AB119))</f>
        <v/>
      </c>
      <c r="AJ119" s="46" t="str">
        <f>IF(AH119="","",COUNTIFS($C116:$C216,AJ$2,$D116:$D216,$AB119))</f>
        <v/>
      </c>
      <c r="AK119" s="46" t="str">
        <f>IF(AI119="","",COUNTIFS($C116:$C216,AK$2,$D116:$D216,$AB119))</f>
        <v/>
      </c>
      <c r="AL119" s="46" t="str">
        <f>IF(AJ119="","",COUNTIFS($C116:$C216,AL$2,$D116:$D216,$AB119))</f>
        <v/>
      </c>
      <c r="AM119" s="46" t="str">
        <f>IF(AK119="","",COUNTIFS($C116:$C216,AM$2,$D116:$D216,$AB119))</f>
        <v/>
      </c>
      <c r="AN119" s="46" t="str">
        <f>IF(AB119="","",COUNTIFS($C116:$C216,"&gt;2.50",$D116:$D216,$AB119))</f>
        <v/>
      </c>
    </row>
    <row r="120" spans="11:40">
      <c r="K120" s="78" t="str">
        <f t="shared" si="12"/>
        <v/>
      </c>
      <c r="L120" s="77" t="str">
        <f t="shared" si="10"/>
        <v/>
      </c>
      <c r="M120" s="60"/>
      <c r="N120" s="58"/>
      <c r="O120" s="70"/>
      <c r="P120" s="70"/>
      <c r="Q120" s="70"/>
      <c r="R120" s="70"/>
      <c r="S120" s="70"/>
      <c r="T120" s="70"/>
      <c r="U120" s="70"/>
      <c r="V120" s="70"/>
      <c r="W120" s="70"/>
      <c r="X120" s="55"/>
      <c r="AB120" s="45" t="str">
        <f t="shared" si="11"/>
        <v/>
      </c>
      <c r="AC120" s="77" t="str">
        <f t="shared" si="13"/>
        <v/>
      </c>
      <c r="AD120" s="46" t="str">
        <f>IF(AB120="","",COUNTIFS($C117:$C217,AD$2,$D117:$D217,$AB120))</f>
        <v/>
      </c>
      <c r="AE120" s="46" t="str">
        <f>IF(AC120="","",COUNTIFS($C117:$C217,AE$2,$D117:$D217,$AB120))</f>
        <v/>
      </c>
      <c r="AF120" s="46" t="str">
        <f>IF(AD120="","",COUNTIFS($C117:$C217,AF$2,$D117:$D217,$AB120))</f>
        <v/>
      </c>
      <c r="AG120" s="46" t="str">
        <f>IF(AE120="","",COUNTIFS($C117:$C217,AG$2,$D117:$D217,$AB120))</f>
        <v/>
      </c>
      <c r="AH120" s="46" t="str">
        <f>IF(AF120="","",COUNTIFS($C117:$C217,AH$2,$D117:$D217,$AB120))</f>
        <v/>
      </c>
      <c r="AI120" s="46" t="str">
        <f>IF(AG120="","",COUNTIFS($C117:$C217,AI$2,$D117:$D217,$AB120))</f>
        <v/>
      </c>
      <c r="AJ120" s="46" t="str">
        <f>IF(AH120="","",COUNTIFS($C117:$C217,AJ$2,$D117:$D217,$AB120))</f>
        <v/>
      </c>
      <c r="AK120" s="46" t="str">
        <f>IF(AI120="","",COUNTIFS($C117:$C217,AK$2,$D117:$D217,$AB120))</f>
        <v/>
      </c>
      <c r="AL120" s="46" t="str">
        <f>IF(AJ120="","",COUNTIFS($C117:$C217,AL$2,$D117:$D217,$AB120))</f>
        <v/>
      </c>
      <c r="AM120" s="46" t="str">
        <f>IF(AK120="","",COUNTIFS($C117:$C217,AM$2,$D117:$D217,$AB120))</f>
        <v/>
      </c>
      <c r="AN120" s="46" t="str">
        <f>IF(AB120="","",COUNTIFS($C117:$C217,"&gt;2.50",$D117:$D217,$AB120))</f>
        <v/>
      </c>
    </row>
    <row r="121" spans="11:40">
      <c r="K121" s="78" t="str">
        <f t="shared" si="12"/>
        <v/>
      </c>
      <c r="L121" s="77" t="str">
        <f t="shared" si="10"/>
        <v/>
      </c>
      <c r="M121" s="60"/>
      <c r="N121" s="58"/>
      <c r="O121" s="70"/>
      <c r="P121" s="70"/>
      <c r="Q121" s="70"/>
      <c r="R121" s="70"/>
      <c r="S121" s="70"/>
      <c r="T121" s="70"/>
      <c r="U121" s="70"/>
      <c r="V121" s="70"/>
      <c r="W121" s="70"/>
      <c r="X121" s="55"/>
      <c r="AB121" s="45" t="str">
        <f t="shared" si="11"/>
        <v/>
      </c>
      <c r="AC121" s="77" t="str">
        <f t="shared" si="13"/>
        <v/>
      </c>
      <c r="AD121" s="46" t="str">
        <f>IF(AB121="","",COUNTIFS($C118:$C218,AD$2,$D118:$D218,$AB121))</f>
        <v/>
      </c>
      <c r="AE121" s="46" t="str">
        <f>IF(AC121="","",COUNTIFS($C118:$C218,AE$2,$D118:$D218,$AB121))</f>
        <v/>
      </c>
      <c r="AF121" s="46" t="str">
        <f>IF(AD121="","",COUNTIFS($C118:$C218,AF$2,$D118:$D218,$AB121))</f>
        <v/>
      </c>
      <c r="AG121" s="46" t="str">
        <f>IF(AE121="","",COUNTIFS($C118:$C218,AG$2,$D118:$D218,$AB121))</f>
        <v/>
      </c>
      <c r="AH121" s="46" t="str">
        <f>IF(AF121="","",COUNTIFS($C118:$C218,AH$2,$D118:$D218,$AB121))</f>
        <v/>
      </c>
      <c r="AI121" s="46" t="str">
        <f>IF(AG121="","",COUNTIFS($C118:$C218,AI$2,$D118:$D218,$AB121))</f>
        <v/>
      </c>
      <c r="AJ121" s="46" t="str">
        <f>IF(AH121="","",COUNTIFS($C118:$C218,AJ$2,$D118:$D218,$AB121))</f>
        <v/>
      </c>
      <c r="AK121" s="46" t="str">
        <f>IF(AI121="","",COUNTIFS($C118:$C218,AK$2,$D118:$D218,$AB121))</f>
        <v/>
      </c>
      <c r="AL121" s="46" t="str">
        <f>IF(AJ121="","",COUNTIFS($C118:$C218,AL$2,$D118:$D218,$AB121))</f>
        <v/>
      </c>
      <c r="AM121" s="46" t="str">
        <f>IF(AK121="","",COUNTIFS($C118:$C218,AM$2,$D118:$D218,$AB121))</f>
        <v/>
      </c>
      <c r="AN121" s="46" t="str">
        <f>IF(AB121="","",COUNTIFS($C118:$C218,"&gt;2.50",$D118:$D218,$AB121))</f>
        <v/>
      </c>
    </row>
    <row r="122" spans="11:40">
      <c r="K122" s="78" t="str">
        <f t="shared" si="12"/>
        <v/>
      </c>
      <c r="L122" s="77" t="str">
        <f t="shared" si="10"/>
        <v/>
      </c>
      <c r="M122" s="60"/>
      <c r="N122" s="58"/>
      <c r="O122" s="70"/>
      <c r="P122" s="70"/>
      <c r="Q122" s="70"/>
      <c r="R122" s="70"/>
      <c r="S122" s="70"/>
      <c r="T122" s="70"/>
      <c r="U122" s="70"/>
      <c r="V122" s="70"/>
      <c r="W122" s="70"/>
      <c r="X122" s="55"/>
      <c r="AB122" s="45" t="str">
        <f t="shared" si="11"/>
        <v/>
      </c>
      <c r="AC122" s="77" t="str">
        <f t="shared" si="13"/>
        <v/>
      </c>
      <c r="AD122" s="46" t="str">
        <f>IF(AB122="","",COUNTIFS($C119:$C219,AD$2,$D119:$D219,$AB122))</f>
        <v/>
      </c>
      <c r="AE122" s="46" t="str">
        <f>IF(AC122="","",COUNTIFS($C119:$C219,AE$2,$D119:$D219,$AB122))</f>
        <v/>
      </c>
      <c r="AF122" s="46" t="str">
        <f>IF(AD122="","",COUNTIFS($C119:$C219,AF$2,$D119:$D219,$AB122))</f>
        <v/>
      </c>
      <c r="AG122" s="46" t="str">
        <f>IF(AE122="","",COUNTIFS($C119:$C219,AG$2,$D119:$D219,$AB122))</f>
        <v/>
      </c>
      <c r="AH122" s="46" t="str">
        <f>IF(AF122="","",COUNTIFS($C119:$C219,AH$2,$D119:$D219,$AB122))</f>
        <v/>
      </c>
      <c r="AI122" s="46" t="str">
        <f>IF(AG122="","",COUNTIFS($C119:$C219,AI$2,$D119:$D219,$AB122))</f>
        <v/>
      </c>
      <c r="AJ122" s="46" t="str">
        <f>IF(AH122="","",COUNTIFS($C119:$C219,AJ$2,$D119:$D219,$AB122))</f>
        <v/>
      </c>
      <c r="AK122" s="46" t="str">
        <f>IF(AI122="","",COUNTIFS($C119:$C219,AK$2,$D119:$D219,$AB122))</f>
        <v/>
      </c>
      <c r="AL122" s="46" t="str">
        <f>IF(AJ122="","",COUNTIFS($C119:$C219,AL$2,$D119:$D219,$AB122))</f>
        <v/>
      </c>
      <c r="AM122" s="46" t="str">
        <f>IF(AK122="","",COUNTIFS($C119:$C219,AM$2,$D119:$D219,$AB122))</f>
        <v/>
      </c>
      <c r="AN122" s="46" t="str">
        <f>IF(AB122="","",COUNTIFS($C119:$C219,"&gt;2.50",$D119:$D219,$AB122))</f>
        <v/>
      </c>
    </row>
    <row r="123" spans="11:40">
      <c r="K123" s="78" t="str">
        <f t="shared" si="12"/>
        <v/>
      </c>
      <c r="L123" s="77" t="str">
        <f t="shared" si="10"/>
        <v/>
      </c>
      <c r="M123" s="60"/>
      <c r="N123" s="58"/>
      <c r="O123" s="70"/>
      <c r="P123" s="70"/>
      <c r="Q123" s="70"/>
      <c r="R123" s="70"/>
      <c r="S123" s="70"/>
      <c r="T123" s="70"/>
      <c r="U123" s="70"/>
      <c r="V123" s="70"/>
      <c r="W123" s="70"/>
      <c r="X123" s="55"/>
      <c r="AB123" s="45" t="str">
        <f t="shared" si="11"/>
        <v/>
      </c>
      <c r="AC123" s="77" t="str">
        <f t="shared" si="13"/>
        <v/>
      </c>
      <c r="AD123" s="46" t="str">
        <f>IF(AB123="","",COUNTIFS($C120:$C220,AD$2,$D120:$D220,$AB123))</f>
        <v/>
      </c>
      <c r="AE123" s="46" t="str">
        <f>IF(AC123="","",COUNTIFS($C120:$C220,AE$2,$D120:$D220,$AB123))</f>
        <v/>
      </c>
      <c r="AF123" s="46" t="str">
        <f>IF(AD123="","",COUNTIFS($C120:$C220,AF$2,$D120:$D220,$AB123))</f>
        <v/>
      </c>
      <c r="AG123" s="46" t="str">
        <f>IF(AE123="","",COUNTIFS($C120:$C220,AG$2,$D120:$D220,$AB123))</f>
        <v/>
      </c>
      <c r="AH123" s="46" t="str">
        <f>IF(AF123="","",COUNTIFS($C120:$C220,AH$2,$D120:$D220,$AB123))</f>
        <v/>
      </c>
      <c r="AI123" s="46" t="str">
        <f>IF(AG123="","",COUNTIFS($C120:$C220,AI$2,$D120:$D220,$AB123))</f>
        <v/>
      </c>
      <c r="AJ123" s="46" t="str">
        <f>IF(AH123="","",COUNTIFS($C120:$C220,AJ$2,$D120:$D220,$AB123))</f>
        <v/>
      </c>
      <c r="AK123" s="46" t="str">
        <f>IF(AI123="","",COUNTIFS($C120:$C220,AK$2,$D120:$D220,$AB123))</f>
        <v/>
      </c>
      <c r="AL123" s="46" t="str">
        <f>IF(AJ123="","",COUNTIFS($C120:$C220,AL$2,$D120:$D220,$AB123))</f>
        <v/>
      </c>
      <c r="AM123" s="46" t="str">
        <f>IF(AK123="","",COUNTIFS($C120:$C220,AM$2,$D120:$D220,$AB123))</f>
        <v/>
      </c>
      <c r="AN123" s="46" t="str">
        <f>IF(AB123="","",COUNTIFS($C120:$C220,"&gt;2.50",$D120:$D220,$AB123))</f>
        <v/>
      </c>
    </row>
    <row r="124" spans="11:40">
      <c r="K124" s="78" t="str">
        <f t="shared" si="12"/>
        <v/>
      </c>
      <c r="L124" s="77" t="str">
        <f t="shared" si="10"/>
        <v/>
      </c>
      <c r="M124" s="60"/>
      <c r="N124" s="58"/>
      <c r="O124" s="70"/>
      <c r="P124" s="70"/>
      <c r="Q124" s="70"/>
      <c r="R124" s="70"/>
      <c r="S124" s="70"/>
      <c r="T124" s="70"/>
      <c r="U124" s="70"/>
      <c r="V124" s="70"/>
      <c r="W124" s="70"/>
      <c r="X124" s="55"/>
      <c r="AB124" s="45" t="str">
        <f t="shared" si="11"/>
        <v/>
      </c>
      <c r="AC124" s="77" t="str">
        <f t="shared" si="13"/>
        <v/>
      </c>
      <c r="AD124" s="46" t="str">
        <f>IF(AB124="","",COUNTIFS($C121:$C221,AD$2,$D121:$D221,$AB124))</f>
        <v/>
      </c>
      <c r="AE124" s="46" t="str">
        <f>IF(AC124="","",COUNTIFS($C121:$C221,AE$2,$D121:$D221,$AB124))</f>
        <v/>
      </c>
      <c r="AF124" s="46" t="str">
        <f>IF(AD124="","",COUNTIFS($C121:$C221,AF$2,$D121:$D221,$AB124))</f>
        <v/>
      </c>
      <c r="AG124" s="46" t="str">
        <f>IF(AE124="","",COUNTIFS($C121:$C221,AG$2,$D121:$D221,$AB124))</f>
        <v/>
      </c>
      <c r="AH124" s="46" t="str">
        <f>IF(AF124="","",COUNTIFS($C121:$C221,AH$2,$D121:$D221,$AB124))</f>
        <v/>
      </c>
      <c r="AI124" s="46" t="str">
        <f>IF(AG124="","",COUNTIFS($C121:$C221,AI$2,$D121:$D221,$AB124))</f>
        <v/>
      </c>
      <c r="AJ124" s="46" t="str">
        <f>IF(AH124="","",COUNTIFS($C121:$C221,AJ$2,$D121:$D221,$AB124))</f>
        <v/>
      </c>
      <c r="AK124" s="46" t="str">
        <f>IF(AI124="","",COUNTIFS($C121:$C221,AK$2,$D121:$D221,$AB124))</f>
        <v/>
      </c>
      <c r="AL124" s="46" t="str">
        <f>IF(AJ124="","",COUNTIFS($C121:$C221,AL$2,$D121:$D221,$AB124))</f>
        <v/>
      </c>
      <c r="AM124" s="46" t="str">
        <f>IF(AK124="","",COUNTIFS($C121:$C221,AM$2,$D121:$D221,$AB124))</f>
        <v/>
      </c>
      <c r="AN124" s="46" t="str">
        <f>IF(AB124="","",COUNTIFS($C121:$C221,"&gt;2.50",$D121:$D221,$AB124))</f>
        <v/>
      </c>
    </row>
    <row r="125" spans="11:40">
      <c r="K125" s="78" t="str">
        <f t="shared" si="12"/>
        <v/>
      </c>
      <c r="L125" s="77" t="str">
        <f t="shared" si="10"/>
        <v/>
      </c>
      <c r="M125" s="60"/>
      <c r="N125" s="58"/>
      <c r="O125" s="70"/>
      <c r="P125" s="70"/>
      <c r="Q125" s="70"/>
      <c r="R125" s="70"/>
      <c r="S125" s="70"/>
      <c r="T125" s="70"/>
      <c r="U125" s="70"/>
      <c r="V125" s="70"/>
      <c r="W125" s="70"/>
      <c r="X125" s="55"/>
      <c r="AB125" s="45" t="str">
        <f t="shared" si="11"/>
        <v/>
      </c>
      <c r="AC125" s="77" t="str">
        <f t="shared" si="13"/>
        <v/>
      </c>
      <c r="AD125" s="46" t="str">
        <f>IF(AB125="","",COUNTIFS($C122:$C222,AD$2,$D122:$D222,$AB125))</f>
        <v/>
      </c>
      <c r="AE125" s="46" t="str">
        <f>IF(AC125="","",COUNTIFS($C122:$C222,AE$2,$D122:$D222,$AB125))</f>
        <v/>
      </c>
      <c r="AF125" s="46" t="str">
        <f>IF(AD125="","",COUNTIFS($C122:$C222,AF$2,$D122:$D222,$AB125))</f>
        <v/>
      </c>
      <c r="AG125" s="46" t="str">
        <f>IF(AE125="","",COUNTIFS($C122:$C222,AG$2,$D122:$D222,$AB125))</f>
        <v/>
      </c>
      <c r="AH125" s="46" t="str">
        <f>IF(AF125="","",COUNTIFS($C122:$C222,AH$2,$D122:$D222,$AB125))</f>
        <v/>
      </c>
      <c r="AI125" s="46" t="str">
        <f>IF(AG125="","",COUNTIFS($C122:$C222,AI$2,$D122:$D222,$AB125))</f>
        <v/>
      </c>
      <c r="AJ125" s="46" t="str">
        <f>IF(AH125="","",COUNTIFS($C122:$C222,AJ$2,$D122:$D222,$AB125))</f>
        <v/>
      </c>
      <c r="AK125" s="46" t="str">
        <f>IF(AI125="","",COUNTIFS($C122:$C222,AK$2,$D122:$D222,$AB125))</f>
        <v/>
      </c>
      <c r="AL125" s="46" t="str">
        <f>IF(AJ125="","",COUNTIFS($C122:$C222,AL$2,$D122:$D222,$AB125))</f>
        <v/>
      </c>
      <c r="AM125" s="46" t="str">
        <f>IF(AK125="","",COUNTIFS($C122:$C222,AM$2,$D122:$D222,$AB125))</f>
        <v/>
      </c>
      <c r="AN125" s="46" t="str">
        <f>IF(AB125="","",COUNTIFS($C122:$C222,"&gt;2.50",$D122:$D222,$AB125))</f>
        <v/>
      </c>
    </row>
    <row r="126" spans="11:40">
      <c r="K126" s="78" t="str">
        <f t="shared" si="12"/>
        <v/>
      </c>
      <c r="L126" s="77" t="str">
        <f t="shared" si="10"/>
        <v/>
      </c>
      <c r="M126" s="60"/>
      <c r="N126" s="58"/>
      <c r="O126" s="70"/>
      <c r="P126" s="70"/>
      <c r="Q126" s="70"/>
      <c r="R126" s="70"/>
      <c r="S126" s="70"/>
      <c r="T126" s="70"/>
      <c r="U126" s="70"/>
      <c r="V126" s="70"/>
      <c r="W126" s="70"/>
      <c r="X126" s="55"/>
      <c r="AB126" s="45" t="str">
        <f t="shared" si="11"/>
        <v/>
      </c>
      <c r="AC126" s="77" t="str">
        <f t="shared" si="13"/>
        <v/>
      </c>
      <c r="AD126" s="46" t="str">
        <f>IF(AB126="","",COUNTIFS($C123:$C223,AD$2,$D123:$D223,$AB126))</f>
        <v/>
      </c>
      <c r="AE126" s="46" t="str">
        <f>IF(AC126="","",COUNTIFS($C123:$C223,AE$2,$D123:$D223,$AB126))</f>
        <v/>
      </c>
      <c r="AF126" s="46" t="str">
        <f>IF(AD126="","",COUNTIFS($C123:$C223,AF$2,$D123:$D223,$AB126))</f>
        <v/>
      </c>
      <c r="AG126" s="46" t="str">
        <f>IF(AE126="","",COUNTIFS($C123:$C223,AG$2,$D123:$D223,$AB126))</f>
        <v/>
      </c>
      <c r="AH126" s="46" t="str">
        <f>IF(AF126="","",COUNTIFS($C123:$C223,AH$2,$D123:$D223,$AB126))</f>
        <v/>
      </c>
      <c r="AI126" s="46" t="str">
        <f>IF(AG126="","",COUNTIFS($C123:$C223,AI$2,$D123:$D223,$AB126))</f>
        <v/>
      </c>
      <c r="AJ126" s="46" t="str">
        <f>IF(AH126="","",COUNTIFS($C123:$C223,AJ$2,$D123:$D223,$AB126))</f>
        <v/>
      </c>
      <c r="AK126" s="46" t="str">
        <f>IF(AI126="","",COUNTIFS($C123:$C223,AK$2,$D123:$D223,$AB126))</f>
        <v/>
      </c>
      <c r="AL126" s="46" t="str">
        <f>IF(AJ126="","",COUNTIFS($C123:$C223,AL$2,$D123:$D223,$AB126))</f>
        <v/>
      </c>
      <c r="AM126" s="46" t="str">
        <f>IF(AK126="","",COUNTIFS($C123:$C223,AM$2,$D123:$D223,$AB126))</f>
        <v/>
      </c>
      <c r="AN126" s="46" t="str">
        <f>IF(AB126="","",COUNTIFS($C123:$C223,"&gt;2.50",$D123:$D223,$AB126))</f>
        <v/>
      </c>
    </row>
    <row r="127" spans="11:40">
      <c r="K127" s="78" t="str">
        <f t="shared" si="12"/>
        <v/>
      </c>
      <c r="L127" s="77" t="str">
        <f t="shared" si="10"/>
        <v/>
      </c>
      <c r="M127" s="60"/>
      <c r="N127" s="58"/>
      <c r="O127" s="70"/>
      <c r="P127" s="70"/>
      <c r="Q127" s="70"/>
      <c r="R127" s="70"/>
      <c r="S127" s="70"/>
      <c r="T127" s="70"/>
      <c r="U127" s="70"/>
      <c r="V127" s="70"/>
      <c r="W127" s="70"/>
      <c r="X127" s="55"/>
      <c r="AB127" s="45" t="str">
        <f t="shared" si="11"/>
        <v/>
      </c>
      <c r="AC127" s="77" t="str">
        <f t="shared" si="13"/>
        <v/>
      </c>
      <c r="AD127" s="46" t="str">
        <f>IF(AB127="","",COUNTIFS($C124:$C224,AD$2,$D124:$D224,$AB127))</f>
        <v/>
      </c>
      <c r="AE127" s="46" t="str">
        <f>IF(AC127="","",COUNTIFS($C124:$C224,AE$2,$D124:$D224,$AB127))</f>
        <v/>
      </c>
      <c r="AF127" s="46" t="str">
        <f>IF(AD127="","",COUNTIFS($C124:$C224,AF$2,$D124:$D224,$AB127))</f>
        <v/>
      </c>
      <c r="AG127" s="46" t="str">
        <f>IF(AE127="","",COUNTIFS($C124:$C224,AG$2,$D124:$D224,$AB127))</f>
        <v/>
      </c>
      <c r="AH127" s="46" t="str">
        <f>IF(AF127="","",COUNTIFS($C124:$C224,AH$2,$D124:$D224,$AB127))</f>
        <v/>
      </c>
      <c r="AI127" s="46" t="str">
        <f>IF(AG127="","",COUNTIFS($C124:$C224,AI$2,$D124:$D224,$AB127))</f>
        <v/>
      </c>
      <c r="AJ127" s="46" t="str">
        <f>IF(AH127="","",COUNTIFS($C124:$C224,AJ$2,$D124:$D224,$AB127))</f>
        <v/>
      </c>
      <c r="AK127" s="46" t="str">
        <f>IF(AI127="","",COUNTIFS($C124:$C224,AK$2,$D124:$D224,$AB127))</f>
        <v/>
      </c>
      <c r="AL127" s="46" t="str">
        <f>IF(AJ127="","",COUNTIFS($C124:$C224,AL$2,$D124:$D224,$AB127))</f>
        <v/>
      </c>
      <c r="AM127" s="46" t="str">
        <f>IF(AK127="","",COUNTIFS($C124:$C224,AM$2,$D124:$D224,$AB127))</f>
        <v/>
      </c>
      <c r="AN127" s="46" t="str">
        <f>IF(AB127="","",COUNTIFS($C124:$C224,"&gt;2.50",$D124:$D224,$AB127))</f>
        <v/>
      </c>
    </row>
    <row r="128" spans="11:40">
      <c r="K128" s="78" t="str">
        <f t="shared" si="12"/>
        <v/>
      </c>
      <c r="L128" s="77" t="str">
        <f t="shared" si="10"/>
        <v/>
      </c>
      <c r="M128" s="60"/>
      <c r="N128" s="58"/>
      <c r="O128" s="70"/>
      <c r="P128" s="70"/>
      <c r="Q128" s="70"/>
      <c r="R128" s="70"/>
      <c r="S128" s="70"/>
      <c r="T128" s="70"/>
      <c r="U128" s="70"/>
      <c r="V128" s="70"/>
      <c r="W128" s="70"/>
      <c r="X128" s="55"/>
      <c r="AB128" s="45" t="str">
        <f t="shared" si="11"/>
        <v/>
      </c>
      <c r="AC128" s="77" t="str">
        <f t="shared" si="13"/>
        <v/>
      </c>
      <c r="AD128" s="46" t="str">
        <f>IF(AB128="","",COUNTIFS($C125:$C225,AD$2,$D125:$D225,$AB128))</f>
        <v/>
      </c>
      <c r="AE128" s="46" t="str">
        <f>IF(AC128="","",COUNTIFS($C125:$C225,AE$2,$D125:$D225,$AB128))</f>
        <v/>
      </c>
      <c r="AF128" s="46" t="str">
        <f>IF(AD128="","",COUNTIFS($C125:$C225,AF$2,$D125:$D225,$AB128))</f>
        <v/>
      </c>
      <c r="AG128" s="46" t="str">
        <f>IF(AE128="","",COUNTIFS($C125:$C225,AG$2,$D125:$D225,$AB128))</f>
        <v/>
      </c>
      <c r="AH128" s="46" t="str">
        <f>IF(AF128="","",COUNTIFS($C125:$C225,AH$2,$D125:$D225,$AB128))</f>
        <v/>
      </c>
      <c r="AI128" s="46" t="str">
        <f>IF(AG128="","",COUNTIFS($C125:$C225,AI$2,$D125:$D225,$AB128))</f>
        <v/>
      </c>
      <c r="AJ128" s="46" t="str">
        <f>IF(AH128="","",COUNTIFS($C125:$C225,AJ$2,$D125:$D225,$AB128))</f>
        <v/>
      </c>
      <c r="AK128" s="46" t="str">
        <f>IF(AI128="","",COUNTIFS($C125:$C225,AK$2,$D125:$D225,$AB128))</f>
        <v/>
      </c>
      <c r="AL128" s="46" t="str">
        <f>IF(AJ128="","",COUNTIFS($C125:$C225,AL$2,$D125:$D225,$AB128))</f>
        <v/>
      </c>
      <c r="AM128" s="46" t="str">
        <f>IF(AK128="","",COUNTIFS($C125:$C225,AM$2,$D125:$D225,$AB128))</f>
        <v/>
      </c>
      <c r="AN128" s="46" t="str">
        <f>IF(AB128="","",COUNTIFS($C125:$C225,"&gt;2.50",$D125:$D225,$AB128))</f>
        <v/>
      </c>
    </row>
    <row r="129" spans="11:40">
      <c r="K129" s="78" t="str">
        <f t="shared" si="12"/>
        <v/>
      </c>
      <c r="L129" s="77" t="str">
        <f t="shared" si="10"/>
        <v/>
      </c>
      <c r="M129" s="60"/>
      <c r="N129" s="58"/>
      <c r="O129" s="70"/>
      <c r="P129" s="70"/>
      <c r="Q129" s="70"/>
      <c r="R129" s="70"/>
      <c r="S129" s="70"/>
      <c r="T129" s="70"/>
      <c r="U129" s="70"/>
      <c r="V129" s="70"/>
      <c r="W129" s="70"/>
      <c r="X129" s="55"/>
      <c r="AB129" s="45" t="str">
        <f t="shared" si="11"/>
        <v/>
      </c>
      <c r="AC129" s="77" t="str">
        <f t="shared" si="13"/>
        <v/>
      </c>
      <c r="AD129" s="46" t="str">
        <f>IF(AB129="","",COUNTIFS($C126:$C226,AD$2,$D126:$D226,$AB129))</f>
        <v/>
      </c>
      <c r="AE129" s="46" t="str">
        <f>IF(AC129="","",COUNTIFS($C126:$C226,AE$2,$D126:$D226,$AB129))</f>
        <v/>
      </c>
      <c r="AF129" s="46" t="str">
        <f>IF(AD129="","",COUNTIFS($C126:$C226,AF$2,$D126:$D226,$AB129))</f>
        <v/>
      </c>
      <c r="AG129" s="46" t="str">
        <f>IF(AE129="","",COUNTIFS($C126:$C226,AG$2,$D126:$D226,$AB129))</f>
        <v/>
      </c>
      <c r="AH129" s="46" t="str">
        <f>IF(AF129="","",COUNTIFS($C126:$C226,AH$2,$D126:$D226,$AB129))</f>
        <v/>
      </c>
      <c r="AI129" s="46" t="str">
        <f>IF(AG129="","",COUNTIFS($C126:$C226,AI$2,$D126:$D226,$AB129))</f>
        <v/>
      </c>
      <c r="AJ129" s="46" t="str">
        <f>IF(AH129="","",COUNTIFS($C126:$C226,AJ$2,$D126:$D226,$AB129))</f>
        <v/>
      </c>
      <c r="AK129" s="46" t="str">
        <f>IF(AI129="","",COUNTIFS($C126:$C226,AK$2,$D126:$D226,$AB129))</f>
        <v/>
      </c>
      <c r="AL129" s="46" t="str">
        <f>IF(AJ129="","",COUNTIFS($C126:$C226,AL$2,$D126:$D226,$AB129))</f>
        <v/>
      </c>
      <c r="AM129" s="46" t="str">
        <f>IF(AK129="","",COUNTIFS($C126:$C226,AM$2,$D126:$D226,$AB129))</f>
        <v/>
      </c>
      <c r="AN129" s="46" t="str">
        <f>IF(AB129="","",COUNTIFS($C126:$C226,"&gt;2.50",$D126:$D226,$AB129))</f>
        <v/>
      </c>
    </row>
    <row r="130" spans="11:40">
      <c r="K130" s="78" t="str">
        <f t="shared" si="12"/>
        <v/>
      </c>
      <c r="L130" s="77" t="str">
        <f t="shared" si="10"/>
        <v/>
      </c>
      <c r="M130" s="60"/>
      <c r="N130" s="58"/>
      <c r="O130" s="70"/>
      <c r="P130" s="70"/>
      <c r="Q130" s="70"/>
      <c r="R130" s="70"/>
      <c r="S130" s="70"/>
      <c r="T130" s="70"/>
      <c r="U130" s="70"/>
      <c r="V130" s="70"/>
      <c r="W130" s="70"/>
      <c r="X130" s="55"/>
      <c r="AB130" s="45" t="str">
        <f t="shared" si="11"/>
        <v/>
      </c>
      <c r="AC130" s="77" t="str">
        <f t="shared" si="13"/>
        <v/>
      </c>
      <c r="AD130" s="46" t="str">
        <f>IF(AB130="","",COUNTIFS($C127:$C227,AD$2,$D127:$D227,$AB130))</f>
        <v/>
      </c>
      <c r="AE130" s="46" t="str">
        <f>IF(AC130="","",COUNTIFS($C127:$C227,AE$2,$D127:$D227,$AB130))</f>
        <v/>
      </c>
      <c r="AF130" s="46" t="str">
        <f>IF(AD130="","",COUNTIFS($C127:$C227,AF$2,$D127:$D227,$AB130))</f>
        <v/>
      </c>
      <c r="AG130" s="46" t="str">
        <f>IF(AE130="","",COUNTIFS($C127:$C227,AG$2,$D127:$D227,$AB130))</f>
        <v/>
      </c>
      <c r="AH130" s="46" t="str">
        <f>IF(AF130="","",COUNTIFS($C127:$C227,AH$2,$D127:$D227,$AB130))</f>
        <v/>
      </c>
      <c r="AI130" s="46" t="str">
        <f>IF(AG130="","",COUNTIFS($C127:$C227,AI$2,$D127:$D227,$AB130))</f>
        <v/>
      </c>
      <c r="AJ130" s="46" t="str">
        <f>IF(AH130="","",COUNTIFS($C127:$C227,AJ$2,$D127:$D227,$AB130))</f>
        <v/>
      </c>
      <c r="AK130" s="46" t="str">
        <f>IF(AI130="","",COUNTIFS($C127:$C227,AK$2,$D127:$D227,$AB130))</f>
        <v/>
      </c>
      <c r="AL130" s="46" t="str">
        <f>IF(AJ130="","",COUNTIFS($C127:$C227,AL$2,$D127:$D227,$AB130))</f>
        <v/>
      </c>
      <c r="AM130" s="46" t="str">
        <f>IF(AK130="","",COUNTIFS($C127:$C227,AM$2,$D127:$D227,$AB130))</f>
        <v/>
      </c>
      <c r="AN130" s="46" t="str">
        <f>IF(AB130="","",COUNTIFS($C127:$C227,"&gt;2.50",$D127:$D227,$AB130))</f>
        <v/>
      </c>
    </row>
    <row r="131" spans="11:40">
      <c r="K131" s="78" t="str">
        <f t="shared" ref="K131:K162" si="14">IF(M131="","",COUNTIF(D:D,N131))</f>
        <v/>
      </c>
      <c r="L131" s="77" t="str">
        <f t="shared" si="10"/>
        <v/>
      </c>
      <c r="M131" s="60"/>
      <c r="N131" s="58"/>
      <c r="O131" s="70"/>
      <c r="P131" s="70"/>
      <c r="Q131" s="70"/>
      <c r="R131" s="70"/>
      <c r="S131" s="70"/>
      <c r="T131" s="70"/>
      <c r="U131" s="70"/>
      <c r="V131" s="70"/>
      <c r="W131" s="70"/>
      <c r="X131" s="55"/>
      <c r="AB131" s="45" t="str">
        <f t="shared" si="11"/>
        <v/>
      </c>
      <c r="AC131" s="77" t="str">
        <f t="shared" ref="AC131:AC162" si="15">IF(AND(ISNUMBER(N131),N131&lt;&gt;""),(GETPIVOTDATA("Quantité 
estimée en 
stères",$N$1,"Lot",N131)-($I$2*M131))/M131,"")</f>
        <v/>
      </c>
      <c r="AD131" s="46" t="str">
        <f>IF(AB131="","",COUNTIFS($C128:$C228,AD$2,$D128:$D228,$AB131))</f>
        <v/>
      </c>
      <c r="AE131" s="46" t="str">
        <f>IF(AC131="","",COUNTIFS($C128:$C228,AE$2,$D128:$D228,$AB131))</f>
        <v/>
      </c>
      <c r="AF131" s="46" t="str">
        <f>IF(AD131="","",COUNTIFS($C128:$C228,AF$2,$D128:$D228,$AB131))</f>
        <v/>
      </c>
      <c r="AG131" s="46" t="str">
        <f>IF(AE131="","",COUNTIFS($C128:$C228,AG$2,$D128:$D228,$AB131))</f>
        <v/>
      </c>
      <c r="AH131" s="46" t="str">
        <f>IF(AF131="","",COUNTIFS($C128:$C228,AH$2,$D128:$D228,$AB131))</f>
        <v/>
      </c>
      <c r="AI131" s="46" t="str">
        <f>IF(AG131="","",COUNTIFS($C128:$C228,AI$2,$D128:$D228,$AB131))</f>
        <v/>
      </c>
      <c r="AJ131" s="46" t="str">
        <f>IF(AH131="","",COUNTIFS($C128:$C228,AJ$2,$D128:$D228,$AB131))</f>
        <v/>
      </c>
      <c r="AK131" s="46" t="str">
        <f>IF(AI131="","",COUNTIFS($C128:$C228,AK$2,$D128:$D228,$AB131))</f>
        <v/>
      </c>
      <c r="AL131" s="46" t="str">
        <f>IF(AJ131="","",COUNTIFS($C128:$C228,AL$2,$D128:$D228,$AB131))</f>
        <v/>
      </c>
      <c r="AM131" s="46" t="str">
        <f>IF(AK131="","",COUNTIFS($C128:$C228,AM$2,$D128:$D228,$AB131))</f>
        <v/>
      </c>
      <c r="AN131" s="46" t="str">
        <f>IF(AB131="","",COUNTIFS($C128:$C228,"&gt;2.50",$D128:$D228,$AB131))</f>
        <v/>
      </c>
    </row>
    <row r="132" spans="11:40">
      <c r="K132" s="78" t="str">
        <f t="shared" si="14"/>
        <v/>
      </c>
      <c r="L132" s="77" t="str">
        <f t="shared" ref="L132:L195" si="16">IF(AC132="","",AC132)</f>
        <v/>
      </c>
      <c r="M132" s="60"/>
      <c r="N132" s="58"/>
      <c r="O132" s="70"/>
      <c r="P132" s="70"/>
      <c r="Q132" s="70"/>
      <c r="R132" s="70"/>
      <c r="S132" s="70"/>
      <c r="T132" s="70"/>
      <c r="U132" s="70"/>
      <c r="V132" s="70"/>
      <c r="W132" s="70"/>
      <c r="X132" s="55"/>
      <c r="AB132" s="45" t="str">
        <f t="shared" si="11"/>
        <v/>
      </c>
      <c r="AC132" s="77" t="str">
        <f t="shared" si="15"/>
        <v/>
      </c>
      <c r="AD132" s="46" t="str">
        <f>IF(AB132="","",COUNTIFS($C129:$C229,AD$2,$D129:$D229,$AB132))</f>
        <v/>
      </c>
      <c r="AE132" s="46" t="str">
        <f>IF(AC132="","",COUNTIFS($C129:$C229,AE$2,$D129:$D229,$AB132))</f>
        <v/>
      </c>
      <c r="AF132" s="46" t="str">
        <f>IF(AD132="","",COUNTIFS($C129:$C229,AF$2,$D129:$D229,$AB132))</f>
        <v/>
      </c>
      <c r="AG132" s="46" t="str">
        <f>IF(AE132="","",COUNTIFS($C129:$C229,AG$2,$D129:$D229,$AB132))</f>
        <v/>
      </c>
      <c r="AH132" s="46" t="str">
        <f>IF(AF132="","",COUNTIFS($C129:$C229,AH$2,$D129:$D229,$AB132))</f>
        <v/>
      </c>
      <c r="AI132" s="46" t="str">
        <f>IF(AG132="","",COUNTIFS($C129:$C229,AI$2,$D129:$D229,$AB132))</f>
        <v/>
      </c>
      <c r="AJ132" s="46" t="str">
        <f>IF(AH132="","",COUNTIFS($C129:$C229,AJ$2,$D129:$D229,$AB132))</f>
        <v/>
      </c>
      <c r="AK132" s="46" t="str">
        <f>IF(AI132="","",COUNTIFS($C129:$C229,AK$2,$D129:$D229,$AB132))</f>
        <v/>
      </c>
      <c r="AL132" s="46" t="str">
        <f>IF(AJ132="","",COUNTIFS($C129:$C229,AL$2,$D129:$D229,$AB132))</f>
        <v/>
      </c>
      <c r="AM132" s="46" t="str">
        <f>IF(AK132="","",COUNTIFS($C129:$C229,AM$2,$D129:$D229,$AB132))</f>
        <v/>
      </c>
      <c r="AN132" s="46" t="str">
        <f>IF(AB132="","",COUNTIFS($C129:$C229,"&gt;2.50",$D129:$D229,$AB132))</f>
        <v/>
      </c>
    </row>
    <row r="133" spans="11:40">
      <c r="K133" s="78" t="str">
        <f t="shared" si="14"/>
        <v/>
      </c>
      <c r="L133" s="77" t="str">
        <f t="shared" si="16"/>
        <v/>
      </c>
      <c r="M133" s="60"/>
      <c r="N133" s="58"/>
      <c r="O133" s="70"/>
      <c r="P133" s="70"/>
      <c r="Q133" s="70"/>
      <c r="R133" s="70"/>
      <c r="S133" s="70"/>
      <c r="T133" s="70"/>
      <c r="U133" s="70"/>
      <c r="V133" s="70"/>
      <c r="W133" s="70"/>
      <c r="X133" s="55"/>
      <c r="AB133" s="45" t="str">
        <f t="shared" si="11"/>
        <v/>
      </c>
      <c r="AC133" s="77" t="str">
        <f t="shared" si="15"/>
        <v/>
      </c>
      <c r="AD133" s="46" t="str">
        <f>IF(AB133="","",COUNTIFS($C130:$C230,AD$2,$D130:$D230,$AB133))</f>
        <v/>
      </c>
      <c r="AE133" s="46" t="str">
        <f>IF(AC133="","",COUNTIFS($C130:$C230,AE$2,$D130:$D230,$AB133))</f>
        <v/>
      </c>
      <c r="AF133" s="46" t="str">
        <f>IF(AD133="","",COUNTIFS($C130:$C230,AF$2,$D130:$D230,$AB133))</f>
        <v/>
      </c>
      <c r="AG133" s="46" t="str">
        <f>IF(AE133="","",COUNTIFS($C130:$C230,AG$2,$D130:$D230,$AB133))</f>
        <v/>
      </c>
      <c r="AH133" s="46" t="str">
        <f>IF(AF133="","",COUNTIFS($C130:$C230,AH$2,$D130:$D230,$AB133))</f>
        <v/>
      </c>
      <c r="AI133" s="46" t="str">
        <f>IF(AG133="","",COUNTIFS($C130:$C230,AI$2,$D130:$D230,$AB133))</f>
        <v/>
      </c>
      <c r="AJ133" s="46" t="str">
        <f>IF(AH133="","",COUNTIFS($C130:$C230,AJ$2,$D130:$D230,$AB133))</f>
        <v/>
      </c>
      <c r="AK133" s="46" t="str">
        <f>IF(AI133="","",COUNTIFS($C130:$C230,AK$2,$D130:$D230,$AB133))</f>
        <v/>
      </c>
      <c r="AL133" s="46" t="str">
        <f>IF(AJ133="","",COUNTIFS($C130:$C230,AL$2,$D130:$D230,$AB133))</f>
        <v/>
      </c>
      <c r="AM133" s="46" t="str">
        <f>IF(AK133="","",COUNTIFS($C130:$C230,AM$2,$D130:$D230,$AB133))</f>
        <v/>
      </c>
      <c r="AN133" s="46" t="str">
        <f>IF(AB133="","",COUNTIFS($C130:$C230,"&gt;2.50",$D130:$D230,$AB133))</f>
        <v/>
      </c>
    </row>
    <row r="134" spans="11:40">
      <c r="K134" s="78" t="str">
        <f t="shared" si="14"/>
        <v/>
      </c>
      <c r="L134" s="77" t="str">
        <f t="shared" si="16"/>
        <v/>
      </c>
      <c r="M134" s="60"/>
      <c r="N134" s="58"/>
      <c r="O134" s="70"/>
      <c r="P134" s="70"/>
      <c r="Q134" s="70"/>
      <c r="R134" s="70"/>
      <c r="S134" s="70"/>
      <c r="T134" s="70"/>
      <c r="U134" s="70"/>
      <c r="V134" s="70"/>
      <c r="W134" s="70"/>
      <c r="X134" s="55"/>
      <c r="AB134" s="45" t="str">
        <f t="shared" si="11"/>
        <v/>
      </c>
      <c r="AC134" s="77" t="str">
        <f t="shared" si="15"/>
        <v/>
      </c>
      <c r="AD134" s="46" t="str">
        <f>IF(AB134="","",COUNTIFS($C131:$C231,AD$2,$D131:$D231,$AB134))</f>
        <v/>
      </c>
      <c r="AE134" s="46" t="str">
        <f>IF(AC134="","",COUNTIFS($C131:$C231,AE$2,$D131:$D231,$AB134))</f>
        <v/>
      </c>
      <c r="AF134" s="46" t="str">
        <f>IF(AD134="","",COUNTIFS($C131:$C231,AF$2,$D131:$D231,$AB134))</f>
        <v/>
      </c>
      <c r="AG134" s="46" t="str">
        <f>IF(AE134="","",COUNTIFS($C131:$C231,AG$2,$D131:$D231,$AB134))</f>
        <v/>
      </c>
      <c r="AH134" s="46" t="str">
        <f>IF(AF134="","",COUNTIFS($C131:$C231,AH$2,$D131:$D231,$AB134))</f>
        <v/>
      </c>
      <c r="AI134" s="46" t="str">
        <f>IF(AG134="","",COUNTIFS($C131:$C231,AI$2,$D131:$D231,$AB134))</f>
        <v/>
      </c>
      <c r="AJ134" s="46" t="str">
        <f>IF(AH134="","",COUNTIFS($C131:$C231,AJ$2,$D131:$D231,$AB134))</f>
        <v/>
      </c>
      <c r="AK134" s="46" t="str">
        <f>IF(AI134="","",COUNTIFS($C131:$C231,AK$2,$D131:$D231,$AB134))</f>
        <v/>
      </c>
      <c r="AL134" s="46" t="str">
        <f>IF(AJ134="","",COUNTIFS($C131:$C231,AL$2,$D131:$D231,$AB134))</f>
        <v/>
      </c>
      <c r="AM134" s="46" t="str">
        <f>IF(AK134="","",COUNTIFS($C131:$C231,AM$2,$D131:$D231,$AB134))</f>
        <v/>
      </c>
      <c r="AN134" s="46" t="str">
        <f>IF(AB134="","",COUNTIFS($C131:$C231,"&gt;2.50",$D131:$D231,$AB134))</f>
        <v/>
      </c>
    </row>
    <row r="135" spans="11:40">
      <c r="K135" s="78" t="str">
        <f t="shared" si="14"/>
        <v/>
      </c>
      <c r="L135" s="77" t="str">
        <f t="shared" si="16"/>
        <v/>
      </c>
      <c r="M135" s="60"/>
      <c r="N135" s="58"/>
      <c r="O135" s="70"/>
      <c r="P135" s="70"/>
      <c r="Q135" s="70"/>
      <c r="R135" s="70"/>
      <c r="S135" s="70"/>
      <c r="T135" s="70"/>
      <c r="U135" s="70"/>
      <c r="V135" s="70"/>
      <c r="W135" s="70"/>
      <c r="X135" s="55"/>
      <c r="AB135" s="45" t="str">
        <f t="shared" si="11"/>
        <v/>
      </c>
      <c r="AC135" s="77" t="str">
        <f t="shared" si="15"/>
        <v/>
      </c>
      <c r="AD135" s="46" t="str">
        <f>IF(AB135="","",COUNTIFS($C132:$C232,AD$2,$D132:$D232,$AB135))</f>
        <v/>
      </c>
      <c r="AE135" s="46" t="str">
        <f>IF(AC135="","",COUNTIFS($C132:$C232,AE$2,$D132:$D232,$AB135))</f>
        <v/>
      </c>
      <c r="AF135" s="46" t="str">
        <f>IF(AD135="","",COUNTIFS($C132:$C232,AF$2,$D132:$D232,$AB135))</f>
        <v/>
      </c>
      <c r="AG135" s="46" t="str">
        <f>IF(AE135="","",COUNTIFS($C132:$C232,AG$2,$D132:$D232,$AB135))</f>
        <v/>
      </c>
      <c r="AH135" s="46" t="str">
        <f>IF(AF135="","",COUNTIFS($C132:$C232,AH$2,$D132:$D232,$AB135))</f>
        <v/>
      </c>
      <c r="AI135" s="46" t="str">
        <f>IF(AG135="","",COUNTIFS($C132:$C232,AI$2,$D132:$D232,$AB135))</f>
        <v/>
      </c>
      <c r="AJ135" s="46" t="str">
        <f>IF(AH135="","",COUNTIFS($C132:$C232,AJ$2,$D132:$D232,$AB135))</f>
        <v/>
      </c>
      <c r="AK135" s="46" t="str">
        <f>IF(AI135="","",COUNTIFS($C132:$C232,AK$2,$D132:$D232,$AB135))</f>
        <v/>
      </c>
      <c r="AL135" s="46" t="str">
        <f>IF(AJ135="","",COUNTIFS($C132:$C232,AL$2,$D132:$D232,$AB135))</f>
        <v/>
      </c>
      <c r="AM135" s="46" t="str">
        <f>IF(AK135="","",COUNTIFS($C132:$C232,AM$2,$D132:$D232,$AB135))</f>
        <v/>
      </c>
      <c r="AN135" s="46" t="str">
        <f>IF(AB135="","",COUNTIFS($C132:$C232,"&gt;2.50",$D132:$D232,$AB135))</f>
        <v/>
      </c>
    </row>
    <row r="136" spans="11:40">
      <c r="K136" s="78" t="str">
        <f t="shared" si="14"/>
        <v/>
      </c>
      <c r="L136" s="77" t="str">
        <f t="shared" si="16"/>
        <v/>
      </c>
      <c r="M136" s="60"/>
      <c r="N136" s="58"/>
      <c r="O136" s="70"/>
      <c r="P136" s="70"/>
      <c r="Q136" s="70"/>
      <c r="R136" s="70"/>
      <c r="S136" s="70"/>
      <c r="T136" s="70"/>
      <c r="U136" s="70"/>
      <c r="V136" s="70"/>
      <c r="W136" s="70"/>
      <c r="X136" s="55"/>
      <c r="AB136" s="45" t="str">
        <f t="shared" si="11"/>
        <v/>
      </c>
      <c r="AC136" s="77" t="str">
        <f t="shared" si="15"/>
        <v/>
      </c>
      <c r="AD136" s="46" t="str">
        <f>IF(AB136="","",COUNTIFS($C133:$C233,AD$2,$D133:$D233,$AB136))</f>
        <v/>
      </c>
      <c r="AE136" s="46" t="str">
        <f>IF(AC136="","",COUNTIFS($C133:$C233,AE$2,$D133:$D233,$AB136))</f>
        <v/>
      </c>
      <c r="AF136" s="46" t="str">
        <f>IF(AD136="","",COUNTIFS($C133:$C233,AF$2,$D133:$D233,$AB136))</f>
        <v/>
      </c>
      <c r="AG136" s="46" t="str">
        <f>IF(AE136="","",COUNTIFS($C133:$C233,AG$2,$D133:$D233,$AB136))</f>
        <v/>
      </c>
      <c r="AH136" s="46" t="str">
        <f>IF(AF136="","",COUNTIFS($C133:$C233,AH$2,$D133:$D233,$AB136))</f>
        <v/>
      </c>
      <c r="AI136" s="46" t="str">
        <f>IF(AG136="","",COUNTIFS($C133:$C233,AI$2,$D133:$D233,$AB136))</f>
        <v/>
      </c>
      <c r="AJ136" s="46" t="str">
        <f>IF(AH136="","",COUNTIFS($C133:$C233,AJ$2,$D133:$D233,$AB136))</f>
        <v/>
      </c>
      <c r="AK136" s="46" t="str">
        <f>IF(AI136="","",COUNTIFS($C133:$C233,AK$2,$D133:$D233,$AB136))</f>
        <v/>
      </c>
      <c r="AL136" s="46" t="str">
        <f>IF(AJ136="","",COUNTIFS($C133:$C233,AL$2,$D133:$D233,$AB136))</f>
        <v/>
      </c>
      <c r="AM136" s="46" t="str">
        <f>IF(AK136="","",COUNTIFS($C133:$C233,AM$2,$D133:$D233,$AB136))</f>
        <v/>
      </c>
      <c r="AN136" s="46" t="str">
        <f>IF(AB136="","",COUNTIFS($C133:$C233,"&gt;2.50",$D133:$D233,$AB136))</f>
        <v/>
      </c>
    </row>
    <row r="137" spans="11:40">
      <c r="K137" s="78" t="str">
        <f t="shared" si="14"/>
        <v/>
      </c>
      <c r="L137" s="77" t="str">
        <f t="shared" si="16"/>
        <v/>
      </c>
      <c r="M137" s="60"/>
      <c r="N137" s="58"/>
      <c r="O137" s="70"/>
      <c r="P137" s="70"/>
      <c r="Q137" s="70"/>
      <c r="R137" s="70"/>
      <c r="S137" s="70"/>
      <c r="T137" s="70"/>
      <c r="U137" s="70"/>
      <c r="V137" s="70"/>
      <c r="W137" s="70"/>
      <c r="X137" s="55"/>
      <c r="AB137" s="45" t="str">
        <f t="shared" si="11"/>
        <v/>
      </c>
      <c r="AC137" s="77" t="str">
        <f t="shared" si="15"/>
        <v/>
      </c>
      <c r="AD137" s="46" t="str">
        <f>IF(AB137="","",COUNTIFS($C134:$C234,AD$2,$D134:$D234,$AB137))</f>
        <v/>
      </c>
      <c r="AE137" s="46" t="str">
        <f>IF(AC137="","",COUNTIFS($C134:$C234,AE$2,$D134:$D234,$AB137))</f>
        <v/>
      </c>
      <c r="AF137" s="46" t="str">
        <f>IF(AD137="","",COUNTIFS($C134:$C234,AF$2,$D134:$D234,$AB137))</f>
        <v/>
      </c>
      <c r="AG137" s="46" t="str">
        <f>IF(AE137="","",COUNTIFS($C134:$C234,AG$2,$D134:$D234,$AB137))</f>
        <v/>
      </c>
      <c r="AH137" s="46" t="str">
        <f>IF(AF137="","",COUNTIFS($C134:$C234,AH$2,$D134:$D234,$AB137))</f>
        <v/>
      </c>
      <c r="AI137" s="46" t="str">
        <f>IF(AG137="","",COUNTIFS($C134:$C234,AI$2,$D134:$D234,$AB137))</f>
        <v/>
      </c>
      <c r="AJ137" s="46" t="str">
        <f>IF(AH137="","",COUNTIFS($C134:$C234,AJ$2,$D134:$D234,$AB137))</f>
        <v/>
      </c>
      <c r="AK137" s="46" t="str">
        <f>IF(AI137="","",COUNTIFS($C134:$C234,AK$2,$D134:$D234,$AB137))</f>
        <v/>
      </c>
      <c r="AL137" s="46" t="str">
        <f>IF(AJ137="","",COUNTIFS($C134:$C234,AL$2,$D134:$D234,$AB137))</f>
        <v/>
      </c>
      <c r="AM137" s="46" t="str">
        <f>IF(AK137="","",COUNTIFS($C134:$C234,AM$2,$D134:$D234,$AB137))</f>
        <v/>
      </c>
      <c r="AN137" s="46" t="str">
        <f>IF(AB137="","",COUNTIFS($C134:$C234,"&gt;2.50",$D134:$D234,$AB137))</f>
        <v/>
      </c>
    </row>
    <row r="138" spans="11:40">
      <c r="K138" s="78" t="str">
        <f t="shared" si="14"/>
        <v/>
      </c>
      <c r="L138" s="77" t="str">
        <f t="shared" si="16"/>
        <v/>
      </c>
      <c r="M138" s="60"/>
      <c r="N138" s="58"/>
      <c r="O138" s="70"/>
      <c r="P138" s="70"/>
      <c r="Q138" s="70"/>
      <c r="R138" s="70"/>
      <c r="S138" s="70"/>
      <c r="T138" s="70"/>
      <c r="U138" s="70"/>
      <c r="V138" s="70"/>
      <c r="W138" s="70"/>
      <c r="X138" s="55"/>
      <c r="AB138" s="45" t="str">
        <f t="shared" si="11"/>
        <v/>
      </c>
      <c r="AC138" s="77" t="str">
        <f t="shared" si="15"/>
        <v/>
      </c>
      <c r="AD138" s="46" t="str">
        <f>IF(AB138="","",COUNTIFS($C135:$C235,AD$2,$D135:$D235,$AB138))</f>
        <v/>
      </c>
      <c r="AE138" s="46" t="str">
        <f>IF(AC138="","",COUNTIFS($C135:$C235,AE$2,$D135:$D235,$AB138))</f>
        <v/>
      </c>
      <c r="AF138" s="46" t="str">
        <f>IF(AD138="","",COUNTIFS($C135:$C235,AF$2,$D135:$D235,$AB138))</f>
        <v/>
      </c>
      <c r="AG138" s="46" t="str">
        <f>IF(AE138="","",COUNTIFS($C135:$C235,AG$2,$D135:$D235,$AB138))</f>
        <v/>
      </c>
      <c r="AH138" s="46" t="str">
        <f>IF(AF138="","",COUNTIFS($C135:$C235,AH$2,$D135:$D235,$AB138))</f>
        <v/>
      </c>
      <c r="AI138" s="46" t="str">
        <f>IF(AG138="","",COUNTIFS($C135:$C235,AI$2,$D135:$D235,$AB138))</f>
        <v/>
      </c>
      <c r="AJ138" s="46" t="str">
        <f>IF(AH138="","",COUNTIFS($C135:$C235,AJ$2,$D135:$D235,$AB138))</f>
        <v/>
      </c>
      <c r="AK138" s="46" t="str">
        <f>IF(AI138="","",COUNTIFS($C135:$C235,AK$2,$D135:$D235,$AB138))</f>
        <v/>
      </c>
      <c r="AL138" s="46" t="str">
        <f>IF(AJ138="","",COUNTIFS($C135:$C235,AL$2,$D135:$D235,$AB138))</f>
        <v/>
      </c>
      <c r="AM138" s="46" t="str">
        <f>IF(AK138="","",COUNTIFS($C135:$C235,AM$2,$D135:$D235,$AB138))</f>
        <v/>
      </c>
      <c r="AN138" s="46" t="str">
        <f>IF(AB138="","",COUNTIFS($C135:$C235,"&gt;2.50",$D135:$D235,$AB138))</f>
        <v/>
      </c>
    </row>
    <row r="139" spans="11:40">
      <c r="K139" s="78" t="str">
        <f t="shared" si="14"/>
        <v/>
      </c>
      <c r="L139" s="77" t="str">
        <f t="shared" si="16"/>
        <v/>
      </c>
      <c r="M139" s="60"/>
      <c r="N139" s="58"/>
      <c r="O139" s="70"/>
      <c r="P139" s="70"/>
      <c r="Q139" s="70"/>
      <c r="R139" s="70"/>
      <c r="S139" s="70"/>
      <c r="T139" s="70"/>
      <c r="U139" s="70"/>
      <c r="V139" s="70"/>
      <c r="W139" s="70"/>
      <c r="X139" s="55"/>
      <c r="AB139" s="45" t="str">
        <f t="shared" si="11"/>
        <v/>
      </c>
      <c r="AC139" s="77" t="str">
        <f t="shared" si="15"/>
        <v/>
      </c>
      <c r="AD139" s="46" t="str">
        <f>IF(AB139="","",COUNTIFS($C136:$C236,AD$2,$D136:$D236,$AB139))</f>
        <v/>
      </c>
      <c r="AE139" s="46" t="str">
        <f>IF(AC139="","",COUNTIFS($C136:$C236,AE$2,$D136:$D236,$AB139))</f>
        <v/>
      </c>
      <c r="AF139" s="46" t="str">
        <f>IF(AD139="","",COUNTIFS($C136:$C236,AF$2,$D136:$D236,$AB139))</f>
        <v/>
      </c>
      <c r="AG139" s="46" t="str">
        <f>IF(AE139="","",COUNTIFS($C136:$C236,AG$2,$D136:$D236,$AB139))</f>
        <v/>
      </c>
      <c r="AH139" s="46" t="str">
        <f>IF(AF139="","",COUNTIFS($C136:$C236,AH$2,$D136:$D236,$AB139))</f>
        <v/>
      </c>
      <c r="AI139" s="46" t="str">
        <f>IF(AG139="","",COUNTIFS($C136:$C236,AI$2,$D136:$D236,$AB139))</f>
        <v/>
      </c>
      <c r="AJ139" s="46" t="str">
        <f>IF(AH139="","",COUNTIFS($C136:$C236,AJ$2,$D136:$D236,$AB139))</f>
        <v/>
      </c>
      <c r="AK139" s="46" t="str">
        <f>IF(AI139="","",COUNTIFS($C136:$C236,AK$2,$D136:$D236,$AB139))</f>
        <v/>
      </c>
      <c r="AL139" s="46" t="str">
        <f>IF(AJ139="","",COUNTIFS($C136:$C236,AL$2,$D136:$D236,$AB139))</f>
        <v/>
      </c>
      <c r="AM139" s="46" t="str">
        <f>IF(AK139="","",COUNTIFS($C136:$C236,AM$2,$D136:$D236,$AB139))</f>
        <v/>
      </c>
      <c r="AN139" s="46" t="str">
        <f>IF(AB139="","",COUNTIFS($C136:$C236,"&gt;2.50",$D136:$D236,$AB139))</f>
        <v/>
      </c>
    </row>
    <row r="140" spans="11:40">
      <c r="K140" s="78" t="str">
        <f t="shared" si="14"/>
        <v/>
      </c>
      <c r="L140" s="77" t="str">
        <f t="shared" si="16"/>
        <v/>
      </c>
      <c r="M140" s="60"/>
      <c r="N140" s="58"/>
      <c r="O140" s="70"/>
      <c r="P140" s="70"/>
      <c r="Q140" s="70"/>
      <c r="R140" s="70"/>
      <c r="S140" s="70"/>
      <c r="T140" s="70"/>
      <c r="U140" s="70"/>
      <c r="V140" s="70"/>
      <c r="W140" s="70"/>
      <c r="X140" s="55"/>
      <c r="AB140" s="45" t="str">
        <f t="shared" si="11"/>
        <v/>
      </c>
      <c r="AC140" s="77" t="str">
        <f t="shared" si="15"/>
        <v/>
      </c>
      <c r="AD140" s="46" t="str">
        <f>IF(AB140="","",COUNTIFS($C137:$C237,AD$2,$D137:$D237,$AB140))</f>
        <v/>
      </c>
      <c r="AE140" s="46" t="str">
        <f>IF(AC140="","",COUNTIFS($C137:$C237,AE$2,$D137:$D237,$AB140))</f>
        <v/>
      </c>
      <c r="AF140" s="46" t="str">
        <f>IF(AD140="","",COUNTIFS($C137:$C237,AF$2,$D137:$D237,$AB140))</f>
        <v/>
      </c>
      <c r="AG140" s="46" t="str">
        <f>IF(AE140="","",COUNTIFS($C137:$C237,AG$2,$D137:$D237,$AB140))</f>
        <v/>
      </c>
      <c r="AH140" s="46" t="str">
        <f>IF(AF140="","",COUNTIFS($C137:$C237,AH$2,$D137:$D237,$AB140))</f>
        <v/>
      </c>
      <c r="AI140" s="46" t="str">
        <f>IF(AG140="","",COUNTIFS($C137:$C237,AI$2,$D137:$D237,$AB140))</f>
        <v/>
      </c>
      <c r="AJ140" s="46" t="str">
        <f>IF(AH140="","",COUNTIFS($C137:$C237,AJ$2,$D137:$D237,$AB140))</f>
        <v/>
      </c>
      <c r="AK140" s="46" t="str">
        <f>IF(AI140="","",COUNTIFS($C137:$C237,AK$2,$D137:$D237,$AB140))</f>
        <v/>
      </c>
      <c r="AL140" s="46" t="str">
        <f>IF(AJ140="","",COUNTIFS($C137:$C237,AL$2,$D137:$D237,$AB140))</f>
        <v/>
      </c>
      <c r="AM140" s="46" t="str">
        <f>IF(AK140="","",COUNTIFS($C137:$C237,AM$2,$D137:$D237,$AB140))</f>
        <v/>
      </c>
      <c r="AN140" s="46" t="str">
        <f>IF(AB140="","",COUNTIFS($C137:$C237,"&gt;2.50",$D137:$D237,$AB140))</f>
        <v/>
      </c>
    </row>
    <row r="141" spans="11:40">
      <c r="K141" s="78" t="str">
        <f t="shared" si="14"/>
        <v/>
      </c>
      <c r="L141" s="77" t="str">
        <f t="shared" si="16"/>
        <v/>
      </c>
      <c r="M141" s="60"/>
      <c r="N141" s="58"/>
      <c r="O141" s="70"/>
      <c r="P141" s="70"/>
      <c r="Q141" s="70"/>
      <c r="R141" s="70"/>
      <c r="S141" s="70"/>
      <c r="T141" s="70"/>
      <c r="U141" s="70"/>
      <c r="V141" s="70"/>
      <c r="W141" s="70"/>
      <c r="X141" s="55"/>
      <c r="AB141" s="45" t="str">
        <f t="shared" si="11"/>
        <v/>
      </c>
      <c r="AC141" s="77" t="str">
        <f t="shared" si="15"/>
        <v/>
      </c>
      <c r="AD141" s="46" t="str">
        <f>IF(AB141="","",COUNTIFS($C138:$C238,AD$2,$D138:$D238,$AB141))</f>
        <v/>
      </c>
      <c r="AE141" s="46" t="str">
        <f>IF(AC141="","",COUNTIFS($C138:$C238,AE$2,$D138:$D238,$AB141))</f>
        <v/>
      </c>
      <c r="AF141" s="46" t="str">
        <f>IF(AD141="","",COUNTIFS($C138:$C238,AF$2,$D138:$D238,$AB141))</f>
        <v/>
      </c>
      <c r="AG141" s="46" t="str">
        <f>IF(AE141="","",COUNTIFS($C138:$C238,AG$2,$D138:$D238,$AB141))</f>
        <v/>
      </c>
      <c r="AH141" s="46" t="str">
        <f>IF(AF141="","",COUNTIFS($C138:$C238,AH$2,$D138:$D238,$AB141))</f>
        <v/>
      </c>
      <c r="AI141" s="46" t="str">
        <f>IF(AG141="","",COUNTIFS($C138:$C238,AI$2,$D138:$D238,$AB141))</f>
        <v/>
      </c>
      <c r="AJ141" s="46" t="str">
        <f>IF(AH141="","",COUNTIFS($C138:$C238,AJ$2,$D138:$D238,$AB141))</f>
        <v/>
      </c>
      <c r="AK141" s="46" t="str">
        <f>IF(AI141="","",COUNTIFS($C138:$C238,AK$2,$D138:$D238,$AB141))</f>
        <v/>
      </c>
      <c r="AL141" s="46" t="str">
        <f>IF(AJ141="","",COUNTIFS($C138:$C238,AL$2,$D138:$D238,$AB141))</f>
        <v/>
      </c>
      <c r="AM141" s="46" t="str">
        <f>IF(AK141="","",COUNTIFS($C138:$C238,AM$2,$D138:$D238,$AB141))</f>
        <v/>
      </c>
      <c r="AN141" s="46" t="str">
        <f>IF(AB141="","",COUNTIFS($C138:$C238,"&gt;2.50",$D138:$D238,$AB141))</f>
        <v/>
      </c>
    </row>
    <row r="142" spans="11:40">
      <c r="K142" s="78" t="str">
        <f t="shared" si="14"/>
        <v/>
      </c>
      <c r="L142" s="77" t="str">
        <f t="shared" si="16"/>
        <v/>
      </c>
      <c r="M142" s="60"/>
      <c r="N142" s="58"/>
      <c r="O142" s="70"/>
      <c r="P142" s="70"/>
      <c r="Q142" s="70"/>
      <c r="R142" s="70"/>
      <c r="S142" s="70"/>
      <c r="T142" s="70"/>
      <c r="U142" s="70"/>
      <c r="V142" s="70"/>
      <c r="W142" s="70"/>
      <c r="X142" s="55"/>
      <c r="AB142" s="45" t="str">
        <f t="shared" si="11"/>
        <v/>
      </c>
      <c r="AC142" s="77" t="str">
        <f t="shared" si="15"/>
        <v/>
      </c>
      <c r="AD142" s="46" t="str">
        <f>IF(AB142="","",COUNTIFS($C139:$C239,AD$2,$D139:$D239,$AB142))</f>
        <v/>
      </c>
      <c r="AE142" s="46" t="str">
        <f>IF(AC142="","",COUNTIFS($C139:$C239,AE$2,$D139:$D239,$AB142))</f>
        <v/>
      </c>
      <c r="AF142" s="46" t="str">
        <f>IF(AD142="","",COUNTIFS($C139:$C239,AF$2,$D139:$D239,$AB142))</f>
        <v/>
      </c>
      <c r="AG142" s="46" t="str">
        <f>IF(AE142="","",COUNTIFS($C139:$C239,AG$2,$D139:$D239,$AB142))</f>
        <v/>
      </c>
      <c r="AH142" s="46" t="str">
        <f>IF(AF142="","",COUNTIFS($C139:$C239,AH$2,$D139:$D239,$AB142))</f>
        <v/>
      </c>
      <c r="AI142" s="46" t="str">
        <f>IF(AG142="","",COUNTIFS($C139:$C239,AI$2,$D139:$D239,$AB142))</f>
        <v/>
      </c>
      <c r="AJ142" s="46" t="str">
        <f>IF(AH142="","",COUNTIFS($C139:$C239,AJ$2,$D139:$D239,$AB142))</f>
        <v/>
      </c>
      <c r="AK142" s="46" t="str">
        <f>IF(AI142="","",COUNTIFS($C139:$C239,AK$2,$D139:$D239,$AB142))</f>
        <v/>
      </c>
      <c r="AL142" s="46" t="str">
        <f>IF(AJ142="","",COUNTIFS($C139:$C239,AL$2,$D139:$D239,$AB142))</f>
        <v/>
      </c>
      <c r="AM142" s="46" t="str">
        <f>IF(AK142="","",COUNTIFS($C139:$C239,AM$2,$D139:$D239,$AB142))</f>
        <v/>
      </c>
      <c r="AN142" s="46" t="str">
        <f>IF(AB142="","",COUNTIFS($C139:$C239,"&gt;2.50",$D139:$D239,$AB142))</f>
        <v/>
      </c>
    </row>
    <row r="143" spans="11:40">
      <c r="K143" s="78" t="str">
        <f t="shared" si="14"/>
        <v/>
      </c>
      <c r="L143" s="77" t="str">
        <f t="shared" si="16"/>
        <v/>
      </c>
      <c r="M143" s="60"/>
      <c r="N143" s="58"/>
      <c r="O143" s="70"/>
      <c r="P143" s="70"/>
      <c r="Q143" s="70"/>
      <c r="R143" s="70"/>
      <c r="S143" s="70"/>
      <c r="T143" s="70"/>
      <c r="U143" s="70"/>
      <c r="V143" s="70"/>
      <c r="W143" s="70"/>
      <c r="X143" s="55"/>
      <c r="AB143" s="45" t="str">
        <f t="shared" si="11"/>
        <v/>
      </c>
      <c r="AC143" s="77" t="str">
        <f t="shared" si="15"/>
        <v/>
      </c>
      <c r="AD143" s="46" t="str">
        <f>IF(AB143="","",COUNTIFS($C140:$C240,AD$2,$D140:$D240,$AB143))</f>
        <v/>
      </c>
      <c r="AE143" s="46" t="str">
        <f>IF(AC143="","",COUNTIFS($C140:$C240,AE$2,$D140:$D240,$AB143))</f>
        <v/>
      </c>
      <c r="AF143" s="46" t="str">
        <f>IF(AD143="","",COUNTIFS($C140:$C240,AF$2,$D140:$D240,$AB143))</f>
        <v/>
      </c>
      <c r="AG143" s="46" t="str">
        <f>IF(AE143="","",COUNTIFS($C140:$C240,AG$2,$D140:$D240,$AB143))</f>
        <v/>
      </c>
      <c r="AH143" s="46" t="str">
        <f>IF(AF143="","",COUNTIFS($C140:$C240,AH$2,$D140:$D240,$AB143))</f>
        <v/>
      </c>
      <c r="AI143" s="46" t="str">
        <f>IF(AG143="","",COUNTIFS($C140:$C240,AI$2,$D140:$D240,$AB143))</f>
        <v/>
      </c>
      <c r="AJ143" s="46" t="str">
        <f>IF(AH143="","",COUNTIFS($C140:$C240,AJ$2,$D140:$D240,$AB143))</f>
        <v/>
      </c>
      <c r="AK143" s="46" t="str">
        <f>IF(AI143="","",COUNTIFS($C140:$C240,AK$2,$D140:$D240,$AB143))</f>
        <v/>
      </c>
      <c r="AL143" s="46" t="str">
        <f>IF(AJ143="","",COUNTIFS($C140:$C240,AL$2,$D140:$D240,$AB143))</f>
        <v/>
      </c>
      <c r="AM143" s="46" t="str">
        <f>IF(AK143="","",COUNTIFS($C140:$C240,AM$2,$D140:$D240,$AB143))</f>
        <v/>
      </c>
      <c r="AN143" s="46" t="str">
        <f>IF(AB143="","",COUNTIFS($C140:$C240,"&gt;2.50",$D140:$D240,$AB143))</f>
        <v/>
      </c>
    </row>
    <row r="144" spans="11:40">
      <c r="K144" s="78" t="str">
        <f t="shared" si="14"/>
        <v/>
      </c>
      <c r="L144" s="77" t="str">
        <f t="shared" si="16"/>
        <v/>
      </c>
      <c r="M144" s="60"/>
      <c r="N144" s="58"/>
      <c r="O144" s="70"/>
      <c r="P144" s="70"/>
      <c r="Q144" s="70"/>
      <c r="R144" s="70"/>
      <c r="S144" s="70"/>
      <c r="T144" s="70"/>
      <c r="U144" s="70"/>
      <c r="V144" s="70"/>
      <c r="W144" s="70"/>
      <c r="X144" s="55"/>
      <c r="AB144" s="45" t="str">
        <f t="shared" si="11"/>
        <v/>
      </c>
      <c r="AC144" s="77" t="str">
        <f t="shared" si="15"/>
        <v/>
      </c>
      <c r="AD144" s="46" t="str">
        <f>IF(AB144="","",COUNTIFS($C141:$C241,AD$2,$D141:$D241,$AB144))</f>
        <v/>
      </c>
      <c r="AE144" s="46" t="str">
        <f>IF(AC144="","",COUNTIFS($C141:$C241,AE$2,$D141:$D241,$AB144))</f>
        <v/>
      </c>
      <c r="AF144" s="46" t="str">
        <f>IF(AD144="","",COUNTIFS($C141:$C241,AF$2,$D141:$D241,$AB144))</f>
        <v/>
      </c>
      <c r="AG144" s="46" t="str">
        <f>IF(AE144="","",COUNTIFS($C141:$C241,AG$2,$D141:$D241,$AB144))</f>
        <v/>
      </c>
      <c r="AH144" s="46" t="str">
        <f>IF(AF144="","",COUNTIFS($C141:$C241,AH$2,$D141:$D241,$AB144))</f>
        <v/>
      </c>
      <c r="AI144" s="46" t="str">
        <f>IF(AG144="","",COUNTIFS($C141:$C241,AI$2,$D141:$D241,$AB144))</f>
        <v/>
      </c>
      <c r="AJ144" s="46" t="str">
        <f>IF(AH144="","",COUNTIFS($C141:$C241,AJ$2,$D141:$D241,$AB144))</f>
        <v/>
      </c>
      <c r="AK144" s="46" t="str">
        <f>IF(AI144="","",COUNTIFS($C141:$C241,AK$2,$D141:$D241,$AB144))</f>
        <v/>
      </c>
      <c r="AL144" s="46" t="str">
        <f>IF(AJ144="","",COUNTIFS($C141:$C241,AL$2,$D141:$D241,$AB144))</f>
        <v/>
      </c>
      <c r="AM144" s="46" t="str">
        <f>IF(AK144="","",COUNTIFS($C141:$C241,AM$2,$D141:$D241,$AB144))</f>
        <v/>
      </c>
      <c r="AN144" s="46" t="str">
        <f>IF(AB144="","",COUNTIFS($C141:$C241,"&gt;2.50",$D141:$D241,$AB144))</f>
        <v/>
      </c>
    </row>
    <row r="145" spans="11:40">
      <c r="K145" s="78" t="str">
        <f t="shared" si="14"/>
        <v/>
      </c>
      <c r="L145" s="77" t="str">
        <f t="shared" si="16"/>
        <v/>
      </c>
      <c r="M145" s="60"/>
      <c r="N145" s="58"/>
      <c r="O145" s="70"/>
      <c r="P145" s="70"/>
      <c r="Q145" s="70"/>
      <c r="R145" s="70"/>
      <c r="S145" s="70"/>
      <c r="T145" s="70"/>
      <c r="U145" s="70"/>
      <c r="V145" s="70"/>
      <c r="W145" s="70"/>
      <c r="X145" s="55"/>
      <c r="AB145" s="45" t="str">
        <f t="shared" si="11"/>
        <v/>
      </c>
      <c r="AC145" s="77" t="str">
        <f t="shared" si="15"/>
        <v/>
      </c>
      <c r="AD145" s="46" t="str">
        <f>IF(AB145="","",COUNTIFS($C142:$C242,AD$2,$D142:$D242,$AB145))</f>
        <v/>
      </c>
      <c r="AE145" s="46" t="str">
        <f>IF(AC145="","",COUNTIFS($C142:$C242,AE$2,$D142:$D242,$AB145))</f>
        <v/>
      </c>
      <c r="AF145" s="46" t="str">
        <f>IF(AD145="","",COUNTIFS($C142:$C242,AF$2,$D142:$D242,$AB145))</f>
        <v/>
      </c>
      <c r="AG145" s="46" t="str">
        <f>IF(AE145="","",COUNTIFS($C142:$C242,AG$2,$D142:$D242,$AB145))</f>
        <v/>
      </c>
      <c r="AH145" s="46" t="str">
        <f>IF(AF145="","",COUNTIFS($C142:$C242,AH$2,$D142:$D242,$AB145))</f>
        <v/>
      </c>
      <c r="AI145" s="46" t="str">
        <f>IF(AG145="","",COUNTIFS($C142:$C242,AI$2,$D142:$D242,$AB145))</f>
        <v/>
      </c>
      <c r="AJ145" s="46" t="str">
        <f>IF(AH145="","",COUNTIFS($C142:$C242,AJ$2,$D142:$D242,$AB145))</f>
        <v/>
      </c>
      <c r="AK145" s="46" t="str">
        <f>IF(AI145="","",COUNTIFS($C142:$C242,AK$2,$D142:$D242,$AB145))</f>
        <v/>
      </c>
      <c r="AL145" s="46" t="str">
        <f>IF(AJ145="","",COUNTIFS($C142:$C242,AL$2,$D142:$D242,$AB145))</f>
        <v/>
      </c>
      <c r="AM145" s="46" t="str">
        <f>IF(AK145="","",COUNTIFS($C142:$C242,AM$2,$D142:$D242,$AB145))</f>
        <v/>
      </c>
      <c r="AN145" s="46" t="str">
        <f>IF(AB145="","",COUNTIFS($C142:$C242,"&gt;2.50",$D142:$D242,$AB145))</f>
        <v/>
      </c>
    </row>
    <row r="146" spans="11:40">
      <c r="K146" s="78" t="str">
        <f t="shared" si="14"/>
        <v/>
      </c>
      <c r="L146" s="77" t="str">
        <f t="shared" si="16"/>
        <v/>
      </c>
      <c r="M146" s="60"/>
      <c r="N146" s="58"/>
      <c r="O146" s="70"/>
      <c r="P146" s="70"/>
      <c r="Q146" s="70"/>
      <c r="R146" s="70"/>
      <c r="S146" s="70"/>
      <c r="T146" s="70"/>
      <c r="U146" s="70"/>
      <c r="V146" s="70"/>
      <c r="W146" s="70"/>
      <c r="X146" s="55"/>
      <c r="AB146" s="45" t="str">
        <f t="shared" si="11"/>
        <v/>
      </c>
      <c r="AC146" s="77" t="str">
        <f t="shared" si="15"/>
        <v/>
      </c>
      <c r="AD146" s="46" t="str">
        <f>IF(AB146="","",COUNTIFS($C143:$C243,AD$2,$D143:$D243,$AB146))</f>
        <v/>
      </c>
      <c r="AE146" s="46" t="str">
        <f>IF(AC146="","",COUNTIFS($C143:$C243,AE$2,$D143:$D243,$AB146))</f>
        <v/>
      </c>
      <c r="AF146" s="46" t="str">
        <f>IF(AD146="","",COUNTIFS($C143:$C243,AF$2,$D143:$D243,$AB146))</f>
        <v/>
      </c>
      <c r="AG146" s="46" t="str">
        <f>IF(AE146="","",COUNTIFS($C143:$C243,AG$2,$D143:$D243,$AB146))</f>
        <v/>
      </c>
      <c r="AH146" s="46" t="str">
        <f>IF(AF146="","",COUNTIFS($C143:$C243,AH$2,$D143:$D243,$AB146))</f>
        <v/>
      </c>
      <c r="AI146" s="46" t="str">
        <f>IF(AG146="","",COUNTIFS($C143:$C243,AI$2,$D143:$D243,$AB146))</f>
        <v/>
      </c>
      <c r="AJ146" s="46" t="str">
        <f>IF(AH146="","",COUNTIFS($C143:$C243,AJ$2,$D143:$D243,$AB146))</f>
        <v/>
      </c>
      <c r="AK146" s="46" t="str">
        <f>IF(AI146="","",COUNTIFS($C143:$C243,AK$2,$D143:$D243,$AB146))</f>
        <v/>
      </c>
      <c r="AL146" s="46" t="str">
        <f>IF(AJ146="","",COUNTIFS($C143:$C243,AL$2,$D143:$D243,$AB146))</f>
        <v/>
      </c>
      <c r="AM146" s="46" t="str">
        <f>IF(AK146="","",COUNTIFS($C143:$C243,AM$2,$D143:$D243,$AB146))</f>
        <v/>
      </c>
      <c r="AN146" s="46" t="str">
        <f>IF(AB146="","",COUNTIFS($C143:$C243,"&gt;2.50",$D143:$D243,$AB146))</f>
        <v/>
      </c>
    </row>
    <row r="147" spans="11:40">
      <c r="K147" s="78" t="str">
        <f t="shared" si="14"/>
        <v/>
      </c>
      <c r="L147" s="77" t="str">
        <f t="shared" si="16"/>
        <v/>
      </c>
      <c r="M147" s="60"/>
      <c r="N147" s="58"/>
      <c r="O147" s="70"/>
      <c r="P147" s="70"/>
      <c r="Q147" s="70"/>
      <c r="R147" s="70"/>
      <c r="S147" s="70"/>
      <c r="T147" s="70"/>
      <c r="U147" s="70"/>
      <c r="V147" s="70"/>
      <c r="W147" s="70"/>
      <c r="X147" s="55"/>
      <c r="AB147" s="45" t="str">
        <f t="shared" si="11"/>
        <v/>
      </c>
      <c r="AC147" s="77" t="str">
        <f t="shared" si="15"/>
        <v/>
      </c>
      <c r="AD147" s="46" t="str">
        <f>IF(AB147="","",COUNTIFS($C144:$C244,AD$2,$D144:$D244,$AB147))</f>
        <v/>
      </c>
      <c r="AE147" s="46" t="str">
        <f>IF(AC147="","",COUNTIFS($C144:$C244,AE$2,$D144:$D244,$AB147))</f>
        <v/>
      </c>
      <c r="AF147" s="46" t="str">
        <f>IF(AD147="","",COUNTIFS($C144:$C244,AF$2,$D144:$D244,$AB147))</f>
        <v/>
      </c>
      <c r="AG147" s="46" t="str">
        <f>IF(AE147="","",COUNTIFS($C144:$C244,AG$2,$D144:$D244,$AB147))</f>
        <v/>
      </c>
      <c r="AH147" s="46" t="str">
        <f>IF(AF147="","",COUNTIFS($C144:$C244,AH$2,$D144:$D244,$AB147))</f>
        <v/>
      </c>
      <c r="AI147" s="46" t="str">
        <f>IF(AG147="","",COUNTIFS($C144:$C244,AI$2,$D144:$D244,$AB147))</f>
        <v/>
      </c>
      <c r="AJ147" s="46" t="str">
        <f>IF(AH147="","",COUNTIFS($C144:$C244,AJ$2,$D144:$D244,$AB147))</f>
        <v/>
      </c>
      <c r="AK147" s="46" t="str">
        <f>IF(AI147="","",COUNTIFS($C144:$C244,AK$2,$D144:$D244,$AB147))</f>
        <v/>
      </c>
      <c r="AL147" s="46" t="str">
        <f>IF(AJ147="","",COUNTIFS($C144:$C244,AL$2,$D144:$D244,$AB147))</f>
        <v/>
      </c>
      <c r="AM147" s="46" t="str">
        <f>IF(AK147="","",COUNTIFS($C144:$C244,AM$2,$D144:$D244,$AB147))</f>
        <v/>
      </c>
      <c r="AN147" s="46" t="str">
        <f>IF(AB147="","",COUNTIFS($C144:$C244,"&gt;2.50",$D144:$D244,$AB147))</f>
        <v/>
      </c>
    </row>
    <row r="148" spans="11:40">
      <c r="K148" s="78" t="str">
        <f t="shared" si="14"/>
        <v/>
      </c>
      <c r="L148" s="77" t="str">
        <f t="shared" si="16"/>
        <v/>
      </c>
      <c r="M148" s="60"/>
      <c r="N148" s="58"/>
      <c r="O148" s="70"/>
      <c r="P148" s="70"/>
      <c r="Q148" s="70"/>
      <c r="R148" s="70"/>
      <c r="S148" s="70"/>
      <c r="T148" s="70"/>
      <c r="U148" s="70"/>
      <c r="V148" s="70"/>
      <c r="W148" s="70"/>
      <c r="X148" s="55"/>
      <c r="AB148" s="45" t="str">
        <f t="shared" si="11"/>
        <v/>
      </c>
      <c r="AC148" s="77" t="str">
        <f t="shared" si="15"/>
        <v/>
      </c>
      <c r="AD148" s="46" t="str">
        <f>IF(AB148="","",COUNTIFS($C145:$C245,AD$2,$D145:$D245,$AB148))</f>
        <v/>
      </c>
      <c r="AE148" s="46" t="str">
        <f>IF(AC148="","",COUNTIFS($C145:$C245,AE$2,$D145:$D245,$AB148))</f>
        <v/>
      </c>
      <c r="AF148" s="46" t="str">
        <f>IF(AD148="","",COUNTIFS($C145:$C245,AF$2,$D145:$D245,$AB148))</f>
        <v/>
      </c>
      <c r="AG148" s="46" t="str">
        <f>IF(AE148="","",COUNTIFS($C145:$C245,AG$2,$D145:$D245,$AB148))</f>
        <v/>
      </c>
      <c r="AH148" s="46" t="str">
        <f>IF(AF148="","",COUNTIFS($C145:$C245,AH$2,$D145:$D245,$AB148))</f>
        <v/>
      </c>
      <c r="AI148" s="46" t="str">
        <f>IF(AG148="","",COUNTIFS($C145:$C245,AI$2,$D145:$D245,$AB148))</f>
        <v/>
      </c>
      <c r="AJ148" s="46" t="str">
        <f>IF(AH148="","",COUNTIFS($C145:$C245,AJ$2,$D145:$D245,$AB148))</f>
        <v/>
      </c>
      <c r="AK148" s="46" t="str">
        <f>IF(AI148="","",COUNTIFS($C145:$C245,AK$2,$D145:$D245,$AB148))</f>
        <v/>
      </c>
      <c r="AL148" s="46" t="str">
        <f>IF(AJ148="","",COUNTIFS($C145:$C245,AL$2,$D145:$D245,$AB148))</f>
        <v/>
      </c>
      <c r="AM148" s="46" t="str">
        <f>IF(AK148="","",COUNTIFS($C145:$C245,AM$2,$D145:$D245,$AB148))</f>
        <v/>
      </c>
      <c r="AN148" s="46" t="str">
        <f>IF(AB148="","",COUNTIFS($C145:$C245,"&gt;2.50",$D145:$D245,$AB148))</f>
        <v/>
      </c>
    </row>
    <row r="149" spans="11:40">
      <c r="K149" s="78" t="str">
        <f t="shared" si="14"/>
        <v/>
      </c>
      <c r="L149" s="77" t="str">
        <f t="shared" si="16"/>
        <v/>
      </c>
      <c r="M149" s="60"/>
      <c r="N149" s="58"/>
      <c r="O149" s="70"/>
      <c r="P149" s="70"/>
      <c r="Q149" s="70"/>
      <c r="R149" s="70"/>
      <c r="S149" s="70"/>
      <c r="T149" s="70"/>
      <c r="U149" s="70"/>
      <c r="V149" s="70"/>
      <c r="W149" s="70"/>
      <c r="X149" s="55"/>
      <c r="AB149" s="45" t="str">
        <f t="shared" si="11"/>
        <v/>
      </c>
      <c r="AC149" s="77" t="str">
        <f t="shared" si="15"/>
        <v/>
      </c>
      <c r="AD149" s="46" t="str">
        <f>IF(AB149="","",COUNTIFS($C146:$C246,AD$2,$D146:$D246,$AB149))</f>
        <v/>
      </c>
      <c r="AE149" s="46" t="str">
        <f>IF(AC149="","",COUNTIFS($C146:$C246,AE$2,$D146:$D246,$AB149))</f>
        <v/>
      </c>
      <c r="AF149" s="46" t="str">
        <f>IF(AD149="","",COUNTIFS($C146:$C246,AF$2,$D146:$D246,$AB149))</f>
        <v/>
      </c>
      <c r="AG149" s="46" t="str">
        <f>IF(AE149="","",COUNTIFS($C146:$C246,AG$2,$D146:$D246,$AB149))</f>
        <v/>
      </c>
      <c r="AH149" s="46" t="str">
        <f>IF(AF149="","",COUNTIFS($C146:$C246,AH$2,$D146:$D246,$AB149))</f>
        <v/>
      </c>
      <c r="AI149" s="46" t="str">
        <f>IF(AG149="","",COUNTIFS($C146:$C246,AI$2,$D146:$D246,$AB149))</f>
        <v/>
      </c>
      <c r="AJ149" s="46" t="str">
        <f>IF(AH149="","",COUNTIFS($C146:$C246,AJ$2,$D146:$D246,$AB149))</f>
        <v/>
      </c>
      <c r="AK149" s="46" t="str">
        <f>IF(AI149="","",COUNTIFS($C146:$C246,AK$2,$D146:$D246,$AB149))</f>
        <v/>
      </c>
      <c r="AL149" s="46" t="str">
        <f>IF(AJ149="","",COUNTIFS($C146:$C246,AL$2,$D146:$D246,$AB149))</f>
        <v/>
      </c>
      <c r="AM149" s="46" t="str">
        <f>IF(AK149="","",COUNTIFS($C146:$C246,AM$2,$D146:$D246,$AB149))</f>
        <v/>
      </c>
      <c r="AN149" s="46" t="str">
        <f>IF(AB149="","",COUNTIFS($C146:$C246,"&gt;2.50",$D146:$D246,$AB149))</f>
        <v/>
      </c>
    </row>
    <row r="150" spans="11:40">
      <c r="K150" s="78" t="str">
        <f t="shared" si="14"/>
        <v/>
      </c>
      <c r="L150" s="77" t="str">
        <f t="shared" si="16"/>
        <v/>
      </c>
      <c r="M150" s="60"/>
      <c r="N150" s="58"/>
      <c r="O150" s="70"/>
      <c r="P150" s="70"/>
      <c r="Q150" s="70"/>
      <c r="R150" s="70"/>
      <c r="S150" s="70"/>
      <c r="T150" s="70"/>
      <c r="U150" s="70"/>
      <c r="V150" s="70"/>
      <c r="W150" s="70"/>
      <c r="X150" s="55"/>
      <c r="AB150" s="45" t="str">
        <f t="shared" si="11"/>
        <v/>
      </c>
      <c r="AC150" s="77" t="str">
        <f t="shared" si="15"/>
        <v/>
      </c>
      <c r="AD150" s="46" t="str">
        <f>IF(AB150="","",COUNTIFS($C147:$C247,AD$2,$D147:$D247,$AB150))</f>
        <v/>
      </c>
      <c r="AE150" s="46" t="str">
        <f>IF(AC150="","",COUNTIFS($C147:$C247,AE$2,$D147:$D247,$AB150))</f>
        <v/>
      </c>
      <c r="AF150" s="46" t="str">
        <f>IF(AD150="","",COUNTIFS($C147:$C247,AF$2,$D147:$D247,$AB150))</f>
        <v/>
      </c>
      <c r="AG150" s="46" t="str">
        <f>IF(AE150="","",COUNTIFS($C147:$C247,AG$2,$D147:$D247,$AB150))</f>
        <v/>
      </c>
      <c r="AH150" s="46" t="str">
        <f>IF(AF150="","",COUNTIFS($C147:$C247,AH$2,$D147:$D247,$AB150))</f>
        <v/>
      </c>
      <c r="AI150" s="46" t="str">
        <f>IF(AG150="","",COUNTIFS($C147:$C247,AI$2,$D147:$D247,$AB150))</f>
        <v/>
      </c>
      <c r="AJ150" s="46" t="str">
        <f>IF(AH150="","",COUNTIFS($C147:$C247,AJ$2,$D147:$D247,$AB150))</f>
        <v/>
      </c>
      <c r="AK150" s="46" t="str">
        <f>IF(AI150="","",COUNTIFS($C147:$C247,AK$2,$D147:$D247,$AB150))</f>
        <v/>
      </c>
      <c r="AL150" s="46" t="str">
        <f>IF(AJ150="","",COUNTIFS($C147:$C247,AL$2,$D147:$D247,$AB150))</f>
        <v/>
      </c>
      <c r="AM150" s="46" t="str">
        <f>IF(AK150="","",COUNTIFS($C147:$C247,AM$2,$D147:$D247,$AB150))</f>
        <v/>
      </c>
      <c r="AN150" s="46" t="str">
        <f>IF(AB150="","",COUNTIFS($C147:$C247,"&gt;2.50",$D147:$D247,$AB150))</f>
        <v/>
      </c>
    </row>
    <row r="151" spans="11:40">
      <c r="K151" s="78" t="str">
        <f t="shared" si="14"/>
        <v/>
      </c>
      <c r="L151" s="77" t="str">
        <f t="shared" si="16"/>
        <v/>
      </c>
      <c r="M151" s="60"/>
      <c r="N151" s="58"/>
      <c r="O151" s="70"/>
      <c r="P151" s="70"/>
      <c r="Q151" s="70"/>
      <c r="R151" s="70"/>
      <c r="S151" s="70"/>
      <c r="T151" s="70"/>
      <c r="U151" s="70"/>
      <c r="V151" s="70"/>
      <c r="W151" s="70"/>
      <c r="X151" s="55"/>
      <c r="AB151" s="45" t="str">
        <f t="shared" si="11"/>
        <v/>
      </c>
      <c r="AC151" s="77" t="str">
        <f t="shared" si="15"/>
        <v/>
      </c>
      <c r="AD151" s="46" t="str">
        <f>IF(AB151="","",COUNTIFS($C148:$C248,AD$2,$D148:$D248,$AB151))</f>
        <v/>
      </c>
      <c r="AE151" s="46" t="str">
        <f>IF(AC151="","",COUNTIFS($C148:$C248,AE$2,$D148:$D248,$AB151))</f>
        <v/>
      </c>
      <c r="AF151" s="46" t="str">
        <f>IF(AD151="","",COUNTIFS($C148:$C248,AF$2,$D148:$D248,$AB151))</f>
        <v/>
      </c>
      <c r="AG151" s="46" t="str">
        <f>IF(AE151="","",COUNTIFS($C148:$C248,AG$2,$D148:$D248,$AB151))</f>
        <v/>
      </c>
      <c r="AH151" s="46" t="str">
        <f>IF(AF151="","",COUNTIFS($C148:$C248,AH$2,$D148:$D248,$AB151))</f>
        <v/>
      </c>
      <c r="AI151" s="46" t="str">
        <f>IF(AG151="","",COUNTIFS($C148:$C248,AI$2,$D148:$D248,$AB151))</f>
        <v/>
      </c>
      <c r="AJ151" s="46" t="str">
        <f>IF(AH151="","",COUNTIFS($C148:$C248,AJ$2,$D148:$D248,$AB151))</f>
        <v/>
      </c>
      <c r="AK151" s="46" t="str">
        <f>IF(AI151="","",COUNTIFS($C148:$C248,AK$2,$D148:$D248,$AB151))</f>
        <v/>
      </c>
      <c r="AL151" s="46" t="str">
        <f>IF(AJ151="","",COUNTIFS($C148:$C248,AL$2,$D148:$D248,$AB151))</f>
        <v/>
      </c>
      <c r="AM151" s="46" t="str">
        <f>IF(AK151="","",COUNTIFS($C148:$C248,AM$2,$D148:$D248,$AB151))</f>
        <v/>
      </c>
      <c r="AN151" s="46" t="str">
        <f>IF(AB151="","",COUNTIFS($C148:$C248,"&gt;2.50",$D148:$D248,$AB151))</f>
        <v/>
      </c>
    </row>
    <row r="152" spans="11:40">
      <c r="K152" s="78" t="str">
        <f t="shared" si="14"/>
        <v/>
      </c>
      <c r="L152" s="77" t="str">
        <f t="shared" si="16"/>
        <v/>
      </c>
      <c r="M152" s="60"/>
      <c r="N152" s="58"/>
      <c r="O152" s="70"/>
      <c r="P152" s="70"/>
      <c r="Q152" s="70"/>
      <c r="R152" s="70"/>
      <c r="S152" s="70"/>
      <c r="T152" s="70"/>
      <c r="U152" s="70"/>
      <c r="V152" s="70"/>
      <c r="W152" s="70"/>
      <c r="X152" s="55"/>
      <c r="AB152" s="45" t="str">
        <f t="shared" si="11"/>
        <v/>
      </c>
      <c r="AC152" s="77" t="str">
        <f t="shared" si="15"/>
        <v/>
      </c>
      <c r="AD152" s="46" t="str">
        <f>IF(AB152="","",COUNTIFS($C149:$C249,AD$2,$D149:$D249,$AB152))</f>
        <v/>
      </c>
      <c r="AE152" s="46" t="str">
        <f>IF(AC152="","",COUNTIFS($C149:$C249,AE$2,$D149:$D249,$AB152))</f>
        <v/>
      </c>
      <c r="AF152" s="46" t="str">
        <f>IF(AD152="","",COUNTIFS($C149:$C249,AF$2,$D149:$D249,$AB152))</f>
        <v/>
      </c>
      <c r="AG152" s="46" t="str">
        <f>IF(AE152="","",COUNTIFS($C149:$C249,AG$2,$D149:$D249,$AB152))</f>
        <v/>
      </c>
      <c r="AH152" s="46" t="str">
        <f>IF(AF152="","",COUNTIFS($C149:$C249,AH$2,$D149:$D249,$AB152))</f>
        <v/>
      </c>
      <c r="AI152" s="46" t="str">
        <f>IF(AG152="","",COUNTIFS($C149:$C249,AI$2,$D149:$D249,$AB152))</f>
        <v/>
      </c>
      <c r="AJ152" s="46" t="str">
        <f>IF(AH152="","",COUNTIFS($C149:$C249,AJ$2,$D149:$D249,$AB152))</f>
        <v/>
      </c>
      <c r="AK152" s="46" t="str">
        <f>IF(AI152="","",COUNTIFS($C149:$C249,AK$2,$D149:$D249,$AB152))</f>
        <v/>
      </c>
      <c r="AL152" s="46" t="str">
        <f>IF(AJ152="","",COUNTIFS($C149:$C249,AL$2,$D149:$D249,$AB152))</f>
        <v/>
      </c>
      <c r="AM152" s="46" t="str">
        <f>IF(AK152="","",COUNTIFS($C149:$C249,AM$2,$D149:$D249,$AB152))</f>
        <v/>
      </c>
      <c r="AN152" s="46" t="str">
        <f>IF(AB152="","",COUNTIFS($C149:$C249,"&gt;2.50",$D149:$D249,$AB152))</f>
        <v/>
      </c>
    </row>
    <row r="153" spans="11:40">
      <c r="K153" s="78" t="str">
        <f t="shared" si="14"/>
        <v/>
      </c>
      <c r="L153" s="77" t="str">
        <f t="shared" si="16"/>
        <v/>
      </c>
      <c r="M153" s="60"/>
      <c r="N153" s="58"/>
      <c r="O153" s="70"/>
      <c r="P153" s="70"/>
      <c r="Q153" s="70"/>
      <c r="R153" s="70"/>
      <c r="S153" s="70"/>
      <c r="T153" s="70"/>
      <c r="U153" s="70"/>
      <c r="V153" s="70"/>
      <c r="W153" s="70"/>
      <c r="X153" s="55"/>
      <c r="AB153" s="45" t="str">
        <f t="shared" si="11"/>
        <v/>
      </c>
      <c r="AC153" s="77" t="str">
        <f t="shared" si="15"/>
        <v/>
      </c>
      <c r="AD153" s="46" t="str">
        <f>IF(AB153="","",COUNTIFS($C150:$C250,AD$2,$D150:$D250,$AB153))</f>
        <v/>
      </c>
      <c r="AE153" s="46" t="str">
        <f>IF(AC153="","",COUNTIFS($C150:$C250,AE$2,$D150:$D250,$AB153))</f>
        <v/>
      </c>
      <c r="AF153" s="46" t="str">
        <f>IF(AD153="","",COUNTIFS($C150:$C250,AF$2,$D150:$D250,$AB153))</f>
        <v/>
      </c>
      <c r="AG153" s="46" t="str">
        <f>IF(AE153="","",COUNTIFS($C150:$C250,AG$2,$D150:$D250,$AB153))</f>
        <v/>
      </c>
      <c r="AH153" s="46" t="str">
        <f>IF(AF153="","",COUNTIFS($C150:$C250,AH$2,$D150:$D250,$AB153))</f>
        <v/>
      </c>
      <c r="AI153" s="46" t="str">
        <f>IF(AG153="","",COUNTIFS($C150:$C250,AI$2,$D150:$D250,$AB153))</f>
        <v/>
      </c>
      <c r="AJ153" s="46" t="str">
        <f>IF(AH153="","",COUNTIFS($C150:$C250,AJ$2,$D150:$D250,$AB153))</f>
        <v/>
      </c>
      <c r="AK153" s="46" t="str">
        <f>IF(AI153="","",COUNTIFS($C150:$C250,AK$2,$D150:$D250,$AB153))</f>
        <v/>
      </c>
      <c r="AL153" s="46" t="str">
        <f>IF(AJ153="","",COUNTIFS($C150:$C250,AL$2,$D150:$D250,$AB153))</f>
        <v/>
      </c>
      <c r="AM153" s="46" t="str">
        <f>IF(AK153="","",COUNTIFS($C150:$C250,AM$2,$D150:$D250,$AB153))</f>
        <v/>
      </c>
      <c r="AN153" s="46" t="str">
        <f>IF(AB153="","",COUNTIFS($C150:$C250,"&gt;2.50",$D150:$D250,$AB153))</f>
        <v/>
      </c>
    </row>
    <row r="154" spans="11:40">
      <c r="K154" s="78" t="str">
        <f t="shared" si="14"/>
        <v/>
      </c>
      <c r="L154" s="77" t="str">
        <f t="shared" si="16"/>
        <v/>
      </c>
      <c r="M154" s="60"/>
      <c r="N154" s="58"/>
      <c r="O154" s="70"/>
      <c r="P154" s="70"/>
      <c r="Q154" s="70"/>
      <c r="R154" s="70"/>
      <c r="S154" s="70"/>
      <c r="T154" s="70"/>
      <c r="U154" s="70"/>
      <c r="V154" s="70"/>
      <c r="W154" s="70"/>
      <c r="X154" s="55"/>
      <c r="AB154" s="45" t="str">
        <f t="shared" si="11"/>
        <v/>
      </c>
      <c r="AC154" s="77" t="str">
        <f t="shared" si="15"/>
        <v/>
      </c>
      <c r="AD154" s="46" t="str">
        <f>IF(AB154="","",COUNTIFS($C151:$C251,AD$2,$D151:$D251,$AB154))</f>
        <v/>
      </c>
      <c r="AE154" s="46" t="str">
        <f>IF(AC154="","",COUNTIFS($C151:$C251,AE$2,$D151:$D251,$AB154))</f>
        <v/>
      </c>
      <c r="AF154" s="46" t="str">
        <f>IF(AD154="","",COUNTIFS($C151:$C251,AF$2,$D151:$D251,$AB154))</f>
        <v/>
      </c>
      <c r="AG154" s="46" t="str">
        <f>IF(AE154="","",COUNTIFS($C151:$C251,AG$2,$D151:$D251,$AB154))</f>
        <v/>
      </c>
      <c r="AH154" s="46" t="str">
        <f>IF(AF154="","",COUNTIFS($C151:$C251,AH$2,$D151:$D251,$AB154))</f>
        <v/>
      </c>
      <c r="AI154" s="46" t="str">
        <f>IF(AG154="","",COUNTIFS($C151:$C251,AI$2,$D151:$D251,$AB154))</f>
        <v/>
      </c>
      <c r="AJ154" s="46" t="str">
        <f>IF(AH154="","",COUNTIFS($C151:$C251,AJ$2,$D151:$D251,$AB154))</f>
        <v/>
      </c>
      <c r="AK154" s="46" t="str">
        <f>IF(AI154="","",COUNTIFS($C151:$C251,AK$2,$D151:$D251,$AB154))</f>
        <v/>
      </c>
      <c r="AL154" s="46" t="str">
        <f>IF(AJ154="","",COUNTIFS($C151:$C251,AL$2,$D151:$D251,$AB154))</f>
        <v/>
      </c>
      <c r="AM154" s="46" t="str">
        <f>IF(AK154="","",COUNTIFS($C151:$C251,AM$2,$D151:$D251,$AB154))</f>
        <v/>
      </c>
      <c r="AN154" s="46" t="str">
        <f>IF(AB154="","",COUNTIFS($C151:$C251,"&gt;2.50",$D151:$D251,$AB154))</f>
        <v/>
      </c>
    </row>
    <row r="155" spans="11:40">
      <c r="K155" s="78" t="str">
        <f t="shared" si="14"/>
        <v/>
      </c>
      <c r="L155" s="77" t="str">
        <f t="shared" si="16"/>
        <v/>
      </c>
      <c r="M155" s="60"/>
      <c r="N155" s="58"/>
      <c r="O155" s="70"/>
      <c r="P155" s="70"/>
      <c r="Q155" s="70"/>
      <c r="R155" s="70"/>
      <c r="S155" s="70"/>
      <c r="T155" s="70"/>
      <c r="U155" s="70"/>
      <c r="V155" s="70"/>
      <c r="W155" s="70"/>
      <c r="X155" s="55"/>
      <c r="AB155" s="45" t="str">
        <f t="shared" ref="AB155:AB202" si="17">IF(AND(ISNUMBER(N155),N155&lt;&gt;""),N155,"")</f>
        <v/>
      </c>
      <c r="AC155" s="77" t="str">
        <f t="shared" si="15"/>
        <v/>
      </c>
      <c r="AD155" s="46" t="str">
        <f>IF(AB155="","",COUNTIFS($C152:$C252,AD$2,$D152:$D252,$AB155))</f>
        <v/>
      </c>
      <c r="AE155" s="46" t="str">
        <f>IF(AC155="","",COUNTIFS($C152:$C252,AE$2,$D152:$D252,$AB155))</f>
        <v/>
      </c>
      <c r="AF155" s="46" t="str">
        <f>IF(AD155="","",COUNTIFS($C152:$C252,AF$2,$D152:$D252,$AB155))</f>
        <v/>
      </c>
      <c r="AG155" s="46" t="str">
        <f>IF(AE155="","",COUNTIFS($C152:$C252,AG$2,$D152:$D252,$AB155))</f>
        <v/>
      </c>
      <c r="AH155" s="46" t="str">
        <f>IF(AF155="","",COUNTIFS($C152:$C252,AH$2,$D152:$D252,$AB155))</f>
        <v/>
      </c>
      <c r="AI155" s="46" t="str">
        <f>IF(AG155="","",COUNTIFS($C152:$C252,AI$2,$D152:$D252,$AB155))</f>
        <v/>
      </c>
      <c r="AJ155" s="46" t="str">
        <f>IF(AH155="","",COUNTIFS($C152:$C252,AJ$2,$D152:$D252,$AB155))</f>
        <v/>
      </c>
      <c r="AK155" s="46" t="str">
        <f>IF(AI155="","",COUNTIFS($C152:$C252,AK$2,$D152:$D252,$AB155))</f>
        <v/>
      </c>
      <c r="AL155" s="46" t="str">
        <f>IF(AJ155="","",COUNTIFS($C152:$C252,AL$2,$D152:$D252,$AB155))</f>
        <v/>
      </c>
      <c r="AM155" s="46" t="str">
        <f>IF(AK155="","",COUNTIFS($C152:$C252,AM$2,$D152:$D252,$AB155))</f>
        <v/>
      </c>
      <c r="AN155" s="46" t="str">
        <f>IF(AB155="","",COUNTIFS($C152:$C252,"&gt;2.50",$D152:$D252,$AB155))</f>
        <v/>
      </c>
    </row>
    <row r="156" spans="11:40">
      <c r="K156" s="78" t="str">
        <f t="shared" si="14"/>
        <v/>
      </c>
      <c r="L156" s="77" t="str">
        <f t="shared" si="16"/>
        <v/>
      </c>
      <c r="M156" s="60"/>
      <c r="N156" s="58"/>
      <c r="O156" s="70"/>
      <c r="P156" s="70"/>
      <c r="Q156" s="70"/>
      <c r="R156" s="70"/>
      <c r="S156" s="70"/>
      <c r="T156" s="70"/>
      <c r="U156" s="70"/>
      <c r="V156" s="70"/>
      <c r="W156" s="70"/>
      <c r="X156" s="55"/>
      <c r="AB156" s="45" t="str">
        <f t="shared" si="17"/>
        <v/>
      </c>
      <c r="AC156" s="77" t="str">
        <f t="shared" si="15"/>
        <v/>
      </c>
      <c r="AD156" s="46" t="str">
        <f>IF(AB156="","",COUNTIFS($C153:$C253,AD$2,$D153:$D253,$AB156))</f>
        <v/>
      </c>
      <c r="AE156" s="46" t="str">
        <f>IF(AC156="","",COUNTIFS($C153:$C253,AE$2,$D153:$D253,$AB156))</f>
        <v/>
      </c>
      <c r="AF156" s="46" t="str">
        <f>IF(AD156="","",COUNTIFS($C153:$C253,AF$2,$D153:$D253,$AB156))</f>
        <v/>
      </c>
      <c r="AG156" s="46" t="str">
        <f>IF(AE156="","",COUNTIFS($C153:$C253,AG$2,$D153:$D253,$AB156))</f>
        <v/>
      </c>
      <c r="AH156" s="46" t="str">
        <f>IF(AF156="","",COUNTIFS($C153:$C253,AH$2,$D153:$D253,$AB156))</f>
        <v/>
      </c>
      <c r="AI156" s="46" t="str">
        <f>IF(AG156="","",COUNTIFS($C153:$C253,AI$2,$D153:$D253,$AB156))</f>
        <v/>
      </c>
      <c r="AJ156" s="46" t="str">
        <f>IF(AH156="","",COUNTIFS($C153:$C253,AJ$2,$D153:$D253,$AB156))</f>
        <v/>
      </c>
      <c r="AK156" s="46" t="str">
        <f>IF(AI156="","",COUNTIFS($C153:$C253,AK$2,$D153:$D253,$AB156))</f>
        <v/>
      </c>
      <c r="AL156" s="46" t="str">
        <f>IF(AJ156="","",COUNTIFS($C153:$C253,AL$2,$D153:$D253,$AB156))</f>
        <v/>
      </c>
      <c r="AM156" s="46" t="str">
        <f>IF(AK156="","",COUNTIFS($C153:$C253,AM$2,$D153:$D253,$AB156))</f>
        <v/>
      </c>
      <c r="AN156" s="46" t="str">
        <f>IF(AB156="","",COUNTIFS($C153:$C253,"&gt;2.50",$D153:$D253,$AB156))</f>
        <v/>
      </c>
    </row>
    <row r="157" spans="11:40">
      <c r="K157" s="78" t="str">
        <f t="shared" si="14"/>
        <v/>
      </c>
      <c r="L157" s="77" t="str">
        <f t="shared" si="16"/>
        <v/>
      </c>
      <c r="M157" s="60"/>
      <c r="N157" s="58"/>
      <c r="O157" s="70"/>
      <c r="P157" s="70"/>
      <c r="Q157" s="70"/>
      <c r="R157" s="70"/>
      <c r="S157" s="70"/>
      <c r="T157" s="70"/>
      <c r="U157" s="70"/>
      <c r="V157" s="70"/>
      <c r="W157" s="70"/>
      <c r="X157" s="55"/>
      <c r="AB157" s="45" t="str">
        <f t="shared" si="17"/>
        <v/>
      </c>
      <c r="AC157" s="77" t="str">
        <f t="shared" si="15"/>
        <v/>
      </c>
      <c r="AD157" s="46" t="str">
        <f>IF(AB157="","",COUNTIFS($C154:$C254,AD$2,$D154:$D254,$AB157))</f>
        <v/>
      </c>
      <c r="AE157" s="46" t="str">
        <f>IF(AC157="","",COUNTIFS($C154:$C254,AE$2,$D154:$D254,$AB157))</f>
        <v/>
      </c>
      <c r="AF157" s="46" t="str">
        <f>IF(AD157="","",COUNTIFS($C154:$C254,AF$2,$D154:$D254,$AB157))</f>
        <v/>
      </c>
      <c r="AG157" s="46" t="str">
        <f>IF(AE157="","",COUNTIFS($C154:$C254,AG$2,$D154:$D254,$AB157))</f>
        <v/>
      </c>
      <c r="AH157" s="46" t="str">
        <f>IF(AF157="","",COUNTIFS($C154:$C254,AH$2,$D154:$D254,$AB157))</f>
        <v/>
      </c>
      <c r="AI157" s="46" t="str">
        <f>IF(AG157="","",COUNTIFS($C154:$C254,AI$2,$D154:$D254,$AB157))</f>
        <v/>
      </c>
      <c r="AJ157" s="46" t="str">
        <f>IF(AH157="","",COUNTIFS($C154:$C254,AJ$2,$D154:$D254,$AB157))</f>
        <v/>
      </c>
      <c r="AK157" s="46" t="str">
        <f>IF(AI157="","",COUNTIFS($C154:$C254,AK$2,$D154:$D254,$AB157))</f>
        <v/>
      </c>
      <c r="AL157" s="46" t="str">
        <f>IF(AJ157="","",COUNTIFS($C154:$C254,AL$2,$D154:$D254,$AB157))</f>
        <v/>
      </c>
      <c r="AM157" s="46" t="str">
        <f>IF(AK157="","",COUNTIFS($C154:$C254,AM$2,$D154:$D254,$AB157))</f>
        <v/>
      </c>
      <c r="AN157" s="46" t="str">
        <f>IF(AB157="","",COUNTIFS($C154:$C254,"&gt;2.50",$D154:$D254,$AB157))</f>
        <v/>
      </c>
    </row>
    <row r="158" spans="11:40">
      <c r="K158" s="78" t="str">
        <f t="shared" si="14"/>
        <v/>
      </c>
      <c r="L158" s="77" t="str">
        <f t="shared" si="16"/>
        <v/>
      </c>
      <c r="M158" s="60"/>
      <c r="N158" s="58"/>
      <c r="O158" s="70"/>
      <c r="P158" s="70"/>
      <c r="Q158" s="70"/>
      <c r="R158" s="70"/>
      <c r="S158" s="70"/>
      <c r="T158" s="70"/>
      <c r="U158" s="70"/>
      <c r="V158" s="70"/>
      <c r="W158" s="70"/>
      <c r="X158" s="55"/>
      <c r="AB158" s="45" t="str">
        <f t="shared" si="17"/>
        <v/>
      </c>
      <c r="AC158" s="77" t="str">
        <f t="shared" si="15"/>
        <v/>
      </c>
      <c r="AD158" s="46" t="str">
        <f>IF(AB158="","",COUNTIFS($C155:$C255,AD$2,$D155:$D255,$AB158))</f>
        <v/>
      </c>
      <c r="AE158" s="46" t="str">
        <f>IF(AC158="","",COUNTIFS($C155:$C255,AE$2,$D155:$D255,$AB158))</f>
        <v/>
      </c>
      <c r="AF158" s="46" t="str">
        <f>IF(AD158="","",COUNTIFS($C155:$C255,AF$2,$D155:$D255,$AB158))</f>
        <v/>
      </c>
      <c r="AG158" s="46" t="str">
        <f>IF(AE158="","",COUNTIFS($C155:$C255,AG$2,$D155:$D255,$AB158))</f>
        <v/>
      </c>
      <c r="AH158" s="46" t="str">
        <f>IF(AF158="","",COUNTIFS($C155:$C255,AH$2,$D155:$D255,$AB158))</f>
        <v/>
      </c>
      <c r="AI158" s="46" t="str">
        <f>IF(AG158="","",COUNTIFS($C155:$C255,AI$2,$D155:$D255,$AB158))</f>
        <v/>
      </c>
      <c r="AJ158" s="46" t="str">
        <f>IF(AH158="","",COUNTIFS($C155:$C255,AJ$2,$D155:$D255,$AB158))</f>
        <v/>
      </c>
      <c r="AK158" s="46" t="str">
        <f>IF(AI158="","",COUNTIFS($C155:$C255,AK$2,$D155:$D255,$AB158))</f>
        <v/>
      </c>
      <c r="AL158" s="46" t="str">
        <f>IF(AJ158="","",COUNTIFS($C155:$C255,AL$2,$D155:$D255,$AB158))</f>
        <v/>
      </c>
      <c r="AM158" s="46" t="str">
        <f>IF(AK158="","",COUNTIFS($C155:$C255,AM$2,$D155:$D255,$AB158))</f>
        <v/>
      </c>
      <c r="AN158" s="46" t="str">
        <f>IF(AB158="","",COUNTIFS($C155:$C255,"&gt;2.50",$D155:$D255,$AB158))</f>
        <v/>
      </c>
    </row>
    <row r="159" spans="11:40">
      <c r="K159" s="78" t="str">
        <f t="shared" si="14"/>
        <v/>
      </c>
      <c r="L159" s="77" t="str">
        <f t="shared" si="16"/>
        <v/>
      </c>
      <c r="M159" s="60"/>
      <c r="N159" s="58"/>
      <c r="O159" s="70"/>
      <c r="P159" s="70"/>
      <c r="Q159" s="70"/>
      <c r="R159" s="70"/>
      <c r="S159" s="70"/>
      <c r="T159" s="70"/>
      <c r="U159" s="70"/>
      <c r="V159" s="70"/>
      <c r="W159" s="70"/>
      <c r="X159" s="55"/>
      <c r="AB159" s="45" t="str">
        <f t="shared" si="17"/>
        <v/>
      </c>
      <c r="AC159" s="77" t="str">
        <f t="shared" si="15"/>
        <v/>
      </c>
      <c r="AD159" s="46" t="str">
        <f>IF(AB159="","",COUNTIFS($C156:$C256,AD$2,$D156:$D256,$AB159))</f>
        <v/>
      </c>
      <c r="AE159" s="46" t="str">
        <f>IF(AC159="","",COUNTIFS($C156:$C256,AE$2,$D156:$D256,$AB159))</f>
        <v/>
      </c>
      <c r="AF159" s="46" t="str">
        <f>IF(AD159="","",COUNTIFS($C156:$C256,AF$2,$D156:$D256,$AB159))</f>
        <v/>
      </c>
      <c r="AG159" s="46" t="str">
        <f>IF(AE159="","",COUNTIFS($C156:$C256,AG$2,$D156:$D256,$AB159))</f>
        <v/>
      </c>
      <c r="AH159" s="46" t="str">
        <f>IF(AF159="","",COUNTIFS($C156:$C256,AH$2,$D156:$D256,$AB159))</f>
        <v/>
      </c>
      <c r="AI159" s="46" t="str">
        <f>IF(AG159="","",COUNTIFS($C156:$C256,AI$2,$D156:$D256,$AB159))</f>
        <v/>
      </c>
      <c r="AJ159" s="46" t="str">
        <f>IF(AH159="","",COUNTIFS($C156:$C256,AJ$2,$D156:$D256,$AB159))</f>
        <v/>
      </c>
      <c r="AK159" s="46" t="str">
        <f>IF(AI159="","",COUNTIFS($C156:$C256,AK$2,$D156:$D256,$AB159))</f>
        <v/>
      </c>
      <c r="AL159" s="46" t="str">
        <f>IF(AJ159="","",COUNTIFS($C156:$C256,AL$2,$D156:$D256,$AB159))</f>
        <v/>
      </c>
      <c r="AM159" s="46" t="str">
        <f>IF(AK159="","",COUNTIFS($C156:$C256,AM$2,$D156:$D256,$AB159))</f>
        <v/>
      </c>
      <c r="AN159" s="46" t="str">
        <f>IF(AB159="","",COUNTIFS($C156:$C256,"&gt;2.50",$D156:$D256,$AB159))</f>
        <v/>
      </c>
    </row>
    <row r="160" spans="11:40">
      <c r="K160" s="78" t="str">
        <f t="shared" si="14"/>
        <v/>
      </c>
      <c r="L160" s="77" t="str">
        <f t="shared" si="16"/>
        <v/>
      </c>
      <c r="M160" s="60"/>
      <c r="N160" s="58"/>
      <c r="O160" s="70"/>
      <c r="P160" s="70"/>
      <c r="Q160" s="70"/>
      <c r="R160" s="70"/>
      <c r="S160" s="70"/>
      <c r="T160" s="70"/>
      <c r="U160" s="70"/>
      <c r="V160" s="70"/>
      <c r="W160" s="70"/>
      <c r="X160" s="55"/>
      <c r="AB160" s="45" t="str">
        <f t="shared" si="17"/>
        <v/>
      </c>
      <c r="AC160" s="77" t="str">
        <f t="shared" si="15"/>
        <v/>
      </c>
      <c r="AD160" s="46" t="str">
        <f>IF(AB160="","",COUNTIFS($C157:$C257,AD$2,$D157:$D257,$AB160))</f>
        <v/>
      </c>
      <c r="AE160" s="46" t="str">
        <f>IF(AC160="","",COUNTIFS($C157:$C257,AE$2,$D157:$D257,$AB160))</f>
        <v/>
      </c>
      <c r="AF160" s="46" t="str">
        <f>IF(AD160="","",COUNTIFS($C157:$C257,AF$2,$D157:$D257,$AB160))</f>
        <v/>
      </c>
      <c r="AG160" s="46" t="str">
        <f>IF(AE160="","",COUNTIFS($C157:$C257,AG$2,$D157:$D257,$AB160))</f>
        <v/>
      </c>
      <c r="AH160" s="46" t="str">
        <f>IF(AF160="","",COUNTIFS($C157:$C257,AH$2,$D157:$D257,$AB160))</f>
        <v/>
      </c>
      <c r="AI160" s="46" t="str">
        <f>IF(AG160="","",COUNTIFS($C157:$C257,AI$2,$D157:$D257,$AB160))</f>
        <v/>
      </c>
      <c r="AJ160" s="46" t="str">
        <f>IF(AH160="","",COUNTIFS($C157:$C257,AJ$2,$D157:$D257,$AB160))</f>
        <v/>
      </c>
      <c r="AK160" s="46" t="str">
        <f>IF(AI160="","",COUNTIFS($C157:$C257,AK$2,$D157:$D257,$AB160))</f>
        <v/>
      </c>
      <c r="AL160" s="46" t="str">
        <f>IF(AJ160="","",COUNTIFS($C157:$C257,AL$2,$D157:$D257,$AB160))</f>
        <v/>
      </c>
      <c r="AM160" s="46" t="str">
        <f>IF(AK160="","",COUNTIFS($C157:$C257,AM$2,$D157:$D257,$AB160))</f>
        <v/>
      </c>
      <c r="AN160" s="46" t="str">
        <f>IF(AB160="","",COUNTIFS($C157:$C257,"&gt;2.50",$D157:$D257,$AB160))</f>
        <v/>
      </c>
    </row>
    <row r="161" spans="11:40">
      <c r="K161" s="78" t="str">
        <f t="shared" si="14"/>
        <v/>
      </c>
      <c r="L161" s="77" t="str">
        <f t="shared" si="16"/>
        <v/>
      </c>
      <c r="M161" s="60"/>
      <c r="N161" s="58"/>
      <c r="O161" s="70"/>
      <c r="P161" s="70"/>
      <c r="Q161" s="70"/>
      <c r="R161" s="70"/>
      <c r="S161" s="70"/>
      <c r="T161" s="70"/>
      <c r="U161" s="70"/>
      <c r="V161" s="70"/>
      <c r="W161" s="70"/>
      <c r="X161" s="55"/>
      <c r="AB161" s="45" t="str">
        <f t="shared" si="17"/>
        <v/>
      </c>
      <c r="AC161" s="77" t="str">
        <f t="shared" si="15"/>
        <v/>
      </c>
      <c r="AD161" s="46" t="str">
        <f>IF(AB161="","",COUNTIFS($C158:$C258,AD$2,$D158:$D258,$AB161))</f>
        <v/>
      </c>
      <c r="AE161" s="46" t="str">
        <f>IF(AC161="","",COUNTIFS($C158:$C258,AE$2,$D158:$D258,$AB161))</f>
        <v/>
      </c>
      <c r="AF161" s="46" t="str">
        <f>IF(AD161="","",COUNTIFS($C158:$C258,AF$2,$D158:$D258,$AB161))</f>
        <v/>
      </c>
      <c r="AG161" s="46" t="str">
        <f>IF(AE161="","",COUNTIFS($C158:$C258,AG$2,$D158:$D258,$AB161))</f>
        <v/>
      </c>
      <c r="AH161" s="46" t="str">
        <f>IF(AF161="","",COUNTIFS($C158:$C258,AH$2,$D158:$D258,$AB161))</f>
        <v/>
      </c>
      <c r="AI161" s="46" t="str">
        <f>IF(AG161="","",COUNTIFS($C158:$C258,AI$2,$D158:$D258,$AB161))</f>
        <v/>
      </c>
      <c r="AJ161" s="46" t="str">
        <f>IF(AH161="","",COUNTIFS($C158:$C258,AJ$2,$D158:$D258,$AB161))</f>
        <v/>
      </c>
      <c r="AK161" s="46" t="str">
        <f>IF(AI161="","",COUNTIFS($C158:$C258,AK$2,$D158:$D258,$AB161))</f>
        <v/>
      </c>
      <c r="AL161" s="46" t="str">
        <f>IF(AJ161="","",COUNTIFS($C158:$C258,AL$2,$D158:$D258,$AB161))</f>
        <v/>
      </c>
      <c r="AM161" s="46" t="str">
        <f>IF(AK161="","",COUNTIFS($C158:$C258,AM$2,$D158:$D258,$AB161))</f>
        <v/>
      </c>
      <c r="AN161" s="46" t="str">
        <f>IF(AB161="","",COUNTIFS($C158:$C258,"&gt;2.50",$D158:$D258,$AB161))</f>
        <v/>
      </c>
    </row>
    <row r="162" spans="11:40">
      <c r="K162" s="78" t="str">
        <f t="shared" si="14"/>
        <v/>
      </c>
      <c r="L162" s="77" t="str">
        <f t="shared" si="16"/>
        <v/>
      </c>
      <c r="M162" s="60"/>
      <c r="N162" s="58"/>
      <c r="O162" s="70"/>
      <c r="P162" s="70"/>
      <c r="Q162" s="70"/>
      <c r="R162" s="70"/>
      <c r="S162" s="70"/>
      <c r="T162" s="70"/>
      <c r="U162" s="70"/>
      <c r="V162" s="70"/>
      <c r="W162" s="70"/>
      <c r="X162" s="55"/>
      <c r="AB162" s="45" t="str">
        <f t="shared" si="17"/>
        <v/>
      </c>
      <c r="AC162" s="77" t="str">
        <f t="shared" si="15"/>
        <v/>
      </c>
      <c r="AD162" s="46" t="str">
        <f>IF(AB162="","",COUNTIFS($C159:$C259,AD$2,$D159:$D259,$AB162))</f>
        <v/>
      </c>
      <c r="AE162" s="46" t="str">
        <f>IF(AC162="","",COUNTIFS($C159:$C259,AE$2,$D159:$D259,$AB162))</f>
        <v/>
      </c>
      <c r="AF162" s="46" t="str">
        <f>IF(AD162="","",COUNTIFS($C159:$C259,AF$2,$D159:$D259,$AB162))</f>
        <v/>
      </c>
      <c r="AG162" s="46" t="str">
        <f>IF(AE162="","",COUNTIFS($C159:$C259,AG$2,$D159:$D259,$AB162))</f>
        <v/>
      </c>
      <c r="AH162" s="46" t="str">
        <f>IF(AF162="","",COUNTIFS($C159:$C259,AH$2,$D159:$D259,$AB162))</f>
        <v/>
      </c>
      <c r="AI162" s="46" t="str">
        <f>IF(AG162="","",COUNTIFS($C159:$C259,AI$2,$D159:$D259,$AB162))</f>
        <v/>
      </c>
      <c r="AJ162" s="46" t="str">
        <f>IF(AH162="","",COUNTIFS($C159:$C259,AJ$2,$D159:$D259,$AB162))</f>
        <v/>
      </c>
      <c r="AK162" s="46" t="str">
        <f>IF(AI162="","",COUNTIFS($C159:$C259,AK$2,$D159:$D259,$AB162))</f>
        <v/>
      </c>
      <c r="AL162" s="46" t="str">
        <f>IF(AJ162="","",COUNTIFS($C159:$C259,AL$2,$D159:$D259,$AB162))</f>
        <v/>
      </c>
      <c r="AM162" s="46" t="str">
        <f>IF(AK162="","",COUNTIFS($C159:$C259,AM$2,$D159:$D259,$AB162))</f>
        <v/>
      </c>
      <c r="AN162" s="46" t="str">
        <f>IF(AB162="","",COUNTIFS($C159:$C259,"&gt;2.50",$D159:$D259,$AB162))</f>
        <v/>
      </c>
    </row>
    <row r="163" spans="11:40">
      <c r="K163" s="78" t="str">
        <f t="shared" ref="K163:K194" si="18">IF(M163="","",COUNTIF(D:D,N163))</f>
        <v/>
      </c>
      <c r="L163" s="77" t="str">
        <f t="shared" si="16"/>
        <v/>
      </c>
      <c r="M163" s="60"/>
      <c r="N163" s="58"/>
      <c r="O163" s="70"/>
      <c r="P163" s="70"/>
      <c r="Q163" s="70"/>
      <c r="R163" s="70"/>
      <c r="S163" s="70"/>
      <c r="T163" s="70"/>
      <c r="U163" s="70"/>
      <c r="V163" s="70"/>
      <c r="W163" s="70"/>
      <c r="X163" s="55"/>
      <c r="AB163" s="45" t="str">
        <f t="shared" si="17"/>
        <v/>
      </c>
      <c r="AC163" s="77" t="str">
        <f t="shared" ref="AC163:AC194" si="19">IF(AND(ISNUMBER(N163),N163&lt;&gt;""),(GETPIVOTDATA("Quantité 
estimée en 
stères",$N$1,"Lot",N163)-($I$2*M163))/M163,"")</f>
        <v/>
      </c>
      <c r="AD163" s="46" t="str">
        <f>IF(AB163="","",COUNTIFS($C160:$C260,AD$2,$D160:$D260,$AB163))</f>
        <v/>
      </c>
      <c r="AE163" s="46" t="str">
        <f>IF(AC163="","",COUNTIFS($C160:$C260,AE$2,$D160:$D260,$AB163))</f>
        <v/>
      </c>
      <c r="AF163" s="46" t="str">
        <f>IF(AD163="","",COUNTIFS($C160:$C260,AF$2,$D160:$D260,$AB163))</f>
        <v/>
      </c>
      <c r="AG163" s="46" t="str">
        <f>IF(AE163="","",COUNTIFS($C160:$C260,AG$2,$D160:$D260,$AB163))</f>
        <v/>
      </c>
      <c r="AH163" s="46" t="str">
        <f>IF(AF163="","",COUNTIFS($C160:$C260,AH$2,$D160:$D260,$AB163))</f>
        <v/>
      </c>
      <c r="AI163" s="46" t="str">
        <f>IF(AG163="","",COUNTIFS($C160:$C260,AI$2,$D160:$D260,$AB163))</f>
        <v/>
      </c>
      <c r="AJ163" s="46" t="str">
        <f>IF(AH163="","",COUNTIFS($C160:$C260,AJ$2,$D160:$D260,$AB163))</f>
        <v/>
      </c>
      <c r="AK163" s="46" t="str">
        <f>IF(AI163="","",COUNTIFS($C160:$C260,AK$2,$D160:$D260,$AB163))</f>
        <v/>
      </c>
      <c r="AL163" s="46" t="str">
        <f>IF(AJ163="","",COUNTIFS($C160:$C260,AL$2,$D160:$D260,$AB163))</f>
        <v/>
      </c>
      <c r="AM163" s="46" t="str">
        <f>IF(AK163="","",COUNTIFS($C160:$C260,AM$2,$D160:$D260,$AB163))</f>
        <v/>
      </c>
      <c r="AN163" s="46" t="str">
        <f>IF(AB163="","",COUNTIFS($C160:$C260,"&gt;2.50",$D160:$D260,$AB163))</f>
        <v/>
      </c>
    </row>
    <row r="164" spans="11:40">
      <c r="K164" s="78" t="str">
        <f t="shared" si="18"/>
        <v/>
      </c>
      <c r="L164" s="77" t="str">
        <f t="shared" si="16"/>
        <v/>
      </c>
      <c r="M164" s="60"/>
      <c r="N164" s="58"/>
      <c r="O164" s="70"/>
      <c r="P164" s="70"/>
      <c r="Q164" s="70"/>
      <c r="R164" s="70"/>
      <c r="S164" s="70"/>
      <c r="T164" s="70"/>
      <c r="U164" s="70"/>
      <c r="V164" s="70"/>
      <c r="W164" s="70"/>
      <c r="X164" s="55"/>
      <c r="AB164" s="45" t="str">
        <f t="shared" si="17"/>
        <v/>
      </c>
      <c r="AC164" s="77" t="str">
        <f t="shared" si="19"/>
        <v/>
      </c>
      <c r="AD164" s="46" t="str">
        <f>IF(AB164="","",COUNTIFS($C161:$C261,AD$2,$D161:$D261,$AB164))</f>
        <v/>
      </c>
      <c r="AE164" s="46" t="str">
        <f>IF(AC164="","",COUNTIFS($C161:$C261,AE$2,$D161:$D261,$AB164))</f>
        <v/>
      </c>
      <c r="AF164" s="46" t="str">
        <f>IF(AD164="","",COUNTIFS($C161:$C261,AF$2,$D161:$D261,$AB164))</f>
        <v/>
      </c>
      <c r="AG164" s="46" t="str">
        <f>IF(AE164="","",COUNTIFS($C161:$C261,AG$2,$D161:$D261,$AB164))</f>
        <v/>
      </c>
      <c r="AH164" s="46" t="str">
        <f>IF(AF164="","",COUNTIFS($C161:$C261,AH$2,$D161:$D261,$AB164))</f>
        <v/>
      </c>
      <c r="AI164" s="46" t="str">
        <f>IF(AG164="","",COUNTIFS($C161:$C261,AI$2,$D161:$D261,$AB164))</f>
        <v/>
      </c>
      <c r="AJ164" s="46" t="str">
        <f>IF(AH164="","",COUNTIFS($C161:$C261,AJ$2,$D161:$D261,$AB164))</f>
        <v/>
      </c>
      <c r="AK164" s="46" t="str">
        <f>IF(AI164="","",COUNTIFS($C161:$C261,AK$2,$D161:$D261,$AB164))</f>
        <v/>
      </c>
      <c r="AL164" s="46" t="str">
        <f>IF(AJ164="","",COUNTIFS($C161:$C261,AL$2,$D161:$D261,$AB164))</f>
        <v/>
      </c>
      <c r="AM164" s="46" t="str">
        <f>IF(AK164="","",COUNTIFS($C161:$C261,AM$2,$D161:$D261,$AB164))</f>
        <v/>
      </c>
      <c r="AN164" s="46" t="str">
        <f>IF(AB164="","",COUNTIFS($C161:$C261,"&gt;2.50",$D161:$D261,$AB164))</f>
        <v/>
      </c>
    </row>
    <row r="165" spans="11:40">
      <c r="K165" s="78" t="str">
        <f t="shared" si="18"/>
        <v/>
      </c>
      <c r="L165" s="77" t="str">
        <f t="shared" si="16"/>
        <v/>
      </c>
      <c r="M165" s="60"/>
      <c r="N165" s="58"/>
      <c r="O165" s="70"/>
      <c r="P165" s="70"/>
      <c r="Q165" s="70"/>
      <c r="R165" s="70"/>
      <c r="S165" s="70"/>
      <c r="T165" s="70"/>
      <c r="U165" s="70"/>
      <c r="V165" s="70"/>
      <c r="W165" s="70"/>
      <c r="X165" s="55"/>
      <c r="AB165" s="45" t="str">
        <f t="shared" si="17"/>
        <v/>
      </c>
      <c r="AC165" s="77" t="str">
        <f t="shared" si="19"/>
        <v/>
      </c>
      <c r="AD165" s="46" t="str">
        <f>IF(AB165="","",COUNTIFS($C162:$C262,AD$2,$D162:$D262,$AB165))</f>
        <v/>
      </c>
      <c r="AE165" s="46" t="str">
        <f>IF(AC165="","",COUNTIFS($C162:$C262,AE$2,$D162:$D262,$AB165))</f>
        <v/>
      </c>
      <c r="AF165" s="46" t="str">
        <f>IF(AD165="","",COUNTIFS($C162:$C262,AF$2,$D162:$D262,$AB165))</f>
        <v/>
      </c>
      <c r="AG165" s="46" t="str">
        <f>IF(AE165="","",COUNTIFS($C162:$C262,AG$2,$D162:$D262,$AB165))</f>
        <v/>
      </c>
      <c r="AH165" s="46" t="str">
        <f>IF(AF165="","",COUNTIFS($C162:$C262,AH$2,$D162:$D262,$AB165))</f>
        <v/>
      </c>
      <c r="AI165" s="46" t="str">
        <f>IF(AG165="","",COUNTIFS($C162:$C262,AI$2,$D162:$D262,$AB165))</f>
        <v/>
      </c>
      <c r="AJ165" s="46" t="str">
        <f>IF(AH165="","",COUNTIFS($C162:$C262,AJ$2,$D162:$D262,$AB165))</f>
        <v/>
      </c>
      <c r="AK165" s="46" t="str">
        <f>IF(AI165="","",COUNTIFS($C162:$C262,AK$2,$D162:$D262,$AB165))</f>
        <v/>
      </c>
      <c r="AL165" s="46" t="str">
        <f>IF(AJ165="","",COUNTIFS($C162:$C262,AL$2,$D162:$D262,$AB165))</f>
        <v/>
      </c>
      <c r="AM165" s="46" t="str">
        <f>IF(AK165="","",COUNTIFS($C162:$C262,AM$2,$D162:$D262,$AB165))</f>
        <v/>
      </c>
      <c r="AN165" s="46" t="str">
        <f>IF(AB165="","",COUNTIFS($C162:$C262,"&gt;2.50",$D162:$D262,$AB165))</f>
        <v/>
      </c>
    </row>
    <row r="166" spans="11:40">
      <c r="K166" s="78" t="str">
        <f t="shared" si="18"/>
        <v/>
      </c>
      <c r="L166" s="77" t="str">
        <f t="shared" si="16"/>
        <v/>
      </c>
      <c r="M166" s="60"/>
      <c r="N166" s="58"/>
      <c r="O166" s="70"/>
      <c r="P166" s="70"/>
      <c r="Q166" s="70"/>
      <c r="R166" s="70"/>
      <c r="S166" s="70"/>
      <c r="T166" s="70"/>
      <c r="U166" s="70"/>
      <c r="V166" s="70"/>
      <c r="W166" s="70"/>
      <c r="X166" s="55"/>
      <c r="AB166" s="45" t="str">
        <f t="shared" si="17"/>
        <v/>
      </c>
      <c r="AC166" s="77" t="str">
        <f t="shared" si="19"/>
        <v/>
      </c>
      <c r="AD166" s="46" t="str">
        <f>IF(AB166="","",COUNTIFS($C163:$C263,AD$2,$D163:$D263,$AB166))</f>
        <v/>
      </c>
      <c r="AE166" s="46" t="str">
        <f>IF(AC166="","",COUNTIFS($C163:$C263,AE$2,$D163:$D263,$AB166))</f>
        <v/>
      </c>
      <c r="AF166" s="46" t="str">
        <f>IF(AD166="","",COUNTIFS($C163:$C263,AF$2,$D163:$D263,$AB166))</f>
        <v/>
      </c>
      <c r="AG166" s="46" t="str">
        <f>IF(AE166="","",COUNTIFS($C163:$C263,AG$2,$D163:$D263,$AB166))</f>
        <v/>
      </c>
      <c r="AH166" s="46" t="str">
        <f>IF(AF166="","",COUNTIFS($C163:$C263,AH$2,$D163:$D263,$AB166))</f>
        <v/>
      </c>
      <c r="AI166" s="46" t="str">
        <f>IF(AG166="","",COUNTIFS($C163:$C263,AI$2,$D163:$D263,$AB166))</f>
        <v/>
      </c>
      <c r="AJ166" s="46" t="str">
        <f>IF(AH166="","",COUNTIFS($C163:$C263,AJ$2,$D163:$D263,$AB166))</f>
        <v/>
      </c>
      <c r="AK166" s="46" t="str">
        <f>IF(AI166="","",COUNTIFS($C163:$C263,AK$2,$D163:$D263,$AB166))</f>
        <v/>
      </c>
      <c r="AL166" s="46" t="str">
        <f>IF(AJ166="","",COUNTIFS($C163:$C263,AL$2,$D163:$D263,$AB166))</f>
        <v/>
      </c>
      <c r="AM166" s="46" t="str">
        <f>IF(AK166="","",COUNTIFS($C163:$C263,AM$2,$D163:$D263,$AB166))</f>
        <v/>
      </c>
      <c r="AN166" s="46" t="str">
        <f>IF(AB166="","",COUNTIFS($C163:$C263,"&gt;2.50",$D163:$D263,$AB166))</f>
        <v/>
      </c>
    </row>
    <row r="167" spans="11:40">
      <c r="K167" s="78" t="str">
        <f t="shared" si="18"/>
        <v/>
      </c>
      <c r="L167" s="77" t="str">
        <f t="shared" si="16"/>
        <v/>
      </c>
      <c r="M167" s="60"/>
      <c r="N167" s="58"/>
      <c r="O167" s="70"/>
      <c r="P167" s="70"/>
      <c r="Q167" s="70"/>
      <c r="R167" s="70"/>
      <c r="S167" s="70"/>
      <c r="T167" s="70"/>
      <c r="U167" s="70"/>
      <c r="V167" s="70"/>
      <c r="W167" s="70"/>
      <c r="X167" s="55"/>
      <c r="AB167" s="45" t="str">
        <f t="shared" si="17"/>
        <v/>
      </c>
      <c r="AC167" s="77" t="str">
        <f t="shared" si="19"/>
        <v/>
      </c>
      <c r="AD167" s="46" t="str">
        <f>IF(AB167="","",COUNTIFS($C164:$C264,AD$2,$D164:$D264,$AB167))</f>
        <v/>
      </c>
      <c r="AE167" s="46" t="str">
        <f>IF(AC167="","",COUNTIFS($C164:$C264,AE$2,$D164:$D264,$AB167))</f>
        <v/>
      </c>
      <c r="AF167" s="46" t="str">
        <f>IF(AD167="","",COUNTIFS($C164:$C264,AF$2,$D164:$D264,$AB167))</f>
        <v/>
      </c>
      <c r="AG167" s="46" t="str">
        <f>IF(AE167="","",COUNTIFS($C164:$C264,AG$2,$D164:$D264,$AB167))</f>
        <v/>
      </c>
      <c r="AH167" s="46" t="str">
        <f>IF(AF167="","",COUNTIFS($C164:$C264,AH$2,$D164:$D264,$AB167))</f>
        <v/>
      </c>
      <c r="AI167" s="46" t="str">
        <f>IF(AG167="","",COUNTIFS($C164:$C264,AI$2,$D164:$D264,$AB167))</f>
        <v/>
      </c>
      <c r="AJ167" s="46" t="str">
        <f>IF(AH167="","",COUNTIFS($C164:$C264,AJ$2,$D164:$D264,$AB167))</f>
        <v/>
      </c>
      <c r="AK167" s="46" t="str">
        <f>IF(AI167="","",COUNTIFS($C164:$C264,AK$2,$D164:$D264,$AB167))</f>
        <v/>
      </c>
      <c r="AL167" s="46" t="str">
        <f>IF(AJ167="","",COUNTIFS($C164:$C264,AL$2,$D164:$D264,$AB167))</f>
        <v/>
      </c>
      <c r="AM167" s="46" t="str">
        <f>IF(AK167="","",COUNTIFS($C164:$C264,AM$2,$D164:$D264,$AB167))</f>
        <v/>
      </c>
      <c r="AN167" s="46" t="str">
        <f>IF(AB167="","",COUNTIFS($C164:$C264,"&gt;2.50",$D164:$D264,$AB167))</f>
        <v/>
      </c>
    </row>
    <row r="168" spans="11:40">
      <c r="K168" s="78" t="str">
        <f t="shared" si="18"/>
        <v/>
      </c>
      <c r="L168" s="77" t="str">
        <f t="shared" si="16"/>
        <v/>
      </c>
      <c r="M168" s="60"/>
      <c r="N168" s="58"/>
      <c r="O168" s="70"/>
      <c r="P168" s="70"/>
      <c r="Q168" s="70"/>
      <c r="R168" s="70"/>
      <c r="S168" s="70"/>
      <c r="T168" s="70"/>
      <c r="U168" s="70"/>
      <c r="V168" s="70"/>
      <c r="W168" s="70"/>
      <c r="X168" s="55"/>
      <c r="AB168" s="45" t="str">
        <f t="shared" si="17"/>
        <v/>
      </c>
      <c r="AC168" s="77" t="str">
        <f t="shared" si="19"/>
        <v/>
      </c>
      <c r="AD168" s="46" t="str">
        <f>IF(AB168="","",COUNTIFS($C165:$C265,AD$2,$D165:$D265,$AB168))</f>
        <v/>
      </c>
      <c r="AE168" s="46" t="str">
        <f>IF(AC168="","",COUNTIFS($C165:$C265,AE$2,$D165:$D265,$AB168))</f>
        <v/>
      </c>
      <c r="AF168" s="46" t="str">
        <f>IF(AD168="","",COUNTIFS($C165:$C265,AF$2,$D165:$D265,$AB168))</f>
        <v/>
      </c>
      <c r="AG168" s="46" t="str">
        <f>IF(AE168="","",COUNTIFS($C165:$C265,AG$2,$D165:$D265,$AB168))</f>
        <v/>
      </c>
      <c r="AH168" s="46" t="str">
        <f>IF(AF168="","",COUNTIFS($C165:$C265,AH$2,$D165:$D265,$AB168))</f>
        <v/>
      </c>
      <c r="AI168" s="46" t="str">
        <f>IF(AG168="","",COUNTIFS($C165:$C265,AI$2,$D165:$D265,$AB168))</f>
        <v/>
      </c>
      <c r="AJ168" s="46" t="str">
        <f>IF(AH168="","",COUNTIFS($C165:$C265,AJ$2,$D165:$D265,$AB168))</f>
        <v/>
      </c>
      <c r="AK168" s="46" t="str">
        <f>IF(AI168="","",COUNTIFS($C165:$C265,AK$2,$D165:$D265,$AB168))</f>
        <v/>
      </c>
      <c r="AL168" s="46" t="str">
        <f>IF(AJ168="","",COUNTIFS($C165:$C265,AL$2,$D165:$D265,$AB168))</f>
        <v/>
      </c>
      <c r="AM168" s="46" t="str">
        <f>IF(AK168="","",COUNTIFS($C165:$C265,AM$2,$D165:$D265,$AB168))</f>
        <v/>
      </c>
      <c r="AN168" s="46" t="str">
        <f>IF(AB168="","",COUNTIFS($C165:$C265,"&gt;2.50",$D165:$D265,$AB168))</f>
        <v/>
      </c>
    </row>
    <row r="169" spans="11:40">
      <c r="K169" s="78" t="str">
        <f t="shared" si="18"/>
        <v/>
      </c>
      <c r="L169" s="77" t="str">
        <f t="shared" si="16"/>
        <v/>
      </c>
      <c r="M169" s="60"/>
      <c r="N169" s="58"/>
      <c r="O169" s="70"/>
      <c r="P169" s="70"/>
      <c r="Q169" s="70"/>
      <c r="R169" s="70"/>
      <c r="S169" s="70"/>
      <c r="T169" s="70"/>
      <c r="U169" s="70"/>
      <c r="V169" s="70"/>
      <c r="W169" s="70"/>
      <c r="X169" s="55"/>
      <c r="AB169" s="45" t="str">
        <f t="shared" si="17"/>
        <v/>
      </c>
      <c r="AC169" s="77" t="str">
        <f t="shared" si="19"/>
        <v/>
      </c>
      <c r="AD169" s="46" t="str">
        <f>IF(AB169="","",COUNTIFS($C166:$C266,AD$2,$D166:$D266,$AB169))</f>
        <v/>
      </c>
      <c r="AE169" s="46" t="str">
        <f>IF(AC169="","",COUNTIFS($C166:$C266,AE$2,$D166:$D266,$AB169))</f>
        <v/>
      </c>
      <c r="AF169" s="46" t="str">
        <f>IF(AD169="","",COUNTIFS($C166:$C266,AF$2,$D166:$D266,$AB169))</f>
        <v/>
      </c>
      <c r="AG169" s="46" t="str">
        <f>IF(AE169="","",COUNTIFS($C166:$C266,AG$2,$D166:$D266,$AB169))</f>
        <v/>
      </c>
      <c r="AH169" s="46" t="str">
        <f>IF(AF169="","",COUNTIFS($C166:$C266,AH$2,$D166:$D266,$AB169))</f>
        <v/>
      </c>
      <c r="AI169" s="46" t="str">
        <f>IF(AG169="","",COUNTIFS($C166:$C266,AI$2,$D166:$D266,$AB169))</f>
        <v/>
      </c>
      <c r="AJ169" s="46" t="str">
        <f>IF(AH169="","",COUNTIFS($C166:$C266,AJ$2,$D166:$D266,$AB169))</f>
        <v/>
      </c>
      <c r="AK169" s="46" t="str">
        <f>IF(AI169="","",COUNTIFS($C166:$C266,AK$2,$D166:$D266,$AB169))</f>
        <v/>
      </c>
      <c r="AL169" s="46" t="str">
        <f>IF(AJ169="","",COUNTIFS($C166:$C266,AL$2,$D166:$D266,$AB169))</f>
        <v/>
      </c>
      <c r="AM169" s="46" t="str">
        <f>IF(AK169="","",COUNTIFS($C166:$C266,AM$2,$D166:$D266,$AB169))</f>
        <v/>
      </c>
      <c r="AN169" s="46" t="str">
        <f>IF(AB169="","",COUNTIFS($C166:$C266,"&gt;2.50",$D166:$D266,$AB169))</f>
        <v/>
      </c>
    </row>
    <row r="170" spans="11:40">
      <c r="K170" s="78" t="str">
        <f t="shared" si="18"/>
        <v/>
      </c>
      <c r="L170" s="77" t="str">
        <f t="shared" si="16"/>
        <v/>
      </c>
      <c r="M170" s="60"/>
      <c r="N170" s="58"/>
      <c r="O170" s="70"/>
      <c r="P170" s="70"/>
      <c r="Q170" s="70"/>
      <c r="R170" s="70"/>
      <c r="S170" s="70"/>
      <c r="T170" s="70"/>
      <c r="U170" s="70"/>
      <c r="V170" s="70"/>
      <c r="W170" s="70"/>
      <c r="X170" s="55"/>
      <c r="AB170" s="45" t="str">
        <f t="shared" si="17"/>
        <v/>
      </c>
      <c r="AC170" s="77" t="str">
        <f t="shared" si="19"/>
        <v/>
      </c>
      <c r="AD170" s="46" t="str">
        <f>IF(AB170="","",COUNTIFS($C167:$C267,AD$2,$D167:$D267,$AB170))</f>
        <v/>
      </c>
      <c r="AE170" s="46" t="str">
        <f>IF(AC170="","",COUNTIFS($C167:$C267,AE$2,$D167:$D267,$AB170))</f>
        <v/>
      </c>
      <c r="AF170" s="46" t="str">
        <f>IF(AD170="","",COUNTIFS($C167:$C267,AF$2,$D167:$D267,$AB170))</f>
        <v/>
      </c>
      <c r="AG170" s="46" t="str">
        <f>IF(AE170="","",COUNTIFS($C167:$C267,AG$2,$D167:$D267,$AB170))</f>
        <v/>
      </c>
      <c r="AH170" s="46" t="str">
        <f>IF(AF170="","",COUNTIFS($C167:$C267,AH$2,$D167:$D267,$AB170))</f>
        <v/>
      </c>
      <c r="AI170" s="46" t="str">
        <f>IF(AG170="","",COUNTIFS($C167:$C267,AI$2,$D167:$D267,$AB170))</f>
        <v/>
      </c>
      <c r="AJ170" s="46" t="str">
        <f>IF(AH170="","",COUNTIFS($C167:$C267,AJ$2,$D167:$D267,$AB170))</f>
        <v/>
      </c>
      <c r="AK170" s="46" t="str">
        <f>IF(AI170="","",COUNTIFS($C167:$C267,AK$2,$D167:$D267,$AB170))</f>
        <v/>
      </c>
      <c r="AL170" s="46" t="str">
        <f>IF(AJ170="","",COUNTIFS($C167:$C267,AL$2,$D167:$D267,$AB170))</f>
        <v/>
      </c>
      <c r="AM170" s="46" t="str">
        <f>IF(AK170="","",COUNTIFS($C167:$C267,AM$2,$D167:$D267,$AB170))</f>
        <v/>
      </c>
      <c r="AN170" s="46" t="str">
        <f>IF(AB170="","",COUNTIFS($C167:$C267,"&gt;2.50",$D167:$D267,$AB170))</f>
        <v/>
      </c>
    </row>
    <row r="171" spans="11:40">
      <c r="K171" s="78" t="str">
        <f t="shared" si="18"/>
        <v/>
      </c>
      <c r="L171" s="77" t="str">
        <f t="shared" si="16"/>
        <v/>
      </c>
      <c r="M171" s="60"/>
      <c r="N171" s="58"/>
      <c r="O171" s="70"/>
      <c r="P171" s="70"/>
      <c r="Q171" s="70"/>
      <c r="R171" s="70"/>
      <c r="S171" s="70"/>
      <c r="T171" s="70"/>
      <c r="U171" s="70"/>
      <c r="V171" s="70"/>
      <c r="W171" s="70"/>
      <c r="X171" s="55"/>
      <c r="AB171" s="45" t="str">
        <f t="shared" si="17"/>
        <v/>
      </c>
      <c r="AC171" s="77" t="str">
        <f t="shared" si="19"/>
        <v/>
      </c>
      <c r="AD171" s="46" t="str">
        <f>IF(AB171="","",COUNTIFS($C168:$C268,AD$2,$D168:$D268,$AB171))</f>
        <v/>
      </c>
      <c r="AE171" s="46" t="str">
        <f>IF(AC171="","",COUNTIFS($C168:$C268,AE$2,$D168:$D268,$AB171))</f>
        <v/>
      </c>
      <c r="AF171" s="46" t="str">
        <f>IF(AD171="","",COUNTIFS($C168:$C268,AF$2,$D168:$D268,$AB171))</f>
        <v/>
      </c>
      <c r="AG171" s="46" t="str">
        <f>IF(AE171="","",COUNTIFS($C168:$C268,AG$2,$D168:$D268,$AB171))</f>
        <v/>
      </c>
      <c r="AH171" s="46" t="str">
        <f>IF(AF171="","",COUNTIFS($C168:$C268,AH$2,$D168:$D268,$AB171))</f>
        <v/>
      </c>
      <c r="AI171" s="46" t="str">
        <f>IF(AG171="","",COUNTIFS($C168:$C268,AI$2,$D168:$D268,$AB171))</f>
        <v/>
      </c>
      <c r="AJ171" s="46" t="str">
        <f>IF(AH171="","",COUNTIFS($C168:$C268,AJ$2,$D168:$D268,$AB171))</f>
        <v/>
      </c>
      <c r="AK171" s="46" t="str">
        <f>IF(AI171="","",COUNTIFS($C168:$C268,AK$2,$D168:$D268,$AB171))</f>
        <v/>
      </c>
      <c r="AL171" s="46" t="str">
        <f>IF(AJ171="","",COUNTIFS($C168:$C268,AL$2,$D168:$D268,$AB171))</f>
        <v/>
      </c>
      <c r="AM171" s="46" t="str">
        <f>IF(AK171="","",COUNTIFS($C168:$C268,AM$2,$D168:$D268,$AB171))</f>
        <v/>
      </c>
      <c r="AN171" s="46" t="str">
        <f>IF(AB171="","",COUNTIFS($C168:$C268,"&gt;2.50",$D168:$D268,$AB171))</f>
        <v/>
      </c>
    </row>
    <row r="172" spans="11:40">
      <c r="K172" s="78" t="str">
        <f t="shared" si="18"/>
        <v/>
      </c>
      <c r="L172" s="77" t="str">
        <f t="shared" si="16"/>
        <v/>
      </c>
      <c r="M172" s="60"/>
      <c r="N172" s="58"/>
      <c r="O172" s="70"/>
      <c r="P172" s="70"/>
      <c r="Q172" s="70"/>
      <c r="R172" s="70"/>
      <c r="S172" s="70"/>
      <c r="T172" s="70"/>
      <c r="U172" s="70"/>
      <c r="V172" s="70"/>
      <c r="W172" s="70"/>
      <c r="X172" s="55"/>
      <c r="AB172" s="45" t="str">
        <f t="shared" si="17"/>
        <v/>
      </c>
      <c r="AC172" s="77" t="str">
        <f t="shared" si="19"/>
        <v/>
      </c>
      <c r="AD172" s="46" t="str">
        <f>IF(AB172="","",COUNTIFS($C169:$C269,AD$2,$D169:$D269,$AB172))</f>
        <v/>
      </c>
      <c r="AE172" s="46" t="str">
        <f>IF(AC172="","",COUNTIFS($C169:$C269,AE$2,$D169:$D269,$AB172))</f>
        <v/>
      </c>
      <c r="AF172" s="46" t="str">
        <f>IF(AD172="","",COUNTIFS($C169:$C269,AF$2,$D169:$D269,$AB172))</f>
        <v/>
      </c>
      <c r="AG172" s="46" t="str">
        <f>IF(AE172="","",COUNTIFS($C169:$C269,AG$2,$D169:$D269,$AB172))</f>
        <v/>
      </c>
      <c r="AH172" s="46" t="str">
        <f>IF(AF172="","",COUNTIFS($C169:$C269,AH$2,$D169:$D269,$AB172))</f>
        <v/>
      </c>
      <c r="AI172" s="46" t="str">
        <f>IF(AG172="","",COUNTIFS($C169:$C269,AI$2,$D169:$D269,$AB172))</f>
        <v/>
      </c>
      <c r="AJ172" s="46" t="str">
        <f>IF(AH172="","",COUNTIFS($C169:$C269,AJ$2,$D169:$D269,$AB172))</f>
        <v/>
      </c>
      <c r="AK172" s="46" t="str">
        <f>IF(AI172="","",COUNTIFS($C169:$C269,AK$2,$D169:$D269,$AB172))</f>
        <v/>
      </c>
      <c r="AL172" s="46" t="str">
        <f>IF(AJ172="","",COUNTIFS($C169:$C269,AL$2,$D169:$D269,$AB172))</f>
        <v/>
      </c>
      <c r="AM172" s="46" t="str">
        <f>IF(AK172="","",COUNTIFS($C169:$C269,AM$2,$D169:$D269,$AB172))</f>
        <v/>
      </c>
      <c r="AN172" s="46" t="str">
        <f>IF(AB172="","",COUNTIFS($C169:$C269,"&gt;2.50",$D169:$D269,$AB172))</f>
        <v/>
      </c>
    </row>
    <row r="173" spans="11:40">
      <c r="K173" s="78" t="str">
        <f t="shared" si="18"/>
        <v/>
      </c>
      <c r="L173" s="77" t="str">
        <f t="shared" si="16"/>
        <v/>
      </c>
      <c r="M173" s="60"/>
      <c r="N173" s="58"/>
      <c r="O173" s="70"/>
      <c r="P173" s="70"/>
      <c r="Q173" s="70"/>
      <c r="R173" s="70"/>
      <c r="S173" s="70"/>
      <c r="T173" s="70"/>
      <c r="U173" s="70"/>
      <c r="V173" s="70"/>
      <c r="W173" s="70"/>
      <c r="X173" s="55"/>
      <c r="AB173" s="45" t="str">
        <f t="shared" si="17"/>
        <v/>
      </c>
      <c r="AC173" s="77" t="str">
        <f t="shared" si="19"/>
        <v/>
      </c>
      <c r="AD173" s="46" t="str">
        <f>IF(AB173="","",COUNTIFS($C170:$C270,AD$2,$D170:$D270,$AB173))</f>
        <v/>
      </c>
      <c r="AE173" s="46" t="str">
        <f>IF(AC173="","",COUNTIFS($C170:$C270,AE$2,$D170:$D270,$AB173))</f>
        <v/>
      </c>
      <c r="AF173" s="46" t="str">
        <f>IF(AD173="","",COUNTIFS($C170:$C270,AF$2,$D170:$D270,$AB173))</f>
        <v/>
      </c>
      <c r="AG173" s="46" t="str">
        <f>IF(AE173="","",COUNTIFS($C170:$C270,AG$2,$D170:$D270,$AB173))</f>
        <v/>
      </c>
      <c r="AH173" s="46" t="str">
        <f>IF(AF173="","",COUNTIFS($C170:$C270,AH$2,$D170:$D270,$AB173))</f>
        <v/>
      </c>
      <c r="AI173" s="46" t="str">
        <f>IF(AG173="","",COUNTIFS($C170:$C270,AI$2,$D170:$D270,$AB173))</f>
        <v/>
      </c>
      <c r="AJ173" s="46" t="str">
        <f>IF(AH173="","",COUNTIFS($C170:$C270,AJ$2,$D170:$D270,$AB173))</f>
        <v/>
      </c>
      <c r="AK173" s="46" t="str">
        <f>IF(AI173="","",COUNTIFS($C170:$C270,AK$2,$D170:$D270,$AB173))</f>
        <v/>
      </c>
      <c r="AL173" s="46" t="str">
        <f>IF(AJ173="","",COUNTIFS($C170:$C270,AL$2,$D170:$D270,$AB173))</f>
        <v/>
      </c>
      <c r="AM173" s="46" t="str">
        <f>IF(AK173="","",COUNTIFS($C170:$C270,AM$2,$D170:$D270,$AB173))</f>
        <v/>
      </c>
      <c r="AN173" s="46" t="str">
        <f>IF(AB173="","",COUNTIFS($C170:$C270,"&gt;2.50",$D170:$D270,$AB173))</f>
        <v/>
      </c>
    </row>
    <row r="174" spans="11:40">
      <c r="K174" s="78" t="str">
        <f t="shared" si="18"/>
        <v/>
      </c>
      <c r="L174" s="77" t="str">
        <f t="shared" si="16"/>
        <v/>
      </c>
      <c r="M174" s="60"/>
      <c r="N174" s="58"/>
      <c r="O174" s="70"/>
      <c r="P174" s="70"/>
      <c r="Q174" s="70"/>
      <c r="R174" s="70"/>
      <c r="S174" s="70"/>
      <c r="T174" s="70"/>
      <c r="U174" s="70"/>
      <c r="V174" s="70"/>
      <c r="W174" s="70"/>
      <c r="X174" s="55"/>
      <c r="AB174" s="45" t="str">
        <f t="shared" si="17"/>
        <v/>
      </c>
      <c r="AC174" s="77" t="str">
        <f t="shared" si="19"/>
        <v/>
      </c>
      <c r="AD174" s="46" t="str">
        <f>IF(AB174="","",COUNTIFS($C171:$C271,AD$2,$D171:$D271,$AB174))</f>
        <v/>
      </c>
      <c r="AE174" s="46" t="str">
        <f>IF(AC174="","",COUNTIFS($C171:$C271,AE$2,$D171:$D271,$AB174))</f>
        <v/>
      </c>
      <c r="AF174" s="46" t="str">
        <f>IF(AD174="","",COUNTIFS($C171:$C271,AF$2,$D171:$D271,$AB174))</f>
        <v/>
      </c>
      <c r="AG174" s="46" t="str">
        <f>IF(AE174="","",COUNTIFS($C171:$C271,AG$2,$D171:$D271,$AB174))</f>
        <v/>
      </c>
      <c r="AH174" s="46" t="str">
        <f>IF(AF174="","",COUNTIFS($C171:$C271,AH$2,$D171:$D271,$AB174))</f>
        <v/>
      </c>
      <c r="AI174" s="46" t="str">
        <f>IF(AG174="","",COUNTIFS($C171:$C271,AI$2,$D171:$D271,$AB174))</f>
        <v/>
      </c>
      <c r="AJ174" s="46" t="str">
        <f>IF(AH174="","",COUNTIFS($C171:$C271,AJ$2,$D171:$D271,$AB174))</f>
        <v/>
      </c>
      <c r="AK174" s="46" t="str">
        <f>IF(AI174="","",COUNTIFS($C171:$C271,AK$2,$D171:$D271,$AB174))</f>
        <v/>
      </c>
      <c r="AL174" s="46" t="str">
        <f>IF(AJ174="","",COUNTIFS($C171:$C271,AL$2,$D171:$D271,$AB174))</f>
        <v/>
      </c>
      <c r="AM174" s="46" t="str">
        <f>IF(AK174="","",COUNTIFS($C171:$C271,AM$2,$D171:$D271,$AB174))</f>
        <v/>
      </c>
      <c r="AN174" s="46" t="str">
        <f>IF(AB174="","",COUNTIFS($C171:$C271,"&gt;2.50",$D171:$D271,$AB174))</f>
        <v/>
      </c>
    </row>
    <row r="175" spans="11:40">
      <c r="K175" s="78" t="str">
        <f t="shared" si="18"/>
        <v/>
      </c>
      <c r="L175" s="77" t="str">
        <f t="shared" si="16"/>
        <v/>
      </c>
      <c r="M175" s="60"/>
      <c r="N175" s="58"/>
      <c r="O175" s="70"/>
      <c r="P175" s="70"/>
      <c r="Q175" s="70"/>
      <c r="R175" s="70"/>
      <c r="S175" s="70"/>
      <c r="T175" s="70"/>
      <c r="U175" s="70"/>
      <c r="V175" s="70"/>
      <c r="W175" s="70"/>
      <c r="X175" s="55"/>
      <c r="AB175" s="45" t="str">
        <f t="shared" si="17"/>
        <v/>
      </c>
      <c r="AC175" s="77" t="str">
        <f t="shared" si="19"/>
        <v/>
      </c>
      <c r="AD175" s="46" t="str">
        <f>IF(AB175="","",COUNTIFS($C172:$C272,AD$2,$D172:$D272,$AB175))</f>
        <v/>
      </c>
      <c r="AE175" s="46" t="str">
        <f>IF(AC175="","",COUNTIFS($C172:$C272,AE$2,$D172:$D272,$AB175))</f>
        <v/>
      </c>
      <c r="AF175" s="46" t="str">
        <f>IF(AD175="","",COUNTIFS($C172:$C272,AF$2,$D172:$D272,$AB175))</f>
        <v/>
      </c>
      <c r="AG175" s="46" t="str">
        <f>IF(AE175="","",COUNTIFS($C172:$C272,AG$2,$D172:$D272,$AB175))</f>
        <v/>
      </c>
      <c r="AH175" s="46" t="str">
        <f>IF(AF175="","",COUNTIFS($C172:$C272,AH$2,$D172:$D272,$AB175))</f>
        <v/>
      </c>
      <c r="AI175" s="46" t="str">
        <f>IF(AG175="","",COUNTIFS($C172:$C272,AI$2,$D172:$D272,$AB175))</f>
        <v/>
      </c>
      <c r="AJ175" s="46" t="str">
        <f>IF(AH175="","",COUNTIFS($C172:$C272,AJ$2,$D172:$D272,$AB175))</f>
        <v/>
      </c>
      <c r="AK175" s="46" t="str">
        <f>IF(AI175="","",COUNTIFS($C172:$C272,AK$2,$D172:$D272,$AB175))</f>
        <v/>
      </c>
      <c r="AL175" s="46" t="str">
        <f>IF(AJ175="","",COUNTIFS($C172:$C272,AL$2,$D172:$D272,$AB175))</f>
        <v/>
      </c>
      <c r="AM175" s="46" t="str">
        <f>IF(AK175="","",COUNTIFS($C172:$C272,AM$2,$D172:$D272,$AB175))</f>
        <v/>
      </c>
      <c r="AN175" s="46" t="str">
        <f>IF(AB175="","",COUNTIFS($C172:$C272,"&gt;2.50",$D172:$D272,$AB175))</f>
        <v/>
      </c>
    </row>
    <row r="176" spans="11:40">
      <c r="K176" s="78" t="str">
        <f t="shared" si="18"/>
        <v/>
      </c>
      <c r="L176" s="77" t="str">
        <f t="shared" si="16"/>
        <v/>
      </c>
      <c r="M176" s="60"/>
      <c r="N176" s="58"/>
      <c r="O176" s="70"/>
      <c r="P176" s="70"/>
      <c r="Q176" s="70"/>
      <c r="R176" s="70"/>
      <c r="S176" s="70"/>
      <c r="T176" s="70"/>
      <c r="U176" s="70"/>
      <c r="V176" s="70"/>
      <c r="W176" s="70"/>
      <c r="X176" s="55"/>
      <c r="AB176" s="45" t="str">
        <f t="shared" si="17"/>
        <v/>
      </c>
      <c r="AC176" s="77" t="str">
        <f t="shared" si="19"/>
        <v/>
      </c>
      <c r="AD176" s="46" t="str">
        <f>IF(AB176="","",COUNTIFS($C173:$C273,AD$2,$D173:$D273,$AB176))</f>
        <v/>
      </c>
      <c r="AE176" s="46" t="str">
        <f>IF(AC176="","",COUNTIFS($C173:$C273,AE$2,$D173:$D273,$AB176))</f>
        <v/>
      </c>
      <c r="AF176" s="46" t="str">
        <f>IF(AD176="","",COUNTIFS($C173:$C273,AF$2,$D173:$D273,$AB176))</f>
        <v/>
      </c>
      <c r="AG176" s="46" t="str">
        <f>IF(AE176="","",COUNTIFS($C173:$C273,AG$2,$D173:$D273,$AB176))</f>
        <v/>
      </c>
      <c r="AH176" s="46" t="str">
        <f>IF(AF176="","",COUNTIFS($C173:$C273,AH$2,$D173:$D273,$AB176))</f>
        <v/>
      </c>
      <c r="AI176" s="46" t="str">
        <f>IF(AG176="","",COUNTIFS($C173:$C273,AI$2,$D173:$D273,$AB176))</f>
        <v/>
      </c>
      <c r="AJ176" s="46" t="str">
        <f>IF(AH176="","",COUNTIFS($C173:$C273,AJ$2,$D173:$D273,$AB176))</f>
        <v/>
      </c>
      <c r="AK176" s="46" t="str">
        <f>IF(AI176="","",COUNTIFS($C173:$C273,AK$2,$D173:$D273,$AB176))</f>
        <v/>
      </c>
      <c r="AL176" s="46" t="str">
        <f>IF(AJ176="","",COUNTIFS($C173:$C273,AL$2,$D173:$D273,$AB176))</f>
        <v/>
      </c>
      <c r="AM176" s="46" t="str">
        <f>IF(AK176="","",COUNTIFS($C173:$C273,AM$2,$D173:$D273,$AB176))</f>
        <v/>
      </c>
      <c r="AN176" s="46" t="str">
        <f>IF(AB176="","",COUNTIFS($C173:$C273,"&gt;2.50",$D173:$D273,$AB176))</f>
        <v/>
      </c>
    </row>
    <row r="177" spans="11:40">
      <c r="K177" s="78" t="str">
        <f t="shared" si="18"/>
        <v/>
      </c>
      <c r="L177" s="77" t="str">
        <f t="shared" si="16"/>
        <v/>
      </c>
      <c r="M177" s="60"/>
      <c r="N177" s="58"/>
      <c r="O177" s="70"/>
      <c r="P177" s="70"/>
      <c r="Q177" s="70"/>
      <c r="R177" s="70"/>
      <c r="S177" s="70"/>
      <c r="T177" s="70"/>
      <c r="U177" s="70"/>
      <c r="V177" s="70"/>
      <c r="W177" s="70"/>
      <c r="X177" s="55"/>
      <c r="AB177" s="45" t="str">
        <f t="shared" si="17"/>
        <v/>
      </c>
      <c r="AC177" s="77" t="str">
        <f t="shared" si="19"/>
        <v/>
      </c>
      <c r="AD177" s="46" t="str">
        <f>IF(AB177="","",COUNTIFS($C174:$C274,AD$2,$D174:$D274,$AB177))</f>
        <v/>
      </c>
      <c r="AE177" s="46" t="str">
        <f>IF(AC177="","",COUNTIFS($C174:$C274,AE$2,$D174:$D274,$AB177))</f>
        <v/>
      </c>
      <c r="AF177" s="46" t="str">
        <f>IF(AD177="","",COUNTIFS($C174:$C274,AF$2,$D174:$D274,$AB177))</f>
        <v/>
      </c>
      <c r="AG177" s="46" t="str">
        <f>IF(AE177="","",COUNTIFS($C174:$C274,AG$2,$D174:$D274,$AB177))</f>
        <v/>
      </c>
      <c r="AH177" s="46" t="str">
        <f>IF(AF177="","",COUNTIFS($C174:$C274,AH$2,$D174:$D274,$AB177))</f>
        <v/>
      </c>
      <c r="AI177" s="46" t="str">
        <f>IF(AG177="","",COUNTIFS($C174:$C274,AI$2,$D174:$D274,$AB177))</f>
        <v/>
      </c>
      <c r="AJ177" s="46" t="str">
        <f>IF(AH177="","",COUNTIFS($C174:$C274,AJ$2,$D174:$D274,$AB177))</f>
        <v/>
      </c>
      <c r="AK177" s="46" t="str">
        <f>IF(AI177="","",COUNTIFS($C174:$C274,AK$2,$D174:$D274,$AB177))</f>
        <v/>
      </c>
      <c r="AL177" s="46" t="str">
        <f>IF(AJ177="","",COUNTIFS($C174:$C274,AL$2,$D174:$D274,$AB177))</f>
        <v/>
      </c>
      <c r="AM177" s="46" t="str">
        <f>IF(AK177="","",COUNTIFS($C174:$C274,AM$2,$D174:$D274,$AB177))</f>
        <v/>
      </c>
      <c r="AN177" s="46" t="str">
        <f>IF(AB177="","",COUNTIFS($C174:$C274,"&gt;2.50",$D174:$D274,$AB177))</f>
        <v/>
      </c>
    </row>
    <row r="178" spans="11:40">
      <c r="K178" s="78" t="str">
        <f t="shared" si="18"/>
        <v/>
      </c>
      <c r="L178" s="77" t="str">
        <f t="shared" si="16"/>
        <v/>
      </c>
      <c r="M178" s="60"/>
      <c r="N178" s="58"/>
      <c r="O178" s="70"/>
      <c r="P178" s="70"/>
      <c r="Q178" s="70"/>
      <c r="R178" s="70"/>
      <c r="S178" s="70"/>
      <c r="T178" s="70"/>
      <c r="U178" s="70"/>
      <c r="V178" s="70"/>
      <c r="W178" s="70"/>
      <c r="X178" s="55"/>
      <c r="AB178" s="45" t="str">
        <f t="shared" si="17"/>
        <v/>
      </c>
      <c r="AC178" s="77" t="str">
        <f t="shared" si="19"/>
        <v/>
      </c>
      <c r="AD178" s="46" t="str">
        <f>IF(AB178="","",COUNTIFS($C175:$C275,AD$2,$D175:$D275,$AB178))</f>
        <v/>
      </c>
      <c r="AE178" s="46" t="str">
        <f>IF(AC178="","",COUNTIFS($C175:$C275,AE$2,$D175:$D275,$AB178))</f>
        <v/>
      </c>
      <c r="AF178" s="46" t="str">
        <f>IF(AD178="","",COUNTIFS($C175:$C275,AF$2,$D175:$D275,$AB178))</f>
        <v/>
      </c>
      <c r="AG178" s="46" t="str">
        <f>IF(AE178="","",COUNTIFS($C175:$C275,AG$2,$D175:$D275,$AB178))</f>
        <v/>
      </c>
      <c r="AH178" s="46" t="str">
        <f>IF(AF178="","",COUNTIFS($C175:$C275,AH$2,$D175:$D275,$AB178))</f>
        <v/>
      </c>
      <c r="AI178" s="46" t="str">
        <f>IF(AG178="","",COUNTIFS($C175:$C275,AI$2,$D175:$D275,$AB178))</f>
        <v/>
      </c>
      <c r="AJ178" s="46" t="str">
        <f>IF(AH178="","",COUNTIFS($C175:$C275,AJ$2,$D175:$D275,$AB178))</f>
        <v/>
      </c>
      <c r="AK178" s="46" t="str">
        <f>IF(AI178="","",COUNTIFS($C175:$C275,AK$2,$D175:$D275,$AB178))</f>
        <v/>
      </c>
      <c r="AL178" s="46" t="str">
        <f>IF(AJ178="","",COUNTIFS($C175:$C275,AL$2,$D175:$D275,$AB178))</f>
        <v/>
      </c>
      <c r="AM178" s="46" t="str">
        <f>IF(AK178="","",COUNTIFS($C175:$C275,AM$2,$D175:$D275,$AB178))</f>
        <v/>
      </c>
      <c r="AN178" s="46" t="str">
        <f>IF(AB178="","",COUNTIFS($C175:$C275,"&gt;2.50",$D175:$D275,$AB178))</f>
        <v/>
      </c>
    </row>
    <row r="179" spans="11:40">
      <c r="K179" s="78" t="str">
        <f t="shared" si="18"/>
        <v/>
      </c>
      <c r="L179" s="77" t="str">
        <f t="shared" si="16"/>
        <v/>
      </c>
      <c r="M179" s="60"/>
      <c r="N179" s="58"/>
      <c r="O179" s="70"/>
      <c r="P179" s="70"/>
      <c r="Q179" s="70"/>
      <c r="R179" s="70"/>
      <c r="S179" s="70"/>
      <c r="T179" s="70"/>
      <c r="U179" s="70"/>
      <c r="V179" s="70"/>
      <c r="W179" s="70"/>
      <c r="X179" s="55"/>
      <c r="AB179" s="45" t="str">
        <f t="shared" si="17"/>
        <v/>
      </c>
      <c r="AC179" s="77" t="str">
        <f t="shared" si="19"/>
        <v/>
      </c>
      <c r="AD179" s="46" t="str">
        <f>IF(AB179="","",COUNTIFS($C176:$C276,AD$2,$D176:$D276,$AB179))</f>
        <v/>
      </c>
      <c r="AE179" s="46" t="str">
        <f>IF(AC179="","",COUNTIFS($C176:$C276,AE$2,$D176:$D276,$AB179))</f>
        <v/>
      </c>
      <c r="AF179" s="46" t="str">
        <f>IF(AD179="","",COUNTIFS($C176:$C276,AF$2,$D176:$D276,$AB179))</f>
        <v/>
      </c>
      <c r="AG179" s="46" t="str">
        <f>IF(AE179="","",COUNTIFS($C176:$C276,AG$2,$D176:$D276,$AB179))</f>
        <v/>
      </c>
      <c r="AH179" s="46" t="str">
        <f>IF(AF179="","",COUNTIFS($C176:$C276,AH$2,$D176:$D276,$AB179))</f>
        <v/>
      </c>
      <c r="AI179" s="46" t="str">
        <f>IF(AG179="","",COUNTIFS($C176:$C276,AI$2,$D176:$D276,$AB179))</f>
        <v/>
      </c>
      <c r="AJ179" s="46" t="str">
        <f>IF(AH179="","",COUNTIFS($C176:$C276,AJ$2,$D176:$D276,$AB179))</f>
        <v/>
      </c>
      <c r="AK179" s="46" t="str">
        <f>IF(AI179="","",COUNTIFS($C176:$C276,AK$2,$D176:$D276,$AB179))</f>
        <v/>
      </c>
      <c r="AL179" s="46" t="str">
        <f>IF(AJ179="","",COUNTIFS($C176:$C276,AL$2,$D176:$D276,$AB179))</f>
        <v/>
      </c>
      <c r="AM179" s="46" t="str">
        <f>IF(AK179="","",COUNTIFS($C176:$C276,AM$2,$D176:$D276,$AB179))</f>
        <v/>
      </c>
      <c r="AN179" s="46" t="str">
        <f>IF(AB179="","",COUNTIFS($C176:$C276,"&gt;2.50",$D176:$D276,$AB179))</f>
        <v/>
      </c>
    </row>
    <row r="180" spans="11:40">
      <c r="K180" s="78" t="str">
        <f t="shared" si="18"/>
        <v/>
      </c>
      <c r="L180" s="77" t="str">
        <f t="shared" si="16"/>
        <v/>
      </c>
      <c r="M180" s="60"/>
      <c r="N180" s="58"/>
      <c r="O180" s="70"/>
      <c r="P180" s="70"/>
      <c r="Q180" s="70"/>
      <c r="R180" s="70"/>
      <c r="S180" s="70"/>
      <c r="T180" s="70"/>
      <c r="U180" s="70"/>
      <c r="V180" s="70"/>
      <c r="W180" s="70"/>
      <c r="X180" s="55"/>
      <c r="AB180" s="45" t="str">
        <f t="shared" si="17"/>
        <v/>
      </c>
      <c r="AC180" s="77" t="str">
        <f t="shared" si="19"/>
        <v/>
      </c>
      <c r="AD180" s="46" t="str">
        <f>IF(AB180="","",COUNTIFS($C177:$C277,AD$2,$D177:$D277,$AB180))</f>
        <v/>
      </c>
      <c r="AE180" s="46" t="str">
        <f>IF(AC180="","",COUNTIFS($C177:$C277,AE$2,$D177:$D277,$AB180))</f>
        <v/>
      </c>
      <c r="AF180" s="46" t="str">
        <f>IF(AD180="","",COUNTIFS($C177:$C277,AF$2,$D177:$D277,$AB180))</f>
        <v/>
      </c>
      <c r="AG180" s="46" t="str">
        <f>IF(AE180="","",COUNTIFS($C177:$C277,AG$2,$D177:$D277,$AB180))</f>
        <v/>
      </c>
      <c r="AH180" s="46" t="str">
        <f>IF(AF180="","",COUNTIFS($C177:$C277,AH$2,$D177:$D277,$AB180))</f>
        <v/>
      </c>
      <c r="AI180" s="46" t="str">
        <f>IF(AG180="","",COUNTIFS($C177:$C277,AI$2,$D177:$D277,$AB180))</f>
        <v/>
      </c>
      <c r="AJ180" s="46" t="str">
        <f>IF(AH180="","",COUNTIFS($C177:$C277,AJ$2,$D177:$D277,$AB180))</f>
        <v/>
      </c>
      <c r="AK180" s="46" t="str">
        <f>IF(AI180="","",COUNTIFS($C177:$C277,AK$2,$D177:$D277,$AB180))</f>
        <v/>
      </c>
      <c r="AL180" s="46" t="str">
        <f>IF(AJ180="","",COUNTIFS($C177:$C277,AL$2,$D177:$D277,$AB180))</f>
        <v/>
      </c>
      <c r="AM180" s="46" t="str">
        <f>IF(AK180="","",COUNTIFS($C177:$C277,AM$2,$D177:$D277,$AB180))</f>
        <v/>
      </c>
      <c r="AN180" s="46" t="str">
        <f>IF(AB180="","",COUNTIFS($C177:$C277,"&gt;2.50",$D177:$D277,$AB180))</f>
        <v/>
      </c>
    </row>
    <row r="181" spans="11:40">
      <c r="K181" s="78" t="str">
        <f t="shared" si="18"/>
        <v/>
      </c>
      <c r="L181" s="77" t="str">
        <f t="shared" si="16"/>
        <v/>
      </c>
      <c r="M181" s="60"/>
      <c r="N181" s="58"/>
      <c r="O181" s="70"/>
      <c r="P181" s="70"/>
      <c r="Q181" s="70"/>
      <c r="R181" s="70"/>
      <c r="S181" s="70"/>
      <c r="T181" s="70"/>
      <c r="U181" s="70"/>
      <c r="V181" s="70"/>
      <c r="W181" s="70"/>
      <c r="X181" s="55"/>
      <c r="AB181" s="45" t="str">
        <f t="shared" si="17"/>
        <v/>
      </c>
      <c r="AC181" s="77" t="str">
        <f t="shared" si="19"/>
        <v/>
      </c>
      <c r="AD181" s="46" t="str">
        <f>IF(AB181="","",COUNTIFS($C178:$C278,AD$2,$D178:$D278,$AB181))</f>
        <v/>
      </c>
      <c r="AE181" s="46" t="str">
        <f>IF(AC181="","",COUNTIFS($C178:$C278,AE$2,$D178:$D278,$AB181))</f>
        <v/>
      </c>
      <c r="AF181" s="46" t="str">
        <f>IF(AD181="","",COUNTIFS($C178:$C278,AF$2,$D178:$D278,$AB181))</f>
        <v/>
      </c>
      <c r="AG181" s="46" t="str">
        <f>IF(AE181="","",COUNTIFS($C178:$C278,AG$2,$D178:$D278,$AB181))</f>
        <v/>
      </c>
      <c r="AH181" s="46" t="str">
        <f>IF(AF181="","",COUNTIFS($C178:$C278,AH$2,$D178:$D278,$AB181))</f>
        <v/>
      </c>
      <c r="AI181" s="46" t="str">
        <f>IF(AG181="","",COUNTIFS($C178:$C278,AI$2,$D178:$D278,$AB181))</f>
        <v/>
      </c>
      <c r="AJ181" s="46" t="str">
        <f>IF(AH181="","",COUNTIFS($C178:$C278,AJ$2,$D178:$D278,$AB181))</f>
        <v/>
      </c>
      <c r="AK181" s="46" t="str">
        <f>IF(AI181="","",COUNTIFS($C178:$C278,AK$2,$D178:$D278,$AB181))</f>
        <v/>
      </c>
      <c r="AL181" s="46" t="str">
        <f>IF(AJ181="","",COUNTIFS($C178:$C278,AL$2,$D178:$D278,$AB181))</f>
        <v/>
      </c>
      <c r="AM181" s="46" t="str">
        <f>IF(AK181="","",COUNTIFS($C178:$C278,AM$2,$D178:$D278,$AB181))</f>
        <v/>
      </c>
      <c r="AN181" s="46" t="str">
        <f>IF(AB181="","",COUNTIFS($C178:$C278,"&gt;2.50",$D178:$D278,$AB181))</f>
        <v/>
      </c>
    </row>
    <row r="182" spans="11:40">
      <c r="K182" s="78" t="str">
        <f t="shared" si="18"/>
        <v/>
      </c>
      <c r="L182" s="77" t="str">
        <f t="shared" si="16"/>
        <v/>
      </c>
      <c r="M182" s="60"/>
      <c r="N182" s="58"/>
      <c r="O182" s="70"/>
      <c r="P182" s="70"/>
      <c r="Q182" s="70"/>
      <c r="R182" s="70"/>
      <c r="S182" s="70"/>
      <c r="T182" s="70"/>
      <c r="U182" s="70"/>
      <c r="V182" s="70"/>
      <c r="W182" s="70"/>
      <c r="X182" s="55"/>
      <c r="AB182" s="45" t="str">
        <f t="shared" si="17"/>
        <v/>
      </c>
      <c r="AC182" s="77" t="str">
        <f t="shared" si="19"/>
        <v/>
      </c>
      <c r="AD182" s="46" t="str">
        <f>IF(AB182="","",COUNTIFS($C179:$C279,AD$2,$D179:$D279,$AB182))</f>
        <v/>
      </c>
      <c r="AE182" s="46" t="str">
        <f>IF(AC182="","",COUNTIFS($C179:$C279,AE$2,$D179:$D279,$AB182))</f>
        <v/>
      </c>
      <c r="AF182" s="46" t="str">
        <f>IF(AD182="","",COUNTIFS($C179:$C279,AF$2,$D179:$D279,$AB182))</f>
        <v/>
      </c>
      <c r="AG182" s="46" t="str">
        <f>IF(AE182="","",COUNTIFS($C179:$C279,AG$2,$D179:$D279,$AB182))</f>
        <v/>
      </c>
      <c r="AH182" s="46" t="str">
        <f>IF(AF182="","",COUNTIFS($C179:$C279,AH$2,$D179:$D279,$AB182))</f>
        <v/>
      </c>
      <c r="AI182" s="46" t="str">
        <f>IF(AG182="","",COUNTIFS($C179:$C279,AI$2,$D179:$D279,$AB182))</f>
        <v/>
      </c>
      <c r="AJ182" s="46" t="str">
        <f>IF(AH182="","",COUNTIFS($C179:$C279,AJ$2,$D179:$D279,$AB182))</f>
        <v/>
      </c>
      <c r="AK182" s="46" t="str">
        <f>IF(AI182="","",COUNTIFS($C179:$C279,AK$2,$D179:$D279,$AB182))</f>
        <v/>
      </c>
      <c r="AL182" s="46" t="str">
        <f>IF(AJ182="","",COUNTIFS($C179:$C279,AL$2,$D179:$D279,$AB182))</f>
        <v/>
      </c>
      <c r="AM182" s="46" t="str">
        <f>IF(AK182="","",COUNTIFS($C179:$C279,AM$2,$D179:$D279,$AB182))</f>
        <v/>
      </c>
      <c r="AN182" s="46" t="str">
        <f>IF(AB182="","",COUNTIFS($C179:$C279,"&gt;2.50",$D179:$D279,$AB182))</f>
        <v/>
      </c>
    </row>
    <row r="183" spans="11:40">
      <c r="K183" s="78" t="str">
        <f t="shared" si="18"/>
        <v/>
      </c>
      <c r="L183" s="77" t="str">
        <f t="shared" si="16"/>
        <v/>
      </c>
      <c r="M183" s="60"/>
      <c r="N183" s="58"/>
      <c r="O183" s="70"/>
      <c r="P183" s="70"/>
      <c r="Q183" s="70"/>
      <c r="R183" s="70"/>
      <c r="S183" s="70"/>
      <c r="T183" s="70"/>
      <c r="U183" s="70"/>
      <c r="V183" s="70"/>
      <c r="W183" s="70"/>
      <c r="X183" s="55"/>
      <c r="AB183" s="45" t="str">
        <f t="shared" si="17"/>
        <v/>
      </c>
      <c r="AC183" s="77" t="str">
        <f t="shared" si="19"/>
        <v/>
      </c>
      <c r="AD183" s="46" t="str">
        <f>IF(AB183="","",COUNTIFS($C180:$C280,AD$2,$D180:$D280,$AB183))</f>
        <v/>
      </c>
      <c r="AE183" s="46" t="str">
        <f>IF(AC183="","",COUNTIFS($C180:$C280,AE$2,$D180:$D280,$AB183))</f>
        <v/>
      </c>
      <c r="AF183" s="46" t="str">
        <f>IF(AD183="","",COUNTIFS($C180:$C280,AF$2,$D180:$D280,$AB183))</f>
        <v/>
      </c>
      <c r="AG183" s="46" t="str">
        <f>IF(AE183="","",COUNTIFS($C180:$C280,AG$2,$D180:$D280,$AB183))</f>
        <v/>
      </c>
      <c r="AH183" s="46" t="str">
        <f>IF(AF183="","",COUNTIFS($C180:$C280,AH$2,$D180:$D280,$AB183))</f>
        <v/>
      </c>
      <c r="AI183" s="46" t="str">
        <f>IF(AG183="","",COUNTIFS($C180:$C280,AI$2,$D180:$D280,$AB183))</f>
        <v/>
      </c>
      <c r="AJ183" s="46" t="str">
        <f>IF(AH183="","",COUNTIFS($C180:$C280,AJ$2,$D180:$D280,$AB183))</f>
        <v/>
      </c>
      <c r="AK183" s="46" t="str">
        <f>IF(AI183="","",COUNTIFS($C180:$C280,AK$2,$D180:$D280,$AB183))</f>
        <v/>
      </c>
      <c r="AL183" s="46" t="str">
        <f>IF(AJ183="","",COUNTIFS($C180:$C280,AL$2,$D180:$D280,$AB183))</f>
        <v/>
      </c>
      <c r="AM183" s="46" t="str">
        <f>IF(AK183="","",COUNTIFS($C180:$C280,AM$2,$D180:$D280,$AB183))</f>
        <v/>
      </c>
      <c r="AN183" s="46" t="str">
        <f>IF(AB183="","",COUNTIFS($C180:$C280,"&gt;2.50",$D180:$D280,$AB183))</f>
        <v/>
      </c>
    </row>
    <row r="184" spans="11:40">
      <c r="K184" s="78" t="str">
        <f t="shared" si="18"/>
        <v/>
      </c>
      <c r="L184" s="77" t="str">
        <f t="shared" si="16"/>
        <v/>
      </c>
      <c r="M184" s="60"/>
      <c r="N184" s="58"/>
      <c r="O184" s="70"/>
      <c r="P184" s="70"/>
      <c r="Q184" s="70"/>
      <c r="R184" s="70"/>
      <c r="S184" s="70"/>
      <c r="T184" s="70"/>
      <c r="U184" s="70"/>
      <c r="V184" s="70"/>
      <c r="W184" s="70"/>
      <c r="X184" s="55"/>
      <c r="AB184" s="45" t="str">
        <f t="shared" si="17"/>
        <v/>
      </c>
      <c r="AC184" s="77" t="str">
        <f t="shared" si="19"/>
        <v/>
      </c>
      <c r="AD184" s="46" t="str">
        <f>IF(AB184="","",COUNTIFS($C181:$C281,AD$2,$D181:$D281,$AB184))</f>
        <v/>
      </c>
      <c r="AE184" s="46" t="str">
        <f>IF(AC184="","",COUNTIFS($C181:$C281,AE$2,$D181:$D281,$AB184))</f>
        <v/>
      </c>
      <c r="AF184" s="46" t="str">
        <f>IF(AD184="","",COUNTIFS($C181:$C281,AF$2,$D181:$D281,$AB184))</f>
        <v/>
      </c>
      <c r="AG184" s="46" t="str">
        <f>IF(AE184="","",COUNTIFS($C181:$C281,AG$2,$D181:$D281,$AB184))</f>
        <v/>
      </c>
      <c r="AH184" s="46" t="str">
        <f>IF(AF184="","",COUNTIFS($C181:$C281,AH$2,$D181:$D281,$AB184))</f>
        <v/>
      </c>
      <c r="AI184" s="46" t="str">
        <f>IF(AG184="","",COUNTIFS($C181:$C281,AI$2,$D181:$D281,$AB184))</f>
        <v/>
      </c>
      <c r="AJ184" s="46" t="str">
        <f>IF(AH184="","",COUNTIFS($C181:$C281,AJ$2,$D181:$D281,$AB184))</f>
        <v/>
      </c>
      <c r="AK184" s="46" t="str">
        <f>IF(AI184="","",COUNTIFS($C181:$C281,AK$2,$D181:$D281,$AB184))</f>
        <v/>
      </c>
      <c r="AL184" s="46" t="str">
        <f>IF(AJ184="","",COUNTIFS($C181:$C281,AL$2,$D181:$D281,$AB184))</f>
        <v/>
      </c>
      <c r="AM184" s="46" t="str">
        <f>IF(AK184="","",COUNTIFS($C181:$C281,AM$2,$D181:$D281,$AB184))</f>
        <v/>
      </c>
      <c r="AN184" s="46" t="str">
        <f>IF(AB184="","",COUNTIFS($C181:$C281,"&gt;2.50",$D181:$D281,$AB184))</f>
        <v/>
      </c>
    </row>
    <row r="185" spans="11:40">
      <c r="K185" s="78" t="str">
        <f t="shared" si="18"/>
        <v/>
      </c>
      <c r="L185" s="77" t="str">
        <f t="shared" si="16"/>
        <v/>
      </c>
      <c r="M185" s="60"/>
      <c r="N185" s="58"/>
      <c r="O185" s="70"/>
      <c r="P185" s="70"/>
      <c r="Q185" s="70"/>
      <c r="R185" s="70"/>
      <c r="S185" s="70"/>
      <c r="T185" s="70"/>
      <c r="U185" s="70"/>
      <c r="V185" s="70"/>
      <c r="W185" s="70"/>
      <c r="X185" s="55"/>
      <c r="AB185" s="45" t="str">
        <f t="shared" si="17"/>
        <v/>
      </c>
      <c r="AC185" s="77" t="str">
        <f t="shared" si="19"/>
        <v/>
      </c>
      <c r="AD185" s="46" t="str">
        <f>IF(AB185="","",COUNTIFS($C182:$C282,AD$2,$D182:$D282,$AB185))</f>
        <v/>
      </c>
      <c r="AE185" s="46" t="str">
        <f>IF(AC185="","",COUNTIFS($C182:$C282,AE$2,$D182:$D282,$AB185))</f>
        <v/>
      </c>
      <c r="AF185" s="46" t="str">
        <f>IF(AD185="","",COUNTIFS($C182:$C282,AF$2,$D182:$D282,$AB185))</f>
        <v/>
      </c>
      <c r="AG185" s="46" t="str">
        <f>IF(AE185="","",COUNTIFS($C182:$C282,AG$2,$D182:$D282,$AB185))</f>
        <v/>
      </c>
      <c r="AH185" s="46" t="str">
        <f>IF(AF185="","",COUNTIFS($C182:$C282,AH$2,$D182:$D282,$AB185))</f>
        <v/>
      </c>
      <c r="AI185" s="46" t="str">
        <f>IF(AG185="","",COUNTIFS($C182:$C282,AI$2,$D182:$D282,$AB185))</f>
        <v/>
      </c>
      <c r="AJ185" s="46" t="str">
        <f>IF(AH185="","",COUNTIFS($C182:$C282,AJ$2,$D182:$D282,$AB185))</f>
        <v/>
      </c>
      <c r="AK185" s="46" t="str">
        <f>IF(AI185="","",COUNTIFS($C182:$C282,AK$2,$D182:$D282,$AB185))</f>
        <v/>
      </c>
      <c r="AL185" s="46" t="str">
        <f>IF(AJ185="","",COUNTIFS($C182:$C282,AL$2,$D182:$D282,$AB185))</f>
        <v/>
      </c>
      <c r="AM185" s="46" t="str">
        <f>IF(AK185="","",COUNTIFS($C182:$C282,AM$2,$D182:$D282,$AB185))</f>
        <v/>
      </c>
      <c r="AN185" s="46" t="str">
        <f>IF(AB185="","",COUNTIFS($C182:$C282,"&gt;2.50",$D182:$D282,$AB185))</f>
        <v/>
      </c>
    </row>
    <row r="186" spans="11:40">
      <c r="K186" s="78" t="str">
        <f t="shared" si="18"/>
        <v/>
      </c>
      <c r="L186" s="77" t="str">
        <f t="shared" si="16"/>
        <v/>
      </c>
      <c r="M186" s="60"/>
      <c r="N186" s="58"/>
      <c r="O186" s="70"/>
      <c r="P186" s="70"/>
      <c r="Q186" s="70"/>
      <c r="R186" s="70"/>
      <c r="S186" s="70"/>
      <c r="T186" s="70"/>
      <c r="U186" s="70"/>
      <c r="V186" s="70"/>
      <c r="W186" s="70"/>
      <c r="X186" s="55"/>
      <c r="AB186" s="45" t="str">
        <f t="shared" si="17"/>
        <v/>
      </c>
      <c r="AC186" s="77" t="str">
        <f t="shared" si="19"/>
        <v/>
      </c>
      <c r="AD186" s="46" t="str">
        <f>IF(AB186="","",COUNTIFS($C183:$C283,AD$2,$D183:$D283,$AB186))</f>
        <v/>
      </c>
      <c r="AE186" s="46" t="str">
        <f>IF(AC186="","",COUNTIFS($C183:$C283,AE$2,$D183:$D283,$AB186))</f>
        <v/>
      </c>
      <c r="AF186" s="46" t="str">
        <f>IF(AD186="","",COUNTIFS($C183:$C283,AF$2,$D183:$D283,$AB186))</f>
        <v/>
      </c>
      <c r="AG186" s="46" t="str">
        <f>IF(AE186="","",COUNTIFS($C183:$C283,AG$2,$D183:$D283,$AB186))</f>
        <v/>
      </c>
      <c r="AH186" s="46" t="str">
        <f>IF(AF186="","",COUNTIFS($C183:$C283,AH$2,$D183:$D283,$AB186))</f>
        <v/>
      </c>
      <c r="AI186" s="46" t="str">
        <f>IF(AG186="","",COUNTIFS($C183:$C283,AI$2,$D183:$D283,$AB186))</f>
        <v/>
      </c>
      <c r="AJ186" s="46" t="str">
        <f>IF(AH186="","",COUNTIFS($C183:$C283,AJ$2,$D183:$D283,$AB186))</f>
        <v/>
      </c>
      <c r="AK186" s="46" t="str">
        <f>IF(AI186="","",COUNTIFS($C183:$C283,AK$2,$D183:$D283,$AB186))</f>
        <v/>
      </c>
      <c r="AL186" s="46" t="str">
        <f>IF(AJ186="","",COUNTIFS($C183:$C283,AL$2,$D183:$D283,$AB186))</f>
        <v/>
      </c>
      <c r="AM186" s="46" t="str">
        <f>IF(AK186="","",COUNTIFS($C183:$C283,AM$2,$D183:$D283,$AB186))</f>
        <v/>
      </c>
      <c r="AN186" s="46" t="str">
        <f>IF(AB186="","",COUNTIFS($C183:$C283,"&gt;2.50",$D183:$D283,$AB186))</f>
        <v/>
      </c>
    </row>
    <row r="187" spans="11:40">
      <c r="K187" s="78" t="str">
        <f t="shared" si="18"/>
        <v/>
      </c>
      <c r="L187" s="77" t="str">
        <f t="shared" si="16"/>
        <v/>
      </c>
      <c r="M187" s="60"/>
      <c r="N187" s="58"/>
      <c r="O187" s="70"/>
      <c r="P187" s="70"/>
      <c r="Q187" s="70"/>
      <c r="R187" s="70"/>
      <c r="S187" s="70"/>
      <c r="T187" s="70"/>
      <c r="U187" s="70"/>
      <c r="V187" s="70"/>
      <c r="W187" s="70"/>
      <c r="X187" s="55"/>
      <c r="AB187" s="45" t="str">
        <f t="shared" si="17"/>
        <v/>
      </c>
      <c r="AC187" s="77" t="str">
        <f t="shared" si="19"/>
        <v/>
      </c>
      <c r="AD187" s="46" t="str">
        <f>IF(AB187="","",COUNTIFS($C184:$C284,AD$2,$D184:$D284,$AB187))</f>
        <v/>
      </c>
      <c r="AE187" s="46" t="str">
        <f>IF(AC187="","",COUNTIFS($C184:$C284,AE$2,$D184:$D284,$AB187))</f>
        <v/>
      </c>
      <c r="AF187" s="46" t="str">
        <f>IF(AD187="","",COUNTIFS($C184:$C284,AF$2,$D184:$D284,$AB187))</f>
        <v/>
      </c>
      <c r="AG187" s="46" t="str">
        <f>IF(AE187="","",COUNTIFS($C184:$C284,AG$2,$D184:$D284,$AB187))</f>
        <v/>
      </c>
      <c r="AH187" s="46" t="str">
        <f>IF(AF187="","",COUNTIFS($C184:$C284,AH$2,$D184:$D284,$AB187))</f>
        <v/>
      </c>
      <c r="AI187" s="46" t="str">
        <f>IF(AG187="","",COUNTIFS($C184:$C284,AI$2,$D184:$D284,$AB187))</f>
        <v/>
      </c>
      <c r="AJ187" s="46" t="str">
        <f>IF(AH187="","",COUNTIFS($C184:$C284,AJ$2,$D184:$D284,$AB187))</f>
        <v/>
      </c>
      <c r="AK187" s="46" t="str">
        <f>IF(AI187="","",COUNTIFS($C184:$C284,AK$2,$D184:$D284,$AB187))</f>
        <v/>
      </c>
      <c r="AL187" s="46" t="str">
        <f>IF(AJ187="","",COUNTIFS($C184:$C284,AL$2,$D184:$D284,$AB187))</f>
        <v/>
      </c>
      <c r="AM187" s="46" t="str">
        <f>IF(AK187="","",COUNTIFS($C184:$C284,AM$2,$D184:$D284,$AB187))</f>
        <v/>
      </c>
      <c r="AN187" s="46" t="str">
        <f>IF(AB187="","",COUNTIFS($C184:$C284,"&gt;2.50",$D184:$D284,$AB187))</f>
        <v/>
      </c>
    </row>
    <row r="188" spans="11:40">
      <c r="K188" s="78" t="str">
        <f t="shared" si="18"/>
        <v/>
      </c>
      <c r="L188" s="77" t="str">
        <f t="shared" si="16"/>
        <v/>
      </c>
      <c r="M188" s="60"/>
      <c r="N188" s="58"/>
      <c r="O188" s="70"/>
      <c r="P188" s="70"/>
      <c r="Q188" s="70"/>
      <c r="R188" s="70"/>
      <c r="S188" s="70"/>
      <c r="T188" s="70"/>
      <c r="U188" s="70"/>
      <c r="V188" s="70"/>
      <c r="W188" s="70"/>
      <c r="X188" s="55"/>
      <c r="AB188" s="45" t="str">
        <f t="shared" si="17"/>
        <v/>
      </c>
      <c r="AC188" s="77" t="str">
        <f t="shared" si="19"/>
        <v/>
      </c>
      <c r="AD188" s="46" t="str">
        <f>IF(AB188="","",COUNTIFS($C185:$C285,AD$2,$D185:$D285,$AB188))</f>
        <v/>
      </c>
      <c r="AE188" s="46" t="str">
        <f>IF(AC188="","",COUNTIFS($C185:$C285,AE$2,$D185:$D285,$AB188))</f>
        <v/>
      </c>
      <c r="AF188" s="46" t="str">
        <f>IF(AD188="","",COUNTIFS($C185:$C285,AF$2,$D185:$D285,$AB188))</f>
        <v/>
      </c>
      <c r="AG188" s="46" t="str">
        <f>IF(AE188="","",COUNTIFS($C185:$C285,AG$2,$D185:$D285,$AB188))</f>
        <v/>
      </c>
      <c r="AH188" s="46" t="str">
        <f>IF(AF188="","",COUNTIFS($C185:$C285,AH$2,$D185:$D285,$AB188))</f>
        <v/>
      </c>
      <c r="AI188" s="46" t="str">
        <f>IF(AG188="","",COUNTIFS($C185:$C285,AI$2,$D185:$D285,$AB188))</f>
        <v/>
      </c>
      <c r="AJ188" s="46" t="str">
        <f>IF(AH188="","",COUNTIFS($C185:$C285,AJ$2,$D185:$D285,$AB188))</f>
        <v/>
      </c>
      <c r="AK188" s="46" t="str">
        <f>IF(AI188="","",COUNTIFS($C185:$C285,AK$2,$D185:$D285,$AB188))</f>
        <v/>
      </c>
      <c r="AL188" s="46" t="str">
        <f>IF(AJ188="","",COUNTIFS($C185:$C285,AL$2,$D185:$D285,$AB188))</f>
        <v/>
      </c>
      <c r="AM188" s="46" t="str">
        <f>IF(AK188="","",COUNTIFS($C185:$C285,AM$2,$D185:$D285,$AB188))</f>
        <v/>
      </c>
      <c r="AN188" s="46" t="str">
        <f>IF(AB188="","",COUNTIFS($C185:$C285,"&gt;2.50",$D185:$D285,$AB188))</f>
        <v/>
      </c>
    </row>
    <row r="189" spans="11:40">
      <c r="K189" s="78" t="str">
        <f t="shared" si="18"/>
        <v/>
      </c>
      <c r="L189" s="77" t="str">
        <f t="shared" si="16"/>
        <v/>
      </c>
      <c r="M189" s="60"/>
      <c r="N189" s="58"/>
      <c r="O189" s="70"/>
      <c r="P189" s="70"/>
      <c r="Q189" s="70"/>
      <c r="R189" s="70"/>
      <c r="S189" s="70"/>
      <c r="T189" s="70"/>
      <c r="U189" s="70"/>
      <c r="V189" s="70"/>
      <c r="W189" s="70"/>
      <c r="X189" s="55"/>
      <c r="AB189" s="45" t="str">
        <f t="shared" si="17"/>
        <v/>
      </c>
      <c r="AC189" s="77" t="str">
        <f t="shared" si="19"/>
        <v/>
      </c>
      <c r="AD189" s="46" t="str">
        <f>IF(AB189="","",COUNTIFS($C186:$C286,AD$2,$D186:$D286,$AB189))</f>
        <v/>
      </c>
      <c r="AE189" s="46" t="str">
        <f>IF(AC189="","",COUNTIFS($C186:$C286,AE$2,$D186:$D286,$AB189))</f>
        <v/>
      </c>
      <c r="AF189" s="46" t="str">
        <f>IF(AD189="","",COUNTIFS($C186:$C286,AF$2,$D186:$D286,$AB189))</f>
        <v/>
      </c>
      <c r="AG189" s="46" t="str">
        <f>IF(AE189="","",COUNTIFS($C186:$C286,AG$2,$D186:$D286,$AB189))</f>
        <v/>
      </c>
      <c r="AH189" s="46" t="str">
        <f>IF(AF189="","",COUNTIFS($C186:$C286,AH$2,$D186:$D286,$AB189))</f>
        <v/>
      </c>
      <c r="AI189" s="46" t="str">
        <f>IF(AG189="","",COUNTIFS($C186:$C286,AI$2,$D186:$D286,$AB189))</f>
        <v/>
      </c>
      <c r="AJ189" s="46" t="str">
        <f>IF(AH189="","",COUNTIFS($C186:$C286,AJ$2,$D186:$D286,$AB189))</f>
        <v/>
      </c>
      <c r="AK189" s="46" t="str">
        <f>IF(AI189="","",COUNTIFS($C186:$C286,AK$2,$D186:$D286,$AB189))</f>
        <v/>
      </c>
      <c r="AL189" s="46" t="str">
        <f>IF(AJ189="","",COUNTIFS($C186:$C286,AL$2,$D186:$D286,$AB189))</f>
        <v/>
      </c>
      <c r="AM189" s="46" t="str">
        <f>IF(AK189="","",COUNTIFS($C186:$C286,AM$2,$D186:$D286,$AB189))</f>
        <v/>
      </c>
      <c r="AN189" s="46" t="str">
        <f>IF(AB189="","",COUNTIFS($C186:$C286,"&gt;2.50",$D186:$D286,$AB189))</f>
        <v/>
      </c>
    </row>
    <row r="190" spans="11:40">
      <c r="K190" s="78" t="str">
        <f t="shared" si="18"/>
        <v/>
      </c>
      <c r="L190" s="77" t="str">
        <f t="shared" si="16"/>
        <v/>
      </c>
      <c r="M190" s="60"/>
      <c r="N190" s="58"/>
      <c r="O190" s="70"/>
      <c r="P190" s="70"/>
      <c r="Q190" s="70"/>
      <c r="R190" s="70"/>
      <c r="S190" s="70"/>
      <c r="T190" s="70"/>
      <c r="U190" s="70"/>
      <c r="V190" s="70"/>
      <c r="W190" s="70"/>
      <c r="X190" s="55"/>
      <c r="AB190" s="45" t="str">
        <f t="shared" si="17"/>
        <v/>
      </c>
      <c r="AC190" s="77" t="str">
        <f t="shared" si="19"/>
        <v/>
      </c>
      <c r="AD190" s="46" t="str">
        <f>IF(AB190="","",COUNTIFS($C187:$C287,AD$2,$D187:$D287,$AB190))</f>
        <v/>
      </c>
      <c r="AE190" s="46" t="str">
        <f>IF(AC190="","",COUNTIFS($C187:$C287,AE$2,$D187:$D287,$AB190))</f>
        <v/>
      </c>
      <c r="AF190" s="46" t="str">
        <f>IF(AD190="","",COUNTIFS($C187:$C287,AF$2,$D187:$D287,$AB190))</f>
        <v/>
      </c>
      <c r="AG190" s="46" t="str">
        <f>IF(AE190="","",COUNTIFS($C187:$C287,AG$2,$D187:$D287,$AB190))</f>
        <v/>
      </c>
      <c r="AH190" s="46" t="str">
        <f>IF(AF190="","",COUNTIFS($C187:$C287,AH$2,$D187:$D287,$AB190))</f>
        <v/>
      </c>
      <c r="AI190" s="46" t="str">
        <f>IF(AG190="","",COUNTIFS($C187:$C287,AI$2,$D187:$D287,$AB190))</f>
        <v/>
      </c>
      <c r="AJ190" s="46" t="str">
        <f>IF(AH190="","",COUNTIFS($C187:$C287,AJ$2,$D187:$D287,$AB190))</f>
        <v/>
      </c>
      <c r="AK190" s="46" t="str">
        <f>IF(AI190="","",COUNTIFS($C187:$C287,AK$2,$D187:$D287,$AB190))</f>
        <v/>
      </c>
      <c r="AL190" s="46" t="str">
        <f>IF(AJ190="","",COUNTIFS($C187:$C287,AL$2,$D187:$D287,$AB190))</f>
        <v/>
      </c>
      <c r="AM190" s="46" t="str">
        <f>IF(AK190="","",COUNTIFS($C187:$C287,AM$2,$D187:$D287,$AB190))</f>
        <v/>
      </c>
      <c r="AN190" s="46" t="str">
        <f>IF(AB190="","",COUNTIFS($C187:$C287,"&gt;2.50",$D187:$D287,$AB190))</f>
        <v/>
      </c>
    </row>
    <row r="191" spans="11:40">
      <c r="K191" s="78" t="str">
        <f t="shared" si="18"/>
        <v/>
      </c>
      <c r="L191" s="77" t="str">
        <f t="shared" si="16"/>
        <v/>
      </c>
      <c r="M191" s="60"/>
      <c r="N191" s="58"/>
      <c r="O191" s="70"/>
      <c r="P191" s="70"/>
      <c r="Q191" s="70"/>
      <c r="R191" s="70"/>
      <c r="S191" s="70"/>
      <c r="T191" s="70"/>
      <c r="U191" s="70"/>
      <c r="V191" s="70"/>
      <c r="W191" s="70"/>
      <c r="X191" s="55"/>
      <c r="AB191" s="45" t="str">
        <f t="shared" si="17"/>
        <v/>
      </c>
      <c r="AC191" s="77" t="str">
        <f t="shared" si="19"/>
        <v/>
      </c>
      <c r="AD191" s="46" t="str">
        <f>IF(AB191="","",COUNTIFS($C188:$C288,AD$2,$D188:$D288,$AB191))</f>
        <v/>
      </c>
      <c r="AE191" s="46" t="str">
        <f>IF(AC191="","",COUNTIFS($C188:$C288,AE$2,$D188:$D288,$AB191))</f>
        <v/>
      </c>
      <c r="AF191" s="46" t="str">
        <f>IF(AD191="","",COUNTIFS($C188:$C288,AF$2,$D188:$D288,$AB191))</f>
        <v/>
      </c>
      <c r="AG191" s="46" t="str">
        <f>IF(AE191="","",COUNTIFS($C188:$C288,AG$2,$D188:$D288,$AB191))</f>
        <v/>
      </c>
      <c r="AH191" s="46" t="str">
        <f>IF(AF191="","",COUNTIFS($C188:$C288,AH$2,$D188:$D288,$AB191))</f>
        <v/>
      </c>
      <c r="AI191" s="46" t="str">
        <f>IF(AG191="","",COUNTIFS($C188:$C288,AI$2,$D188:$D288,$AB191))</f>
        <v/>
      </c>
      <c r="AJ191" s="46" t="str">
        <f>IF(AH191="","",COUNTIFS($C188:$C288,AJ$2,$D188:$D288,$AB191))</f>
        <v/>
      </c>
      <c r="AK191" s="46" t="str">
        <f>IF(AI191="","",COUNTIFS($C188:$C288,AK$2,$D188:$D288,$AB191))</f>
        <v/>
      </c>
      <c r="AL191" s="46" t="str">
        <f>IF(AJ191="","",COUNTIFS($C188:$C288,AL$2,$D188:$D288,$AB191))</f>
        <v/>
      </c>
      <c r="AM191" s="46" t="str">
        <f>IF(AK191="","",COUNTIFS($C188:$C288,AM$2,$D188:$D288,$AB191))</f>
        <v/>
      </c>
      <c r="AN191" s="46" t="str">
        <f>IF(AB191="","",COUNTIFS($C188:$C288,"&gt;2.50",$D188:$D288,$AB191))</f>
        <v/>
      </c>
    </row>
    <row r="192" spans="11:40">
      <c r="K192" s="78" t="str">
        <f t="shared" si="18"/>
        <v/>
      </c>
      <c r="L192" s="77" t="str">
        <f t="shared" si="16"/>
        <v/>
      </c>
      <c r="M192" s="60"/>
      <c r="N192" s="58"/>
      <c r="O192" s="70"/>
      <c r="P192" s="70"/>
      <c r="Q192" s="70"/>
      <c r="R192" s="70"/>
      <c r="S192" s="70"/>
      <c r="T192" s="70"/>
      <c r="U192" s="70"/>
      <c r="V192" s="70"/>
      <c r="W192" s="70"/>
      <c r="X192" s="55"/>
      <c r="AB192" s="45" t="str">
        <f t="shared" si="17"/>
        <v/>
      </c>
      <c r="AC192" s="77" t="str">
        <f t="shared" si="19"/>
        <v/>
      </c>
      <c r="AD192" s="46" t="str">
        <f>IF(AB192="","",COUNTIFS($C189:$C289,AD$2,$D189:$D289,$AB192))</f>
        <v/>
      </c>
      <c r="AE192" s="46" t="str">
        <f>IF(AC192="","",COUNTIFS($C189:$C289,AE$2,$D189:$D289,$AB192))</f>
        <v/>
      </c>
      <c r="AF192" s="46" t="str">
        <f>IF(AD192="","",COUNTIFS($C189:$C289,AF$2,$D189:$D289,$AB192))</f>
        <v/>
      </c>
      <c r="AG192" s="46" t="str">
        <f>IF(AE192="","",COUNTIFS($C189:$C289,AG$2,$D189:$D289,$AB192))</f>
        <v/>
      </c>
      <c r="AH192" s="46" t="str">
        <f>IF(AF192="","",COUNTIFS($C189:$C289,AH$2,$D189:$D289,$AB192))</f>
        <v/>
      </c>
      <c r="AI192" s="46" t="str">
        <f>IF(AG192="","",COUNTIFS($C189:$C289,AI$2,$D189:$D289,$AB192))</f>
        <v/>
      </c>
      <c r="AJ192" s="46" t="str">
        <f>IF(AH192="","",COUNTIFS($C189:$C289,AJ$2,$D189:$D289,$AB192))</f>
        <v/>
      </c>
      <c r="AK192" s="46" t="str">
        <f>IF(AI192="","",COUNTIFS($C189:$C289,AK$2,$D189:$D289,$AB192))</f>
        <v/>
      </c>
      <c r="AL192" s="46" t="str">
        <f>IF(AJ192="","",COUNTIFS($C189:$C289,AL$2,$D189:$D289,$AB192))</f>
        <v/>
      </c>
      <c r="AM192" s="46" t="str">
        <f>IF(AK192="","",COUNTIFS($C189:$C289,AM$2,$D189:$D289,$AB192))</f>
        <v/>
      </c>
      <c r="AN192" s="46" t="str">
        <f>IF(AB192="","",COUNTIFS($C189:$C289,"&gt;2.50",$D189:$D289,$AB192))</f>
        <v/>
      </c>
    </row>
    <row r="193" spans="11:40">
      <c r="K193" s="78" t="str">
        <f t="shared" si="18"/>
        <v/>
      </c>
      <c r="L193" s="77" t="str">
        <f t="shared" si="16"/>
        <v/>
      </c>
      <c r="M193" s="60"/>
      <c r="N193" s="58"/>
      <c r="O193" s="70"/>
      <c r="P193" s="70"/>
      <c r="Q193" s="70"/>
      <c r="R193" s="70"/>
      <c r="S193" s="70"/>
      <c r="T193" s="70"/>
      <c r="U193" s="70"/>
      <c r="V193" s="70"/>
      <c r="W193" s="70"/>
      <c r="X193" s="55"/>
      <c r="AB193" s="45" t="str">
        <f t="shared" si="17"/>
        <v/>
      </c>
      <c r="AC193" s="77" t="str">
        <f t="shared" si="19"/>
        <v/>
      </c>
      <c r="AD193" s="46" t="str">
        <f>IF(AB193="","",COUNTIFS($C190:$C290,AD$2,$D190:$D290,$AB193))</f>
        <v/>
      </c>
      <c r="AE193" s="46" t="str">
        <f>IF(AC193="","",COUNTIFS($C190:$C290,AE$2,$D190:$D290,$AB193))</f>
        <v/>
      </c>
      <c r="AF193" s="46" t="str">
        <f>IF(AD193="","",COUNTIFS($C190:$C290,AF$2,$D190:$D290,$AB193))</f>
        <v/>
      </c>
      <c r="AG193" s="46" t="str">
        <f>IF(AE193="","",COUNTIFS($C190:$C290,AG$2,$D190:$D290,$AB193))</f>
        <v/>
      </c>
      <c r="AH193" s="46" t="str">
        <f>IF(AF193="","",COUNTIFS($C190:$C290,AH$2,$D190:$D290,$AB193))</f>
        <v/>
      </c>
      <c r="AI193" s="46" t="str">
        <f>IF(AG193="","",COUNTIFS($C190:$C290,AI$2,$D190:$D290,$AB193))</f>
        <v/>
      </c>
      <c r="AJ193" s="46" t="str">
        <f>IF(AH193="","",COUNTIFS($C190:$C290,AJ$2,$D190:$D290,$AB193))</f>
        <v/>
      </c>
      <c r="AK193" s="46" t="str">
        <f>IF(AI193="","",COUNTIFS($C190:$C290,AK$2,$D190:$D290,$AB193))</f>
        <v/>
      </c>
      <c r="AL193" s="46" t="str">
        <f>IF(AJ193="","",COUNTIFS($C190:$C290,AL$2,$D190:$D290,$AB193))</f>
        <v/>
      </c>
      <c r="AM193" s="46" t="str">
        <f>IF(AK193="","",COUNTIFS($C190:$C290,AM$2,$D190:$D290,$AB193))</f>
        <v/>
      </c>
      <c r="AN193" s="46" t="str">
        <f>IF(AB193="","",COUNTIFS($C190:$C290,"&gt;2.50",$D190:$D290,$AB193))</f>
        <v/>
      </c>
    </row>
    <row r="194" spans="11:40">
      <c r="K194" s="78" t="str">
        <f t="shared" si="18"/>
        <v/>
      </c>
      <c r="L194" s="77" t="str">
        <f t="shared" si="16"/>
        <v/>
      </c>
      <c r="M194" s="60"/>
      <c r="N194" s="58"/>
      <c r="O194" s="70"/>
      <c r="P194" s="70"/>
      <c r="Q194" s="70"/>
      <c r="R194" s="70"/>
      <c r="S194" s="70"/>
      <c r="T194" s="70"/>
      <c r="U194" s="70"/>
      <c r="V194" s="70"/>
      <c r="W194" s="70"/>
      <c r="X194" s="55"/>
      <c r="AB194" s="45" t="str">
        <f t="shared" si="17"/>
        <v/>
      </c>
      <c r="AC194" s="77" t="str">
        <f t="shared" si="19"/>
        <v/>
      </c>
      <c r="AD194" s="46" t="str">
        <f>IF(AB194="","",COUNTIFS($C191:$C291,AD$2,$D191:$D291,$AB194))</f>
        <v/>
      </c>
      <c r="AE194" s="46" t="str">
        <f>IF(AC194="","",COUNTIFS($C191:$C291,AE$2,$D191:$D291,$AB194))</f>
        <v/>
      </c>
      <c r="AF194" s="46" t="str">
        <f>IF(AD194="","",COUNTIFS($C191:$C291,AF$2,$D191:$D291,$AB194))</f>
        <v/>
      </c>
      <c r="AG194" s="46" t="str">
        <f>IF(AE194="","",COUNTIFS($C191:$C291,AG$2,$D191:$D291,$AB194))</f>
        <v/>
      </c>
      <c r="AH194" s="46" t="str">
        <f>IF(AF194="","",COUNTIFS($C191:$C291,AH$2,$D191:$D291,$AB194))</f>
        <v/>
      </c>
      <c r="AI194" s="46" t="str">
        <f>IF(AG194="","",COUNTIFS($C191:$C291,AI$2,$D191:$D291,$AB194))</f>
        <v/>
      </c>
      <c r="AJ194" s="46" t="str">
        <f>IF(AH194="","",COUNTIFS($C191:$C291,AJ$2,$D191:$D291,$AB194))</f>
        <v/>
      </c>
      <c r="AK194" s="46" t="str">
        <f>IF(AI194="","",COUNTIFS($C191:$C291,AK$2,$D191:$D291,$AB194))</f>
        <v/>
      </c>
      <c r="AL194" s="46" t="str">
        <f>IF(AJ194="","",COUNTIFS($C191:$C291,AL$2,$D191:$D291,$AB194))</f>
        <v/>
      </c>
      <c r="AM194" s="46" t="str">
        <f>IF(AK194="","",COUNTIFS($C191:$C291,AM$2,$D191:$D291,$AB194))</f>
        <v/>
      </c>
      <c r="AN194" s="46" t="str">
        <f>IF(AB194="","",COUNTIFS($C191:$C291,"&gt;2.50",$D191:$D291,$AB194))</f>
        <v/>
      </c>
    </row>
    <row r="195" spans="11:40">
      <c r="K195" s="78" t="str">
        <f t="shared" ref="K195:K202" si="20">IF(M195="","",COUNTIF(D:D,N195))</f>
        <v/>
      </c>
      <c r="L195" s="77" t="str">
        <f t="shared" si="16"/>
        <v/>
      </c>
      <c r="M195" s="60"/>
      <c r="N195" s="58"/>
      <c r="O195" s="70"/>
      <c r="P195" s="70"/>
      <c r="Q195" s="70"/>
      <c r="R195" s="70"/>
      <c r="S195" s="70"/>
      <c r="T195" s="70"/>
      <c r="U195" s="70"/>
      <c r="V195" s="70"/>
      <c r="W195" s="70"/>
      <c r="X195" s="55"/>
      <c r="AB195" s="45" t="str">
        <f t="shared" si="17"/>
        <v/>
      </c>
      <c r="AC195" s="77" t="str">
        <f t="shared" ref="AC195:AC202" si="21">IF(AND(ISNUMBER(N195),N195&lt;&gt;""),(GETPIVOTDATA("Quantité 
estimée en 
stères",$N$1,"Lot",N195)-($I$2*M195))/M195,"")</f>
        <v/>
      </c>
      <c r="AD195" s="46" t="str">
        <f>IF(AB195="","",COUNTIFS($C192:$C292,AD$2,$D192:$D292,$AB195))</f>
        <v/>
      </c>
      <c r="AE195" s="46" t="str">
        <f>IF(AC195="","",COUNTIFS($C192:$C292,AE$2,$D192:$D292,$AB195))</f>
        <v/>
      </c>
      <c r="AF195" s="46" t="str">
        <f>IF(AD195="","",COUNTIFS($C192:$C292,AF$2,$D192:$D292,$AB195))</f>
        <v/>
      </c>
      <c r="AG195" s="46" t="str">
        <f>IF(AE195="","",COUNTIFS($C192:$C292,AG$2,$D192:$D292,$AB195))</f>
        <v/>
      </c>
      <c r="AH195" s="46" t="str">
        <f>IF(AF195="","",COUNTIFS($C192:$C292,AH$2,$D192:$D292,$AB195))</f>
        <v/>
      </c>
      <c r="AI195" s="46" t="str">
        <f>IF(AG195="","",COUNTIFS($C192:$C292,AI$2,$D192:$D292,$AB195))</f>
        <v/>
      </c>
      <c r="AJ195" s="46" t="str">
        <f>IF(AH195="","",COUNTIFS($C192:$C292,AJ$2,$D192:$D292,$AB195))</f>
        <v/>
      </c>
      <c r="AK195" s="46" t="str">
        <f>IF(AI195="","",COUNTIFS($C192:$C292,AK$2,$D192:$D292,$AB195))</f>
        <v/>
      </c>
      <c r="AL195" s="46" t="str">
        <f>IF(AJ195="","",COUNTIFS($C192:$C292,AL$2,$D192:$D292,$AB195))</f>
        <v/>
      </c>
      <c r="AM195" s="46" t="str">
        <f>IF(AK195="","",COUNTIFS($C192:$C292,AM$2,$D192:$D292,$AB195))</f>
        <v/>
      </c>
      <c r="AN195" s="46" t="str">
        <f>IF(AB195="","",COUNTIFS($C192:$C292,"&gt;2.50",$D192:$D292,$AB195))</f>
        <v/>
      </c>
    </row>
    <row r="196" spans="11:40">
      <c r="K196" s="78" t="str">
        <f t="shared" si="20"/>
        <v/>
      </c>
      <c r="L196" s="77" t="str">
        <f t="shared" ref="L196:L202" si="22">IF(AC196="","",AC196)</f>
        <v/>
      </c>
      <c r="M196" s="60"/>
      <c r="N196" s="58"/>
      <c r="O196" s="70"/>
      <c r="P196" s="70"/>
      <c r="Q196" s="70"/>
      <c r="R196" s="70"/>
      <c r="S196" s="70"/>
      <c r="T196" s="70"/>
      <c r="U196" s="70"/>
      <c r="V196" s="70"/>
      <c r="W196" s="70"/>
      <c r="X196" s="55"/>
      <c r="AB196" s="45" t="str">
        <f t="shared" si="17"/>
        <v/>
      </c>
      <c r="AC196" s="77" t="str">
        <f t="shared" si="21"/>
        <v/>
      </c>
      <c r="AD196" s="46" t="str">
        <f>IF(AB196="","",COUNTIFS($C193:$C293,AD$2,$D193:$D293,$AB196))</f>
        <v/>
      </c>
      <c r="AE196" s="46" t="str">
        <f>IF(AC196="","",COUNTIFS($C193:$C293,AE$2,$D193:$D293,$AB196))</f>
        <v/>
      </c>
      <c r="AF196" s="46" t="str">
        <f>IF(AD196="","",COUNTIFS($C193:$C293,AF$2,$D193:$D293,$AB196))</f>
        <v/>
      </c>
      <c r="AG196" s="46" t="str">
        <f>IF(AE196="","",COUNTIFS($C193:$C293,AG$2,$D193:$D293,$AB196))</f>
        <v/>
      </c>
      <c r="AH196" s="46" t="str">
        <f>IF(AF196="","",COUNTIFS($C193:$C293,AH$2,$D193:$D293,$AB196))</f>
        <v/>
      </c>
      <c r="AI196" s="46" t="str">
        <f>IF(AG196="","",COUNTIFS($C193:$C293,AI$2,$D193:$D293,$AB196))</f>
        <v/>
      </c>
      <c r="AJ196" s="46" t="str">
        <f>IF(AH196="","",COUNTIFS($C193:$C293,AJ$2,$D193:$D293,$AB196))</f>
        <v/>
      </c>
      <c r="AK196" s="46" t="str">
        <f>IF(AI196="","",COUNTIFS($C193:$C293,AK$2,$D193:$D293,$AB196))</f>
        <v/>
      </c>
      <c r="AL196" s="46" t="str">
        <f>IF(AJ196="","",COUNTIFS($C193:$C293,AL$2,$D193:$D293,$AB196))</f>
        <v/>
      </c>
      <c r="AM196" s="46" t="str">
        <f>IF(AK196="","",COUNTIFS($C193:$C293,AM$2,$D193:$D293,$AB196))</f>
        <v/>
      </c>
      <c r="AN196" s="46" t="str">
        <f>IF(AB196="","",COUNTIFS($C193:$C293,"&gt;2.50",$D193:$D293,$AB196))</f>
        <v/>
      </c>
    </row>
    <row r="197" spans="11:40">
      <c r="K197" s="78" t="str">
        <f t="shared" si="20"/>
        <v/>
      </c>
      <c r="L197" s="77" t="str">
        <f t="shared" si="22"/>
        <v/>
      </c>
      <c r="M197" s="60"/>
      <c r="N197" s="58"/>
      <c r="O197" s="70"/>
      <c r="P197" s="70"/>
      <c r="Q197" s="70"/>
      <c r="R197" s="70"/>
      <c r="S197" s="70"/>
      <c r="T197" s="70"/>
      <c r="U197" s="70"/>
      <c r="V197" s="70"/>
      <c r="W197" s="70"/>
      <c r="X197" s="55"/>
      <c r="AB197" s="45" t="str">
        <f t="shared" si="17"/>
        <v/>
      </c>
      <c r="AC197" s="77" t="str">
        <f t="shared" si="21"/>
        <v/>
      </c>
      <c r="AD197" s="46" t="str">
        <f>IF(AB197="","",COUNTIFS($C194:$C294,AD$2,$D194:$D294,$AB197))</f>
        <v/>
      </c>
      <c r="AE197" s="46" t="str">
        <f>IF(AC197="","",COUNTIFS($C194:$C294,AE$2,$D194:$D294,$AB197))</f>
        <v/>
      </c>
      <c r="AF197" s="46" t="str">
        <f>IF(AD197="","",COUNTIFS($C194:$C294,AF$2,$D194:$D294,$AB197))</f>
        <v/>
      </c>
      <c r="AG197" s="46" t="str">
        <f>IF(AE197="","",COUNTIFS($C194:$C294,AG$2,$D194:$D294,$AB197))</f>
        <v/>
      </c>
      <c r="AH197" s="46" t="str">
        <f>IF(AF197="","",COUNTIFS($C194:$C294,AH$2,$D194:$D294,$AB197))</f>
        <v/>
      </c>
      <c r="AI197" s="46" t="str">
        <f>IF(AG197="","",COUNTIFS($C194:$C294,AI$2,$D194:$D294,$AB197))</f>
        <v/>
      </c>
      <c r="AJ197" s="46" t="str">
        <f>IF(AH197="","",COUNTIFS($C194:$C294,AJ$2,$D194:$D294,$AB197))</f>
        <v/>
      </c>
      <c r="AK197" s="46" t="str">
        <f>IF(AI197="","",COUNTIFS($C194:$C294,AK$2,$D194:$D294,$AB197))</f>
        <v/>
      </c>
      <c r="AL197" s="46" t="str">
        <f>IF(AJ197="","",COUNTIFS($C194:$C294,AL$2,$D194:$D294,$AB197))</f>
        <v/>
      </c>
      <c r="AM197" s="46" t="str">
        <f>IF(AK197="","",COUNTIFS($C194:$C294,AM$2,$D194:$D294,$AB197))</f>
        <v/>
      </c>
      <c r="AN197" s="46" t="str">
        <f>IF(AB197="","",COUNTIFS($C194:$C294,"&gt;2.50",$D194:$D294,$AB197))</f>
        <v/>
      </c>
    </row>
    <row r="198" spans="11:40">
      <c r="K198" s="78" t="str">
        <f t="shared" si="20"/>
        <v/>
      </c>
      <c r="L198" s="77" t="str">
        <f t="shared" si="22"/>
        <v/>
      </c>
      <c r="M198" s="60"/>
      <c r="N198" s="58"/>
      <c r="O198" s="70"/>
      <c r="P198" s="70"/>
      <c r="Q198" s="70"/>
      <c r="R198" s="70"/>
      <c r="S198" s="70"/>
      <c r="T198" s="70"/>
      <c r="U198" s="70"/>
      <c r="V198" s="70"/>
      <c r="W198" s="70"/>
      <c r="X198" s="55"/>
      <c r="AB198" s="45" t="str">
        <f t="shared" si="17"/>
        <v/>
      </c>
      <c r="AC198" s="77" t="str">
        <f t="shared" si="21"/>
        <v/>
      </c>
      <c r="AD198" s="46" t="str">
        <f>IF(AB198="","",COUNTIFS($C195:$C295,AD$2,$D195:$D295,$AB198))</f>
        <v/>
      </c>
      <c r="AE198" s="46" t="str">
        <f>IF(AC198="","",COUNTIFS($C195:$C295,AE$2,$D195:$D295,$AB198))</f>
        <v/>
      </c>
      <c r="AF198" s="46" t="str">
        <f>IF(AD198="","",COUNTIFS($C195:$C295,AF$2,$D195:$D295,$AB198))</f>
        <v/>
      </c>
      <c r="AG198" s="46" t="str">
        <f>IF(AE198="","",COUNTIFS($C195:$C295,AG$2,$D195:$D295,$AB198))</f>
        <v/>
      </c>
      <c r="AH198" s="46" t="str">
        <f>IF(AF198="","",COUNTIFS($C195:$C295,AH$2,$D195:$D295,$AB198))</f>
        <v/>
      </c>
      <c r="AI198" s="46" t="str">
        <f>IF(AG198="","",COUNTIFS($C195:$C295,AI$2,$D195:$D295,$AB198))</f>
        <v/>
      </c>
      <c r="AJ198" s="46" t="str">
        <f>IF(AH198="","",COUNTIFS($C195:$C295,AJ$2,$D195:$D295,$AB198))</f>
        <v/>
      </c>
      <c r="AK198" s="46" t="str">
        <f>IF(AI198="","",COUNTIFS($C195:$C295,AK$2,$D195:$D295,$AB198))</f>
        <v/>
      </c>
      <c r="AL198" s="46" t="str">
        <f>IF(AJ198="","",COUNTIFS($C195:$C295,AL$2,$D195:$D295,$AB198))</f>
        <v/>
      </c>
      <c r="AM198" s="46" t="str">
        <f>IF(AK198="","",COUNTIFS($C195:$C295,AM$2,$D195:$D295,$AB198))</f>
        <v/>
      </c>
      <c r="AN198" s="46" t="str">
        <f>IF(AB198="","",COUNTIFS($C195:$C295,"&gt;2.50",$D195:$D295,$AB198))</f>
        <v/>
      </c>
    </row>
    <row r="199" spans="11:40">
      <c r="K199" s="78" t="str">
        <f t="shared" si="20"/>
        <v/>
      </c>
      <c r="L199" s="77" t="str">
        <f t="shared" si="22"/>
        <v/>
      </c>
      <c r="M199" s="60"/>
      <c r="N199" s="58"/>
      <c r="O199" s="70"/>
      <c r="P199" s="70"/>
      <c r="Q199" s="70"/>
      <c r="R199" s="70"/>
      <c r="S199" s="70"/>
      <c r="T199" s="70"/>
      <c r="U199" s="70"/>
      <c r="V199" s="70"/>
      <c r="W199" s="70"/>
      <c r="X199" s="55"/>
      <c r="AB199" s="45" t="str">
        <f t="shared" si="17"/>
        <v/>
      </c>
      <c r="AC199" s="77" t="str">
        <f t="shared" si="21"/>
        <v/>
      </c>
      <c r="AD199" s="46" t="str">
        <f>IF(AB199="","",COUNTIFS($C196:$C296,AD$2,$D196:$D296,$AB199))</f>
        <v/>
      </c>
      <c r="AE199" s="46" t="str">
        <f>IF(AC199="","",COUNTIFS($C196:$C296,AE$2,$D196:$D296,$AB199))</f>
        <v/>
      </c>
      <c r="AF199" s="46" t="str">
        <f>IF(AD199="","",COUNTIFS($C196:$C296,AF$2,$D196:$D296,$AB199))</f>
        <v/>
      </c>
      <c r="AG199" s="46" t="str">
        <f>IF(AE199="","",COUNTIFS($C196:$C296,AG$2,$D196:$D296,$AB199))</f>
        <v/>
      </c>
      <c r="AH199" s="46" t="str">
        <f>IF(AF199="","",COUNTIFS($C196:$C296,AH$2,$D196:$D296,$AB199))</f>
        <v/>
      </c>
      <c r="AI199" s="46" t="str">
        <f>IF(AG199="","",COUNTIFS($C196:$C296,AI$2,$D196:$D296,$AB199))</f>
        <v/>
      </c>
      <c r="AJ199" s="46" t="str">
        <f>IF(AH199="","",COUNTIFS($C196:$C296,AJ$2,$D196:$D296,$AB199))</f>
        <v/>
      </c>
      <c r="AK199" s="46" t="str">
        <f>IF(AI199="","",COUNTIFS($C196:$C296,AK$2,$D196:$D296,$AB199))</f>
        <v/>
      </c>
      <c r="AL199" s="46" t="str">
        <f>IF(AJ199="","",COUNTIFS($C196:$C296,AL$2,$D196:$D296,$AB199))</f>
        <v/>
      </c>
      <c r="AM199" s="46" t="str">
        <f>IF(AK199="","",COUNTIFS($C196:$C296,AM$2,$D196:$D296,$AB199))</f>
        <v/>
      </c>
      <c r="AN199" s="46" t="str">
        <f>IF(AB199="","",COUNTIFS($C196:$C296,"&gt;2.50",$D196:$D296,$AB199))</f>
        <v/>
      </c>
    </row>
    <row r="200" spans="11:40">
      <c r="K200" s="78" t="str">
        <f t="shared" si="20"/>
        <v/>
      </c>
      <c r="L200" s="77" t="str">
        <f t="shared" si="22"/>
        <v/>
      </c>
      <c r="M200" s="60"/>
      <c r="N200" s="58"/>
      <c r="O200" s="70"/>
      <c r="P200" s="70"/>
      <c r="Q200" s="70"/>
      <c r="R200" s="70"/>
      <c r="S200" s="70"/>
      <c r="T200" s="70"/>
      <c r="U200" s="70"/>
      <c r="V200" s="70"/>
      <c r="W200" s="70"/>
      <c r="X200" s="55"/>
      <c r="AB200" s="45" t="str">
        <f t="shared" si="17"/>
        <v/>
      </c>
      <c r="AC200" s="77" t="str">
        <f t="shared" si="21"/>
        <v/>
      </c>
      <c r="AD200" s="46" t="str">
        <f>IF(AB200="","",COUNTIFS($C197:$C297,AD$2,$D197:$D297,$AB200))</f>
        <v/>
      </c>
      <c r="AE200" s="46" t="str">
        <f>IF(AC200="","",COUNTIFS($C197:$C297,AE$2,$D197:$D297,$AB200))</f>
        <v/>
      </c>
      <c r="AF200" s="46" t="str">
        <f>IF(AD200="","",COUNTIFS($C197:$C297,AF$2,$D197:$D297,$AB200))</f>
        <v/>
      </c>
      <c r="AG200" s="46" t="str">
        <f>IF(AE200="","",COUNTIFS($C197:$C297,AG$2,$D197:$D297,$AB200))</f>
        <v/>
      </c>
      <c r="AH200" s="46" t="str">
        <f>IF(AF200="","",COUNTIFS($C197:$C297,AH$2,$D197:$D297,$AB200))</f>
        <v/>
      </c>
      <c r="AI200" s="46" t="str">
        <f>IF(AG200="","",COUNTIFS($C197:$C297,AI$2,$D197:$D297,$AB200))</f>
        <v/>
      </c>
      <c r="AJ200" s="46" t="str">
        <f>IF(AH200="","",COUNTIFS($C197:$C297,AJ$2,$D197:$D297,$AB200))</f>
        <v/>
      </c>
      <c r="AK200" s="46" t="str">
        <f>IF(AI200="","",COUNTIFS($C197:$C297,AK$2,$D197:$D297,$AB200))</f>
        <v/>
      </c>
      <c r="AL200" s="46" t="str">
        <f>IF(AJ200="","",COUNTIFS($C197:$C297,AL$2,$D197:$D297,$AB200))</f>
        <v/>
      </c>
      <c r="AM200" s="46" t="str">
        <f>IF(AK200="","",COUNTIFS($C197:$C297,AM$2,$D197:$D297,$AB200))</f>
        <v/>
      </c>
      <c r="AN200" s="46" t="str">
        <f>IF(AB200="","",COUNTIFS($C197:$C297,"&gt;2.50",$D197:$D297,$AB200))</f>
        <v/>
      </c>
    </row>
    <row r="201" spans="11:40">
      <c r="K201" s="78" t="str">
        <f t="shared" si="20"/>
        <v/>
      </c>
      <c r="L201" s="77" t="str">
        <f t="shared" si="22"/>
        <v/>
      </c>
      <c r="M201" s="60"/>
      <c r="N201" s="58"/>
      <c r="O201" s="70"/>
      <c r="P201" s="70"/>
      <c r="Q201" s="70"/>
      <c r="R201" s="70"/>
      <c r="S201" s="70"/>
      <c r="T201" s="70"/>
      <c r="U201" s="70"/>
      <c r="V201" s="70"/>
      <c r="W201" s="70"/>
      <c r="X201" s="55"/>
      <c r="AB201" s="45" t="str">
        <f t="shared" si="17"/>
        <v/>
      </c>
      <c r="AC201" s="77" t="str">
        <f t="shared" si="21"/>
        <v/>
      </c>
      <c r="AD201" s="46" t="str">
        <f>IF(AB201="","",COUNTIFS($C198:$C298,AD$2,$D198:$D298,$AB201))</f>
        <v/>
      </c>
      <c r="AE201" s="46" t="str">
        <f>IF(AC201="","",COUNTIFS($C198:$C298,AE$2,$D198:$D298,$AB201))</f>
        <v/>
      </c>
      <c r="AF201" s="46" t="str">
        <f>IF(AD201="","",COUNTIFS($C198:$C298,AF$2,$D198:$D298,$AB201))</f>
        <v/>
      </c>
      <c r="AG201" s="46" t="str">
        <f>IF(AE201="","",COUNTIFS($C198:$C298,AG$2,$D198:$D298,$AB201))</f>
        <v/>
      </c>
      <c r="AH201" s="46" t="str">
        <f>IF(AF201="","",COUNTIFS($C198:$C298,AH$2,$D198:$D298,$AB201))</f>
        <v/>
      </c>
      <c r="AI201" s="46" t="str">
        <f>IF(AG201="","",COUNTIFS($C198:$C298,AI$2,$D198:$D298,$AB201))</f>
        <v/>
      </c>
      <c r="AJ201" s="46" t="str">
        <f>IF(AH201="","",COUNTIFS($C198:$C298,AJ$2,$D198:$D298,$AB201))</f>
        <v/>
      </c>
      <c r="AK201" s="46" t="str">
        <f>IF(AI201="","",COUNTIFS($C198:$C298,AK$2,$D198:$D298,$AB201))</f>
        <v/>
      </c>
      <c r="AL201" s="46" t="str">
        <f>IF(AJ201="","",COUNTIFS($C198:$C298,AL$2,$D198:$D298,$AB201))</f>
        <v/>
      </c>
      <c r="AM201" s="46" t="str">
        <f>IF(AK201="","",COUNTIFS($C198:$C298,AM$2,$D198:$D298,$AB201))</f>
        <v/>
      </c>
      <c r="AN201" s="46" t="str">
        <f>IF(AB201="","",COUNTIFS($C198:$C298,"&gt;2.50",$D198:$D298,$AB201))</f>
        <v/>
      </c>
    </row>
    <row r="202" spans="11:40">
      <c r="K202" s="78" t="str">
        <f t="shared" si="20"/>
        <v/>
      </c>
      <c r="L202" s="77" t="str">
        <f t="shared" si="22"/>
        <v/>
      </c>
      <c r="M202" s="60"/>
      <c r="N202" s="58"/>
      <c r="O202" s="70"/>
      <c r="P202" s="70"/>
      <c r="Q202" s="70"/>
      <c r="R202" s="70"/>
      <c r="S202" s="70"/>
      <c r="T202" s="70"/>
      <c r="U202" s="70"/>
      <c r="V202" s="70"/>
      <c r="W202" s="70"/>
      <c r="X202" s="55"/>
      <c r="AB202" s="45" t="str">
        <f t="shared" si="17"/>
        <v/>
      </c>
      <c r="AC202" s="77" t="str">
        <f t="shared" si="21"/>
        <v/>
      </c>
      <c r="AD202" s="46" t="str">
        <f>IF(AB202="","",COUNTIFS($C199:$C299,AD$2,$D199:$D299,$AB202))</f>
        <v/>
      </c>
      <c r="AE202" s="46" t="str">
        <f>IF(AC202="","",COUNTIFS($C199:$C299,AE$2,$D199:$D299,$AB202))</f>
        <v/>
      </c>
      <c r="AF202" s="46" t="str">
        <f>IF(AD202="","",COUNTIFS($C199:$C299,AF$2,$D199:$D299,$AB202))</f>
        <v/>
      </c>
      <c r="AG202" s="46" t="str">
        <f>IF(AE202="","",COUNTIFS($C199:$C299,AG$2,$D199:$D299,$AB202))</f>
        <v/>
      </c>
      <c r="AH202" s="46" t="str">
        <f>IF(AF202="","",COUNTIFS($C199:$C299,AH$2,$D199:$D299,$AB202))</f>
        <v/>
      </c>
      <c r="AI202" s="46" t="str">
        <f>IF(AG202="","",COUNTIFS($C199:$C299,AI$2,$D199:$D299,$AB202))</f>
        <v/>
      </c>
      <c r="AJ202" s="46" t="str">
        <f>IF(AH202="","",COUNTIFS($C199:$C299,AJ$2,$D199:$D299,$AB202))</f>
        <v/>
      </c>
      <c r="AK202" s="46" t="str">
        <f>IF(AI202="","",COUNTIFS($C199:$C299,AK$2,$D199:$D299,$AB202))</f>
        <v/>
      </c>
      <c r="AL202" s="46" t="str">
        <f>IF(AJ202="","",COUNTIFS($C199:$C299,AL$2,$D199:$D299,$AB202))</f>
        <v/>
      </c>
      <c r="AM202" s="46" t="str">
        <f>IF(AK202="","",COUNTIFS($C199:$C299,AM$2,$D199:$D299,$AB202))</f>
        <v/>
      </c>
      <c r="AN202" s="46" t="str">
        <f>IF(AB202="","",COUNTIFS($C199:$C299,"&gt;2.50",$D199:$D299,$AB202))</f>
        <v/>
      </c>
    </row>
  </sheetData>
  <sheetProtection sheet="1" formatCells="0" formatColumns="0" formatRows="0" sort="0" autoFilter="0" pivotTables="0"/>
  <protectedRanges>
    <protectedRange sqref="G17:G26 G44:G1048576 G1:I2 H33:I1048576 G4:I13 J1:XFD1048576 A33:C1048576 D1:F1048576 A1:C32" name="Plage1" securityDescriptor="O:WDG:WDD:(A;;CC;;;S-1-5-21-3767193220-3733058107-397950744-1001)"/>
  </protectedRanges>
  <autoFilter ref="A1:E100"/>
  <sortState ref="A2:E1048576">
    <sortCondition ref="A1"/>
  </sortState>
  <dataConsolidate/>
  <mergeCells count="3">
    <mergeCell ref="G9:H9"/>
    <mergeCell ref="G12:H12"/>
    <mergeCell ref="G13:H13"/>
  </mergeCells>
  <conditionalFormatting sqref="M1:M1048576">
    <cfRule type="cellIs" dxfId="12" priority="29" operator="greaterThan">
      <formula>1</formula>
    </cfRule>
  </conditionalFormatting>
  <conditionalFormatting sqref="E1:E1048576">
    <cfRule type="colorScale" priority="27">
      <colorScale>
        <cfvo type="min" val="0"/>
        <cfvo type="percentile" val="50"/>
        <cfvo type="max" val="0"/>
        <color theme="3" tint="0.59999389629810485"/>
        <color theme="6" tint="0.39997558519241921"/>
        <color theme="9" tint="-0.249977111117893"/>
      </colorScale>
    </cfRule>
  </conditionalFormatting>
  <conditionalFormatting sqref="AD3:AN202">
    <cfRule type="expression" dxfId="11" priority="22" stopIfTrue="1">
      <formula>AND($AC3&gt;0,AD3&gt;0,$AC3-AD$2&gt;=-0.25,$AC3-AD$2&lt;=0)</formula>
    </cfRule>
    <cfRule type="expression" dxfId="10" priority="23" stopIfTrue="1">
      <formula>AND($AC3&lt;0,$AC3+AD$2&lt;=0)</formula>
    </cfRule>
    <cfRule type="expression" dxfId="9" priority="24" stopIfTrue="1">
      <formula>AND($AC3&lt;0,$AC3+AD$2&lt;=0.25)</formula>
    </cfRule>
  </conditionalFormatting>
  <conditionalFormatting sqref="AD3:AN202">
    <cfRule type="expression" dxfId="8" priority="21" stopIfTrue="1">
      <formula>AND($AC3&gt;0,AD3&gt;0,$AC3-AD$2&gt;=0)</formula>
    </cfRule>
  </conditionalFormatting>
  <conditionalFormatting sqref="D1:D1048576">
    <cfRule type="colorScale" priority="46">
      <colorScale>
        <cfvo type="min" val="0"/>
        <cfvo type="percentile" val="50"/>
        <cfvo type="max" val="0"/>
        <color rgb="FFF8696B"/>
        <color rgb="FFFFEB84"/>
        <color theme="8" tint="-0.249977111117893"/>
      </colorScale>
    </cfRule>
  </conditionalFormatting>
  <conditionalFormatting sqref="C1:C1048576">
    <cfRule type="expression" dxfId="7" priority="51">
      <formula>AND(ISNUMBER($C1),$C1&gt;$I$2)</formula>
    </cfRule>
  </conditionalFormatting>
  <conditionalFormatting sqref="AC6:AC202">
    <cfRule type="top10" dxfId="6" priority="11" bottom="1" rank="1"/>
    <cfRule type="top10" dxfId="5" priority="12" rank="2"/>
  </conditionalFormatting>
  <conditionalFormatting sqref="K1:K1048576">
    <cfRule type="top10" dxfId="4" priority="7" percent="1" rank="10"/>
  </conditionalFormatting>
  <conditionalFormatting sqref="L1:L1048576">
    <cfRule type="expression" dxfId="3" priority="3">
      <formula>L1=MAX($L:$L)</formula>
    </cfRule>
    <cfRule type="top10" dxfId="2" priority="4" rank="2"/>
    <cfRule type="top10" dxfId="1" priority="6" bottom="1" rank="1"/>
  </conditionalFormatting>
  <conditionalFormatting sqref="C2:C33">
    <cfRule type="expression" dxfId="0" priority="1">
      <formula>AND(ISNUMBER($C2),$C2&gt;$H$2)</formula>
    </cfRule>
  </conditionalFormatting>
  <dataValidations count="1">
    <dataValidation type="list" allowBlank="1" showInputMessage="1" showErrorMessage="1" sqref="B1:B1048576">
      <formula1>Essence</formula1>
    </dataValidation>
  </dataValidations>
  <pageMargins left="0.7" right="0.7" top="0.75" bottom="0.75" header="0.3" footer="0.3"/>
  <pageSetup paperSize="9" orientation="portrait" r:id="rId2"/>
  <ignoredErrors>
    <ignoredError sqref="AD5:AN202" formulaRange="1"/>
  </ignoredErrors>
  <drawing r:id="rId3"/>
  <legacyDrawing r:id="rId4"/>
  <controls>
    <control shapeId="1046" r:id="rId5" name="BtnVider"/>
    <control shapeId="1041" r:id="rId6" name="BtnRafraichirTCD"/>
    <control shapeId="1030" r:id="rId7" name="SpinButton1"/>
    <control shapeId="1027" r:id="rId8" name="BtnCreerFeuilles"/>
    <control shapeId="1025" r:id="rId9" name="BtnGenererLots"/>
    <control shapeId="1028" r:id="rId10" name="BtnSuppF"/>
    <control shapeId="1049" r:id="rId11" name="Spin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8"/>
  <sheetViews>
    <sheetView workbookViewId="0">
      <selection activeCell="B11" sqref="B11"/>
    </sheetView>
  </sheetViews>
  <sheetFormatPr baseColWidth="10" defaultRowHeight="15"/>
  <cols>
    <col min="1" max="1" width="12.85546875" customWidth="1"/>
    <col min="2" max="2" width="24" customWidth="1"/>
    <col min="3" max="3" width="12.42578125" bestFit="1" customWidth="1"/>
  </cols>
  <sheetData>
    <row r="1" spans="1:3" ht="24" thickBot="1">
      <c r="A1" s="20">
        <f ca="1">TODAY()</f>
        <v>42350</v>
      </c>
      <c r="B1" s="21" t="s">
        <v>39</v>
      </c>
      <c r="C1" s="23"/>
    </row>
    <row r="2" spans="1:3">
      <c r="A2" s="8"/>
      <c r="B2" s="8"/>
      <c r="C2" s="8"/>
    </row>
    <row r="3" spans="1:3">
      <c r="A3" s="8"/>
      <c r="B3" s="8"/>
      <c r="C3" s="8"/>
    </row>
    <row r="4" spans="1:3" ht="15.75" thickBot="1">
      <c r="A4" s="8"/>
      <c r="B4" s="8"/>
      <c r="C4" s="8"/>
    </row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1</v>
      </c>
      <c r="B6" s="17">
        <f ca="1">SUM(OFFSET(C14,,,C6+1,))</f>
        <v>0</v>
      </c>
      <c r="C6" s="18">
        <f ca="1">COUNT(A:A)-2</f>
        <v>0</v>
      </c>
    </row>
    <row r="7" spans="1:3">
      <c r="A7" s="8"/>
      <c r="B7" s="8"/>
      <c r="C7" s="8"/>
    </row>
    <row r="8" spans="1:3" s="2" customFormat="1">
      <c r="A8" s="12"/>
      <c r="B8" s="12"/>
      <c r="C8" s="12"/>
    </row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/>
      <c r="B15" s="9"/>
      <c r="C15" s="11"/>
    </row>
    <row r="16" spans="1:3">
      <c r="A16" s="10"/>
      <c r="B16" s="9"/>
      <c r="C16" s="11"/>
    </row>
    <row r="17" spans="1:3">
      <c r="A17" s="10"/>
      <c r="B17" s="9"/>
      <c r="C17" s="11"/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78"/>
  <sheetViews>
    <sheetView workbookViewId="0">
      <selection activeCell="A15" sqref="A15:C20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1</v>
      </c>
      <c r="B6" s="17">
        <f ca="1">SUM(OFFSET(C14,,,C6+1,))</f>
        <v>5.75</v>
      </c>
      <c r="C6" s="18">
        <f ca="1">COUNT(A:A)-2</f>
        <v>6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1</v>
      </c>
      <c r="B15" s="9" t="s">
        <v>37</v>
      </c>
      <c r="C15" s="11">
        <v>1</v>
      </c>
    </row>
    <row r="16" spans="1:3">
      <c r="A16" s="10">
        <v>2</v>
      </c>
      <c r="B16" s="9" t="s">
        <v>38</v>
      </c>
      <c r="C16" s="11">
        <v>1</v>
      </c>
    </row>
    <row r="17" spans="1:3">
      <c r="A17" s="10">
        <v>3</v>
      </c>
      <c r="B17" s="9" t="s">
        <v>38</v>
      </c>
      <c r="C17" s="11">
        <v>0.75</v>
      </c>
    </row>
    <row r="18" spans="1:3">
      <c r="A18" s="10">
        <v>4</v>
      </c>
      <c r="B18" s="9" t="s">
        <v>38</v>
      </c>
      <c r="C18" s="11">
        <v>1.25</v>
      </c>
    </row>
    <row r="19" spans="1:3">
      <c r="A19" s="10">
        <v>5</v>
      </c>
      <c r="B19" s="9" t="s">
        <v>38</v>
      </c>
      <c r="C19" s="11">
        <v>1</v>
      </c>
    </row>
    <row r="20" spans="1:3">
      <c r="A20" s="10">
        <v>7</v>
      </c>
      <c r="B20" s="9" t="s">
        <v>37</v>
      </c>
      <c r="C20" s="11">
        <v>0.75</v>
      </c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2</v>
      </c>
      <c r="B6" s="17">
        <f ca="1">SUM(OFFSET(C14,,,C6+1,))</f>
        <v>6</v>
      </c>
      <c r="C6" s="18">
        <f ca="1">COUNT(A:A)-2</f>
        <v>4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30</v>
      </c>
      <c r="B15" s="9" t="s">
        <v>38</v>
      </c>
      <c r="C15" s="11">
        <v>3.75</v>
      </c>
    </row>
    <row r="16" spans="1:3">
      <c r="A16" s="10">
        <v>6</v>
      </c>
      <c r="B16" s="9" t="s">
        <v>38</v>
      </c>
      <c r="C16" s="11">
        <v>1</v>
      </c>
    </row>
    <row r="17" spans="1:3">
      <c r="A17" s="10">
        <v>8</v>
      </c>
      <c r="B17" s="9" t="s">
        <v>37</v>
      </c>
      <c r="C17" s="11">
        <v>0.5</v>
      </c>
    </row>
    <row r="18" spans="1:3">
      <c r="A18" s="10">
        <v>29</v>
      </c>
      <c r="B18" s="9" t="s">
        <v>38</v>
      </c>
      <c r="C18" s="11">
        <v>0.75</v>
      </c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3</v>
      </c>
      <c r="B6" s="17">
        <f ca="1">SUM(OFFSET(C14,,,C6+1,))</f>
        <v>5.25</v>
      </c>
      <c r="C6" s="18">
        <f ca="1">COUNT(A:A)-2</f>
        <v>4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9</v>
      </c>
      <c r="B15" s="9" t="s">
        <v>37</v>
      </c>
      <c r="C15" s="11">
        <v>0.5</v>
      </c>
    </row>
    <row r="16" spans="1:3">
      <c r="A16" s="10">
        <v>10</v>
      </c>
      <c r="B16" s="9" t="s">
        <v>38</v>
      </c>
      <c r="C16" s="11">
        <v>2</v>
      </c>
    </row>
    <row r="17" spans="1:3">
      <c r="A17" s="10">
        <v>11</v>
      </c>
      <c r="B17" s="9" t="s">
        <v>31</v>
      </c>
      <c r="C17" s="11">
        <v>2</v>
      </c>
    </row>
    <row r="18" spans="1:3">
      <c r="A18" s="10">
        <v>17</v>
      </c>
      <c r="B18" s="9" t="s">
        <v>31</v>
      </c>
      <c r="C18" s="11">
        <v>0.75</v>
      </c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4</v>
      </c>
      <c r="B6" s="17">
        <f ca="1">SUM(OFFSET(C14,,,C6+1,))</f>
        <v>5.75</v>
      </c>
      <c r="C6" s="18">
        <f ca="1">COUNT(A:A)-2</f>
        <v>5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12</v>
      </c>
      <c r="B15" s="9" t="s">
        <v>31</v>
      </c>
      <c r="C15" s="11">
        <v>2.5</v>
      </c>
    </row>
    <row r="16" spans="1:3">
      <c r="A16" s="10">
        <v>14</v>
      </c>
      <c r="B16" s="9" t="s">
        <v>38</v>
      </c>
      <c r="C16" s="11">
        <v>1.25</v>
      </c>
    </row>
    <row r="17" spans="1:3">
      <c r="A17" s="10">
        <v>15</v>
      </c>
      <c r="B17" s="9" t="s">
        <v>38</v>
      </c>
      <c r="C17" s="11">
        <v>1</v>
      </c>
    </row>
    <row r="18" spans="1:3">
      <c r="A18" s="10">
        <v>16</v>
      </c>
      <c r="B18" s="9" t="s">
        <v>31</v>
      </c>
      <c r="C18" s="11">
        <v>0.75</v>
      </c>
    </row>
    <row r="19" spans="1:3">
      <c r="A19" s="10">
        <v>18</v>
      </c>
      <c r="B19" s="9" t="s">
        <v>38</v>
      </c>
      <c r="C19" s="11">
        <v>0.25</v>
      </c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C278"/>
  <sheetViews>
    <sheetView workbookViewId="0">
      <selection activeCell="A15" sqref="A15:C15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5</v>
      </c>
      <c r="B6" s="17">
        <f ca="1">SUM(OFFSET(C14,,,C6+1,))</f>
        <v>6</v>
      </c>
      <c r="C6" s="18">
        <f ca="1">COUNT(A:A)-2</f>
        <v>1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13</v>
      </c>
      <c r="B15" s="9" t="s">
        <v>31</v>
      </c>
      <c r="C15" s="11">
        <v>6</v>
      </c>
    </row>
    <row r="16" spans="1:3">
      <c r="A16" s="10"/>
      <c r="B16" s="9"/>
      <c r="C16" s="11"/>
    </row>
    <row r="17" spans="1:3">
      <c r="A17" s="10"/>
      <c r="B17" s="9"/>
      <c r="C17" s="11"/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6</v>
      </c>
      <c r="B6" s="17">
        <f ca="1">SUM(OFFSET(C14,,,C6+1,))</f>
        <v>5.5</v>
      </c>
      <c r="C6" s="18">
        <f ca="1">COUNT(A:A)-2</f>
        <v>3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19</v>
      </c>
      <c r="B15" s="9" t="s">
        <v>38</v>
      </c>
      <c r="C15" s="11">
        <v>3</v>
      </c>
    </row>
    <row r="16" spans="1:3">
      <c r="A16" s="10">
        <v>20</v>
      </c>
      <c r="B16" s="9" t="s">
        <v>38</v>
      </c>
      <c r="C16" s="11">
        <v>1</v>
      </c>
    </row>
    <row r="17" spans="1:3">
      <c r="A17" s="10">
        <v>22</v>
      </c>
      <c r="B17" s="9" t="s">
        <v>38</v>
      </c>
      <c r="C17" s="11">
        <v>1.5</v>
      </c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7</v>
      </c>
      <c r="B6" s="17">
        <f ca="1">SUM(OFFSET(C14,,,C6+1,))</f>
        <v>5.25</v>
      </c>
      <c r="C6" s="18">
        <f ca="1">COUNT(A:A)-2</f>
        <v>3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21</v>
      </c>
      <c r="B15" s="9" t="s">
        <v>38</v>
      </c>
      <c r="C15" s="11">
        <v>2.5</v>
      </c>
    </row>
    <row r="16" spans="1:3">
      <c r="A16" s="10">
        <v>23</v>
      </c>
      <c r="B16" s="9" t="s">
        <v>38</v>
      </c>
      <c r="C16" s="11">
        <v>1.25</v>
      </c>
    </row>
    <row r="17" spans="1:3">
      <c r="A17" s="10">
        <v>24</v>
      </c>
      <c r="B17" s="9" t="s">
        <v>38</v>
      </c>
      <c r="C17" s="11">
        <v>1.5</v>
      </c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8</v>
      </c>
      <c r="B6" s="17">
        <f ca="1">SUM(OFFSET(C14,,,C6+1,))</f>
        <v>6.5</v>
      </c>
      <c r="C6" s="18">
        <f ca="1">COUNT(A:A)-2</f>
        <v>3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25</v>
      </c>
      <c r="B15" s="9" t="s">
        <v>37</v>
      </c>
      <c r="C15" s="11">
        <v>3</v>
      </c>
    </row>
    <row r="16" spans="1:3">
      <c r="A16" s="10">
        <v>26</v>
      </c>
      <c r="B16" s="9" t="s">
        <v>37</v>
      </c>
      <c r="C16" s="11">
        <v>1</v>
      </c>
    </row>
    <row r="17" spans="1:3">
      <c r="A17" s="10">
        <v>27</v>
      </c>
      <c r="B17" s="9" t="s">
        <v>38</v>
      </c>
      <c r="C17" s="11">
        <v>2.5</v>
      </c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9</v>
      </c>
      <c r="B6" s="17">
        <f ca="1">SUM(OFFSET(C14,,,C6+1,))</f>
        <v>6</v>
      </c>
      <c r="C6" s="18">
        <f ca="1">COUNT(A:A)-2</f>
        <v>3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31</v>
      </c>
      <c r="B15" s="9" t="s">
        <v>38</v>
      </c>
      <c r="C15" s="11">
        <v>4</v>
      </c>
    </row>
    <row r="16" spans="1:3">
      <c r="A16" s="10">
        <v>28</v>
      </c>
      <c r="B16" s="9" t="s">
        <v>38</v>
      </c>
      <c r="C16" s="11">
        <v>1</v>
      </c>
    </row>
    <row r="17" spans="1:3">
      <c r="A17" s="10">
        <v>32</v>
      </c>
      <c r="B17" s="9" t="s">
        <v>31</v>
      </c>
      <c r="C17" s="11">
        <v>1</v>
      </c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25</vt:i4>
      </vt:variant>
    </vt:vector>
  </HeadingPairs>
  <TitlesOfParts>
    <vt:vector size="36" baseType="lpstr">
      <vt:lpstr>Affouage</vt:lpstr>
      <vt:lpstr>Modèle</vt:lpstr>
      <vt:lpstr>Lot 1</vt:lpstr>
      <vt:lpstr>Lot 2</vt:lpstr>
      <vt:lpstr>Lot 3</vt:lpstr>
      <vt:lpstr>Lot 4</vt:lpstr>
      <vt:lpstr>Lot 5</vt:lpstr>
      <vt:lpstr>Lot 6</vt:lpstr>
      <vt:lpstr>Lot 7</vt:lpstr>
      <vt:lpstr>Lot 8</vt:lpstr>
      <vt:lpstr>Lot 9</vt:lpstr>
      <vt:lpstr>'Lot 1'!Impression_des_titres</vt:lpstr>
      <vt:lpstr>'Lot 2'!Impression_des_titres</vt:lpstr>
      <vt:lpstr>'Lot 3'!Impression_des_titres</vt:lpstr>
      <vt:lpstr>'Lot 4'!Impression_des_titres</vt:lpstr>
      <vt:lpstr>'Lot 5'!Impression_des_titres</vt:lpstr>
      <vt:lpstr>'Lot 6'!Impression_des_titres</vt:lpstr>
      <vt:lpstr>'Lot 7'!Impression_des_titres</vt:lpstr>
      <vt:lpstr>'Lot 8'!Impression_des_titres</vt:lpstr>
      <vt:lpstr>'Lot 9'!Impression_des_titres</vt:lpstr>
      <vt:lpstr>Modèle!Impression_des_titres</vt:lpstr>
      <vt:lpstr>lotsPlus</vt:lpstr>
      <vt:lpstr>lotsRes</vt:lpstr>
      <vt:lpstr>moyenne</vt:lpstr>
      <vt:lpstr>nbLots</vt:lpstr>
      <vt:lpstr>SeuilLotMultiple</vt:lpstr>
      <vt:lpstr>TCD</vt:lpstr>
      <vt:lpstr>'Lot 1'!Zone_d_impression</vt:lpstr>
      <vt:lpstr>'Lot 2'!Zone_d_impression</vt:lpstr>
      <vt:lpstr>'Lot 3'!Zone_d_impression</vt:lpstr>
      <vt:lpstr>'Lot 4'!Zone_d_impression</vt:lpstr>
      <vt:lpstr>'Lot 5'!Zone_d_impression</vt:lpstr>
      <vt:lpstr>'Lot 6'!Zone_d_impression</vt:lpstr>
      <vt:lpstr>'Lot 7'!Zone_d_impression</vt:lpstr>
      <vt:lpstr>'Lot 8'!Zone_d_impression</vt:lpstr>
      <vt:lpstr>'Lot 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2015-11-29T22:59:18Z</cp:lastPrinted>
  <dcterms:created xsi:type="dcterms:W3CDTF">2015-10-24T11:24:57Z</dcterms:created>
  <dcterms:modified xsi:type="dcterms:W3CDTF">2015-12-12T07:51:18Z</dcterms:modified>
</cp:coreProperties>
</file>