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activeX/activeX2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activeX/activeX5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activeX/activeX3.bin" ContentType="application/vnd.ms-office.activeX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pivotTables/pivotTable1.xml" ContentType="application/vnd.openxmlformats-officedocument.spreadsheetml.pivotTable+xml"/>
  <Override PartName="/xl/activeX/activeX6.xml" ContentType="application/vnd.ms-office.activeX+xml"/>
  <Default Extension="emf" ContentType="image/x-emf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0" windowWidth="23715" windowHeight="9675" tabRatio="738"/>
  </bookViews>
  <sheets>
    <sheet name="Affouage" sheetId="1" r:id="rId1"/>
    <sheet name="Modèle" sheetId="2" r:id="rId2"/>
    <sheet name="Lot 1" sheetId="3" r:id="rId3"/>
    <sheet name="Lot 2" sheetId="4" r:id="rId4"/>
    <sheet name="Lot 3" sheetId="5" r:id="rId5"/>
    <sheet name="Lot 4" sheetId="6" r:id="rId6"/>
    <sheet name="Lot 5" sheetId="7" r:id="rId7"/>
    <sheet name="Lot 6" sheetId="8" r:id="rId8"/>
    <sheet name="Lot 7" sheetId="9" r:id="rId9"/>
    <sheet name="Lot 8" sheetId="10" r:id="rId10"/>
    <sheet name="Lot 9" sheetId="11" r:id="rId11"/>
    <sheet name="Lot 10" sheetId="12" r:id="rId12"/>
    <sheet name="Lot 11" sheetId="13" r:id="rId13"/>
    <sheet name="Lot 12" sheetId="14" r:id="rId14"/>
    <sheet name="Lot 13" sheetId="15" r:id="rId15"/>
    <sheet name="Lot 14" sheetId="16" r:id="rId16"/>
    <sheet name="Lot 15" sheetId="17" r:id="rId17"/>
    <sheet name="Lot 16" sheetId="18" r:id="rId18"/>
    <sheet name="Lot 17" sheetId="19" r:id="rId19"/>
    <sheet name="Lot 18" sheetId="20" r:id="rId20"/>
    <sheet name="Lot 19" sheetId="21" r:id="rId21"/>
    <sheet name="Lot 20" sheetId="22" r:id="rId22"/>
    <sheet name="Lot 21" sheetId="23" r:id="rId23"/>
    <sheet name="Lot 22" sheetId="24" r:id="rId24"/>
    <sheet name="Lot 23" sheetId="25" r:id="rId25"/>
    <sheet name="Lot 24" sheetId="26" r:id="rId26"/>
    <sheet name="Lot 25" sheetId="27" r:id="rId27"/>
    <sheet name="Lot 26" sheetId="28" r:id="rId28"/>
    <sheet name="Lot 27" sheetId="29" r:id="rId29"/>
    <sheet name="Lot 28" sheetId="30" r:id="rId30"/>
    <sheet name="Lot 29" sheetId="31" r:id="rId31"/>
    <sheet name="Lot 30" sheetId="32" r:id="rId32"/>
  </sheets>
  <functionGroups/>
  <definedNames>
    <definedName name="_xlnm._FilterDatabase" localSheetId="0" hidden="1">Affouage!$A$1:$E$100</definedName>
    <definedName name="ecarts">OFFSET(Affouage!$A$2,1,MATCH("Ecart",Affouage!$2:$2,0)-1,COUNT(Affouage!$N:$N),)</definedName>
    <definedName name="Essence">Affouage!$G$32:$G$32</definedName>
    <definedName name="_xlnm.Print_Titles" localSheetId="2">'Lot 1'!$1:$8</definedName>
    <definedName name="_xlnm.Print_Titles" localSheetId="11">'Lot 10'!$1:$8</definedName>
    <definedName name="_xlnm.Print_Titles" localSheetId="12">'Lot 11'!$1:$8</definedName>
    <definedName name="_xlnm.Print_Titles" localSheetId="13">'Lot 12'!$1:$8</definedName>
    <definedName name="_xlnm.Print_Titles" localSheetId="14">'Lot 13'!$1:$8</definedName>
    <definedName name="_xlnm.Print_Titles" localSheetId="15">'Lot 14'!$1:$8</definedName>
    <definedName name="_xlnm.Print_Titles" localSheetId="16">'Lot 15'!$1:$8</definedName>
    <definedName name="_xlnm.Print_Titles" localSheetId="17">'Lot 16'!$1:$8</definedName>
    <definedName name="_xlnm.Print_Titles" localSheetId="18">'Lot 17'!$1:$8</definedName>
    <definedName name="_xlnm.Print_Titles" localSheetId="19">'Lot 18'!$1:$8</definedName>
    <definedName name="_xlnm.Print_Titles" localSheetId="20">'Lot 19'!$1:$8</definedName>
    <definedName name="_xlnm.Print_Titles" localSheetId="3">'Lot 2'!$1:$8</definedName>
    <definedName name="_xlnm.Print_Titles" localSheetId="21">'Lot 20'!$1:$8</definedName>
    <definedName name="_xlnm.Print_Titles" localSheetId="22">'Lot 21'!$1:$8</definedName>
    <definedName name="_xlnm.Print_Titles" localSheetId="23">'Lot 22'!$1:$8</definedName>
    <definedName name="_xlnm.Print_Titles" localSheetId="24">'Lot 23'!$1:$8</definedName>
    <definedName name="_xlnm.Print_Titles" localSheetId="25">'Lot 24'!$1:$8</definedName>
    <definedName name="_xlnm.Print_Titles" localSheetId="26">'Lot 25'!$1:$8</definedName>
    <definedName name="_xlnm.Print_Titles" localSheetId="27">'Lot 26'!$1:$8</definedName>
    <definedName name="_xlnm.Print_Titles" localSheetId="28">'Lot 27'!$1:$8</definedName>
    <definedName name="_xlnm.Print_Titles" localSheetId="29">'Lot 28'!$1:$8</definedName>
    <definedName name="_xlnm.Print_Titles" localSheetId="30">'Lot 29'!$1:$8</definedName>
    <definedName name="_xlnm.Print_Titles" localSheetId="4">'Lot 3'!$1:$8</definedName>
    <definedName name="_xlnm.Print_Titles" localSheetId="31">'Lot 30'!$1:$8</definedName>
    <definedName name="_xlnm.Print_Titles" localSheetId="5">'Lot 4'!$1:$8</definedName>
    <definedName name="_xlnm.Print_Titles" localSheetId="6">'Lot 5'!$1:$8</definedName>
    <definedName name="_xlnm.Print_Titles" localSheetId="7">'Lot 6'!$1:$8</definedName>
    <definedName name="_xlnm.Print_Titles" localSheetId="8">'Lot 7'!$1:$8</definedName>
    <definedName name="_xlnm.Print_Titles" localSheetId="9">'Lot 8'!$1:$8</definedName>
    <definedName name="_xlnm.Print_Titles" localSheetId="10">'Lot 9'!$1:$8</definedName>
    <definedName name="_xlnm.Print_Titles" localSheetId="1">Modèle!$1:$8</definedName>
    <definedName name="lotsPlus">Affouage!$I$14</definedName>
    <definedName name="lotsRes">Affouage!$I$15</definedName>
    <definedName name="moyenne">Affouage!$I$2</definedName>
    <definedName name="nbLots">Affouage!$G$2</definedName>
    <definedName name="SeuilLotMultiple">Affouage!$I$5</definedName>
    <definedName name="TCD">Affouage!$N$1</definedName>
    <definedName name="TotalG">OFFSET(Affouage!$A$2,1,MATCH("Total général",Affouage!$2:$2,0)-1,COUNT(Affouage!$N:$N),)</definedName>
    <definedName name="_xlnm.Print_Area" localSheetId="2">'Lot 1'!$A$1:$C$19</definedName>
    <definedName name="_xlnm.Print_Area" localSheetId="11">'Lot 10'!$A$1:$C$21</definedName>
    <definedName name="_xlnm.Print_Area" localSheetId="12">'Lot 11'!$A$1:$C$16</definedName>
    <definedName name="_xlnm.Print_Area" localSheetId="13">'Lot 12'!$A$1:$C$17</definedName>
    <definedName name="_xlnm.Print_Area" localSheetId="14">'Lot 13'!$A$1:$C$16</definedName>
    <definedName name="_xlnm.Print_Area" localSheetId="15">'Lot 14'!$A$1:$C$17</definedName>
    <definedName name="_xlnm.Print_Area" localSheetId="16">'Lot 15'!$A$1:$C$16</definedName>
    <definedName name="_xlnm.Print_Area" localSheetId="17">'Lot 16'!$A$1:$C$18</definedName>
    <definedName name="_xlnm.Print_Area" localSheetId="18">'Lot 17'!$A$1:$C$18</definedName>
    <definedName name="_xlnm.Print_Area" localSheetId="19">'Lot 18'!$A$1:$C$16</definedName>
    <definedName name="_xlnm.Print_Area" localSheetId="20">'Lot 19'!$A$1:$C$18</definedName>
    <definedName name="_xlnm.Print_Area" localSheetId="3">'Lot 2'!$A$1:$C$19</definedName>
    <definedName name="_xlnm.Print_Area" localSheetId="21">'Lot 20'!$A$1:$C$15</definedName>
    <definedName name="_xlnm.Print_Area" localSheetId="22">'Lot 21'!$A$1:$C$17</definedName>
    <definedName name="_xlnm.Print_Area" localSheetId="23">'Lot 22'!$A$1:$C$18</definedName>
    <definedName name="_xlnm.Print_Area" localSheetId="24">'Lot 23'!$A$1:$C$18</definedName>
    <definedName name="_xlnm.Print_Area" localSheetId="25">'Lot 24'!$A$1:$C$17</definedName>
    <definedName name="_xlnm.Print_Area" localSheetId="26">'Lot 25'!$A$1:$C$18</definedName>
    <definedName name="_xlnm.Print_Area" localSheetId="27">'Lot 26'!$A$1:$C$16</definedName>
    <definedName name="_xlnm.Print_Area" localSheetId="28">'Lot 27'!$A$1:$C$14</definedName>
    <definedName name="_xlnm.Print_Area" localSheetId="29">'Lot 28'!$A$1:$C$14</definedName>
    <definedName name="_xlnm.Print_Area" localSheetId="30">'Lot 29'!$A$1:$C$14</definedName>
    <definedName name="_xlnm.Print_Area" localSheetId="4">'Lot 3'!$A$1:$C$16</definedName>
    <definedName name="_xlnm.Print_Area" localSheetId="31">'Lot 30'!$A$1:$C$14</definedName>
    <definedName name="_xlnm.Print_Area" localSheetId="5">'Lot 4'!$A$1:$C$19</definedName>
    <definedName name="_xlnm.Print_Area" localSheetId="6">'Lot 5'!$A$1:$C$19</definedName>
    <definedName name="_xlnm.Print_Area" localSheetId="7">'Lot 6'!$A$1:$C$16</definedName>
    <definedName name="_xlnm.Print_Area" localSheetId="8">'Lot 7'!$A$1:$C$18</definedName>
    <definedName name="_xlnm.Print_Area" localSheetId="9">'Lot 8'!$A$1:$C$17</definedName>
    <definedName name="_xlnm.Print_Area" localSheetId="10">'Lot 9'!$A$1:$C$16</definedName>
  </definedNames>
  <calcPr calcId="125725" concurrentCalc="0"/>
  <pivotCaches>
    <pivotCache cacheId="0" r:id="rId33"/>
  </pivotCaches>
</workbook>
</file>

<file path=xl/calcChain.xml><?xml version="1.0" encoding="utf-8"?>
<calcChain xmlns="http://schemas.openxmlformats.org/spreadsheetml/2006/main">
  <c r="A1" i="32"/>
  <c r="C6"/>
  <c r="B6"/>
  <c r="A1" i="31"/>
  <c r="C6"/>
  <c r="B6"/>
  <c r="A1" i="30"/>
  <c r="C6"/>
  <c r="B6"/>
  <c r="A1" i="29"/>
  <c r="C6"/>
  <c r="B6"/>
  <c r="A1" i="28"/>
  <c r="C6"/>
  <c r="B6"/>
  <c r="A1" i="27"/>
  <c r="C6"/>
  <c r="B6"/>
  <c r="A1" i="26"/>
  <c r="C6"/>
  <c r="B6"/>
  <c r="A1" i="25"/>
  <c r="C6"/>
  <c r="B6"/>
  <c r="A1" i="24"/>
  <c r="C6"/>
  <c r="B6"/>
  <c r="A1" i="23"/>
  <c r="C6"/>
  <c r="B6"/>
  <c r="A1" i="22"/>
  <c r="C6"/>
  <c r="B6"/>
  <c r="A1" i="21"/>
  <c r="C6"/>
  <c r="B6"/>
  <c r="A1" i="20"/>
  <c r="C6"/>
  <c r="B6"/>
  <c r="A1" i="19"/>
  <c r="C6"/>
  <c r="B6"/>
  <c r="A1" i="18"/>
  <c r="C6"/>
  <c r="B6"/>
  <c r="A1" i="17"/>
  <c r="C6"/>
  <c r="B6"/>
  <c r="A1" i="16"/>
  <c r="C6"/>
  <c r="B6"/>
  <c r="A1" i="15"/>
  <c r="C6"/>
  <c r="B6"/>
  <c r="A1" i="14"/>
  <c r="C6"/>
  <c r="B6"/>
  <c r="A1" i="13"/>
  <c r="C6"/>
  <c r="B6"/>
  <c r="A1" i="12"/>
  <c r="C6"/>
  <c r="B6"/>
  <c r="A1" i="11"/>
  <c r="C6"/>
  <c r="B6"/>
  <c r="A1" i="10"/>
  <c r="C6"/>
  <c r="B6"/>
  <c r="A1" i="9"/>
  <c r="C6"/>
  <c r="B6"/>
  <c r="A1" i="8"/>
  <c r="C6"/>
  <c r="B6"/>
  <c r="A1" i="7"/>
  <c r="C6"/>
  <c r="B6"/>
  <c r="A1" i="6"/>
  <c r="C6"/>
  <c r="B6"/>
  <c r="A1" i="5"/>
  <c r="C6"/>
  <c r="B6"/>
  <c r="A1" i="4"/>
  <c r="C6"/>
  <c r="B6"/>
  <c r="A1" i="3"/>
  <c r="C6"/>
  <c r="B6"/>
  <c r="H2" i="1"/>
  <c r="I2"/>
  <c r="AB5"/>
  <c r="AD5"/>
  <c r="AC5"/>
  <c r="AE5"/>
  <c r="AF5"/>
  <c r="AG5"/>
  <c r="AH5"/>
  <c r="AI5"/>
  <c r="AJ5"/>
  <c r="AK5"/>
  <c r="AL5"/>
  <c r="AM5"/>
  <c r="AN5"/>
  <c r="AB6"/>
  <c r="AD6"/>
  <c r="AC6"/>
  <c r="AE6"/>
  <c r="AF6"/>
  <c r="AG6"/>
  <c r="AH6"/>
  <c r="AI6"/>
  <c r="AJ6"/>
  <c r="AK6"/>
  <c r="AL6"/>
  <c r="AM6"/>
  <c r="AN6"/>
  <c r="AB7"/>
  <c r="AD7"/>
  <c r="AC7"/>
  <c r="AE7"/>
  <c r="AF7"/>
  <c r="AG7"/>
  <c r="AH7"/>
  <c r="AI7"/>
  <c r="AJ7"/>
  <c r="AK7"/>
  <c r="AL7"/>
  <c r="AM7"/>
  <c r="AN7"/>
  <c r="AB8"/>
  <c r="AD8"/>
  <c r="AC8"/>
  <c r="AE8"/>
  <c r="AF8"/>
  <c r="AG8"/>
  <c r="AH8"/>
  <c r="AI8"/>
  <c r="AJ8"/>
  <c r="AK8"/>
  <c r="AL8"/>
  <c r="AM8"/>
  <c r="AN8"/>
  <c r="AB9"/>
  <c r="AD9"/>
  <c r="AC9"/>
  <c r="AE9"/>
  <c r="AF9"/>
  <c r="AG9"/>
  <c r="AH9"/>
  <c r="AI9"/>
  <c r="AJ9"/>
  <c r="AK9"/>
  <c r="AL9"/>
  <c r="AM9"/>
  <c r="AN9"/>
  <c r="AB10"/>
  <c r="AD10"/>
  <c r="AC10"/>
  <c r="AE10"/>
  <c r="AF10"/>
  <c r="AG10"/>
  <c r="AH10"/>
  <c r="AI10"/>
  <c r="AJ10"/>
  <c r="AK10"/>
  <c r="AL10"/>
  <c r="AM10"/>
  <c r="AN10"/>
  <c r="AB11"/>
  <c r="AD11"/>
  <c r="AC11"/>
  <c r="AE11"/>
  <c r="AF11"/>
  <c r="AG11"/>
  <c r="AH11"/>
  <c r="AI11"/>
  <c r="AJ11"/>
  <c r="AK11"/>
  <c r="AL11"/>
  <c r="AM11"/>
  <c r="AN11"/>
  <c r="AB12"/>
  <c r="AD12"/>
  <c r="AC12"/>
  <c r="AE12"/>
  <c r="AF12"/>
  <c r="AG12"/>
  <c r="AH12"/>
  <c r="AI12"/>
  <c r="AJ12"/>
  <c r="AK12"/>
  <c r="AL12"/>
  <c r="AM12"/>
  <c r="AN12"/>
  <c r="AB94"/>
  <c r="AD94"/>
  <c r="AC94"/>
  <c r="AE94"/>
  <c r="AF94"/>
  <c r="AG94"/>
  <c r="AH94"/>
  <c r="AI94"/>
  <c r="AJ94"/>
  <c r="AK94"/>
  <c r="AL94"/>
  <c r="AM94"/>
  <c r="AN94"/>
  <c r="AB95"/>
  <c r="AD95"/>
  <c r="AC95"/>
  <c r="AE95"/>
  <c r="AF95"/>
  <c r="AG95"/>
  <c r="AH95"/>
  <c r="AI95"/>
  <c r="AJ95"/>
  <c r="AK95"/>
  <c r="AL95"/>
  <c r="AM95"/>
  <c r="AN95"/>
  <c r="AB96"/>
  <c r="AD96"/>
  <c r="AC96"/>
  <c r="AE96"/>
  <c r="AF96"/>
  <c r="AG96"/>
  <c r="AH96"/>
  <c r="AI96"/>
  <c r="AJ96"/>
  <c r="AK96"/>
  <c r="AL96"/>
  <c r="AM96"/>
  <c r="AN96"/>
  <c r="AB97"/>
  <c r="AD97"/>
  <c r="AC97"/>
  <c r="AE97"/>
  <c r="AF97"/>
  <c r="AG97"/>
  <c r="AH97"/>
  <c r="AI97"/>
  <c r="AJ97"/>
  <c r="AK97"/>
  <c r="AL97"/>
  <c r="AM97"/>
  <c r="AN97"/>
  <c r="AB98"/>
  <c r="AD98"/>
  <c r="AC98"/>
  <c r="AE98"/>
  <c r="AF98"/>
  <c r="AG98"/>
  <c r="AH98"/>
  <c r="AI98"/>
  <c r="AJ98"/>
  <c r="AK98"/>
  <c r="AL98"/>
  <c r="AM98"/>
  <c r="AN98"/>
  <c r="AB99"/>
  <c r="AD99"/>
  <c r="AC99"/>
  <c r="AE99"/>
  <c r="AF99"/>
  <c r="AG99"/>
  <c r="AH99"/>
  <c r="AI99"/>
  <c r="AJ99"/>
  <c r="AK99"/>
  <c r="AL99"/>
  <c r="AM99"/>
  <c r="AN99"/>
  <c r="AB100"/>
  <c r="AD100"/>
  <c r="AC100"/>
  <c r="AE100"/>
  <c r="AF100"/>
  <c r="AG100"/>
  <c r="AH100"/>
  <c r="AI100"/>
  <c r="AJ100"/>
  <c r="AK100"/>
  <c r="AL100"/>
  <c r="AM100"/>
  <c r="AN100"/>
  <c r="AB101"/>
  <c r="AD101"/>
  <c r="AC101"/>
  <c r="AE101"/>
  <c r="AF101"/>
  <c r="AG101"/>
  <c r="AH101"/>
  <c r="AI101"/>
  <c r="AJ101"/>
  <c r="AK101"/>
  <c r="AL101"/>
  <c r="AM101"/>
  <c r="AN101"/>
  <c r="AB102"/>
  <c r="AD102"/>
  <c r="AC102"/>
  <c r="AE102"/>
  <c r="AF102"/>
  <c r="AG102"/>
  <c r="AH102"/>
  <c r="AI102"/>
  <c r="AJ102"/>
  <c r="AK102"/>
  <c r="AL102"/>
  <c r="AM102"/>
  <c r="AN102"/>
  <c r="AB103"/>
  <c r="AD103"/>
  <c r="AC103"/>
  <c r="AE103"/>
  <c r="AF103"/>
  <c r="AG103"/>
  <c r="AH103"/>
  <c r="AI103"/>
  <c r="AJ103"/>
  <c r="AK103"/>
  <c r="AL103"/>
  <c r="AM103"/>
  <c r="AN103"/>
  <c r="AB104"/>
  <c r="AD104"/>
  <c r="AC104"/>
  <c r="AE104"/>
  <c r="AF104"/>
  <c r="AG104"/>
  <c r="AH104"/>
  <c r="AI104"/>
  <c r="AJ104"/>
  <c r="AK104"/>
  <c r="AL104"/>
  <c r="AM104"/>
  <c r="AN104"/>
  <c r="AB105"/>
  <c r="AD105"/>
  <c r="AC105"/>
  <c r="AE105"/>
  <c r="AF105"/>
  <c r="AG105"/>
  <c r="AH105"/>
  <c r="AI105"/>
  <c r="AJ105"/>
  <c r="AK105"/>
  <c r="AL105"/>
  <c r="AM105"/>
  <c r="AN105"/>
  <c r="AB106"/>
  <c r="AD106"/>
  <c r="AC106"/>
  <c r="AE106"/>
  <c r="AF106"/>
  <c r="AG106"/>
  <c r="AH106"/>
  <c r="AI106"/>
  <c r="AJ106"/>
  <c r="AK106"/>
  <c r="AL106"/>
  <c r="AM106"/>
  <c r="AN106"/>
  <c r="AB107"/>
  <c r="AD107"/>
  <c r="AC107"/>
  <c r="AE107"/>
  <c r="AF107"/>
  <c r="AG107"/>
  <c r="AH107"/>
  <c r="AI107"/>
  <c r="AJ107"/>
  <c r="AK107"/>
  <c r="AL107"/>
  <c r="AM107"/>
  <c r="AN107"/>
  <c r="AB108"/>
  <c r="AD108"/>
  <c r="AC108"/>
  <c r="AE108"/>
  <c r="AF108"/>
  <c r="AG108"/>
  <c r="AH108"/>
  <c r="AI108"/>
  <c r="AJ108"/>
  <c r="AK108"/>
  <c r="AL108"/>
  <c r="AM108"/>
  <c r="AN108"/>
  <c r="AB109"/>
  <c r="AD109"/>
  <c r="AC109"/>
  <c r="AE109"/>
  <c r="AF109"/>
  <c r="AG109"/>
  <c r="AH109"/>
  <c r="AI109"/>
  <c r="AJ109"/>
  <c r="AK109"/>
  <c r="AL109"/>
  <c r="AM109"/>
  <c r="AN109"/>
  <c r="AB110"/>
  <c r="AD110"/>
  <c r="AC110"/>
  <c r="AE110"/>
  <c r="AF110"/>
  <c r="AG110"/>
  <c r="AH110"/>
  <c r="AI110"/>
  <c r="AJ110"/>
  <c r="AK110"/>
  <c r="AL110"/>
  <c r="AM110"/>
  <c r="AN110"/>
  <c r="AB111"/>
  <c r="AD111"/>
  <c r="AC111"/>
  <c r="AE111"/>
  <c r="AF111"/>
  <c r="AG111"/>
  <c r="AH111"/>
  <c r="AI111"/>
  <c r="AJ111"/>
  <c r="AK111"/>
  <c r="AL111"/>
  <c r="AM111"/>
  <c r="AN111"/>
  <c r="AB112"/>
  <c r="AD112"/>
  <c r="AC112"/>
  <c r="AE112"/>
  <c r="AF112"/>
  <c r="AG112"/>
  <c r="AH112"/>
  <c r="AI112"/>
  <c r="AJ112"/>
  <c r="AK112"/>
  <c r="AL112"/>
  <c r="AM112"/>
  <c r="AN112"/>
  <c r="AB113"/>
  <c r="AD113"/>
  <c r="AC113"/>
  <c r="AE113"/>
  <c r="AF113"/>
  <c r="AG113"/>
  <c r="AH113"/>
  <c r="AI113"/>
  <c r="AJ113"/>
  <c r="AK113"/>
  <c r="AL113"/>
  <c r="AM113"/>
  <c r="AN113"/>
  <c r="AB114"/>
  <c r="AD114"/>
  <c r="AC114"/>
  <c r="AE114"/>
  <c r="AF114"/>
  <c r="AG114"/>
  <c r="AH114"/>
  <c r="AI114"/>
  <c r="AJ114"/>
  <c r="AK114"/>
  <c r="AL114"/>
  <c r="AM114"/>
  <c r="AN114"/>
  <c r="AB115"/>
  <c r="AD115"/>
  <c r="AC115"/>
  <c r="AE115"/>
  <c r="AF115"/>
  <c r="AG115"/>
  <c r="AH115"/>
  <c r="AI115"/>
  <c r="AJ115"/>
  <c r="AK115"/>
  <c r="AL115"/>
  <c r="AM115"/>
  <c r="AN115"/>
  <c r="AB116"/>
  <c r="AD116"/>
  <c r="AC116"/>
  <c r="AE116"/>
  <c r="AF116"/>
  <c r="AG116"/>
  <c r="AH116"/>
  <c r="AI116"/>
  <c r="AJ116"/>
  <c r="AK116"/>
  <c r="AL116"/>
  <c r="AM116"/>
  <c r="AN116"/>
  <c r="AB117"/>
  <c r="AD117"/>
  <c r="AC117"/>
  <c r="AE117"/>
  <c r="AF117"/>
  <c r="AG117"/>
  <c r="AH117"/>
  <c r="AI117"/>
  <c r="AJ117"/>
  <c r="AK117"/>
  <c r="AL117"/>
  <c r="AM117"/>
  <c r="AN117"/>
  <c r="AB118"/>
  <c r="AD118"/>
  <c r="AC118"/>
  <c r="AE118"/>
  <c r="AF118"/>
  <c r="AG118"/>
  <c r="AH118"/>
  <c r="AI118"/>
  <c r="AJ118"/>
  <c r="AK118"/>
  <c r="AL118"/>
  <c r="AM118"/>
  <c r="AN118"/>
  <c r="AB119"/>
  <c r="AD119"/>
  <c r="AC119"/>
  <c r="AE119"/>
  <c r="AF119"/>
  <c r="AG119"/>
  <c r="AH119"/>
  <c r="AI119"/>
  <c r="AJ119"/>
  <c r="AK119"/>
  <c r="AL119"/>
  <c r="AM119"/>
  <c r="AN119"/>
  <c r="AB120"/>
  <c r="AD120"/>
  <c r="AC120"/>
  <c r="AE120"/>
  <c r="AF120"/>
  <c r="AG120"/>
  <c r="AH120"/>
  <c r="AI120"/>
  <c r="AJ120"/>
  <c r="AK120"/>
  <c r="AL120"/>
  <c r="AM120"/>
  <c r="AN120"/>
  <c r="AB121"/>
  <c r="AD121"/>
  <c r="AC121"/>
  <c r="AE121"/>
  <c r="AF121"/>
  <c r="AG121"/>
  <c r="AH121"/>
  <c r="AI121"/>
  <c r="AJ121"/>
  <c r="AK121"/>
  <c r="AL121"/>
  <c r="AM121"/>
  <c r="AN121"/>
  <c r="AB122"/>
  <c r="AD122"/>
  <c r="AC122"/>
  <c r="AE122"/>
  <c r="AF122"/>
  <c r="AG122"/>
  <c r="AH122"/>
  <c r="AI122"/>
  <c r="AJ122"/>
  <c r="AK122"/>
  <c r="AL122"/>
  <c r="AM122"/>
  <c r="AN122"/>
  <c r="AB123"/>
  <c r="AD123"/>
  <c r="AC123"/>
  <c r="AE123"/>
  <c r="AF123"/>
  <c r="AG123"/>
  <c r="AH123"/>
  <c r="AI123"/>
  <c r="AJ123"/>
  <c r="AK123"/>
  <c r="AL123"/>
  <c r="AM123"/>
  <c r="AN123"/>
  <c r="AB124"/>
  <c r="AD124"/>
  <c r="AC124"/>
  <c r="AE124"/>
  <c r="AF124"/>
  <c r="AG124"/>
  <c r="AH124"/>
  <c r="AI124"/>
  <c r="AJ124"/>
  <c r="AK124"/>
  <c r="AL124"/>
  <c r="AM124"/>
  <c r="AN124"/>
  <c r="AB125"/>
  <c r="AD125"/>
  <c r="AC125"/>
  <c r="AE125"/>
  <c r="AF125"/>
  <c r="AG125"/>
  <c r="AH125"/>
  <c r="AI125"/>
  <c r="AJ125"/>
  <c r="AK125"/>
  <c r="AL125"/>
  <c r="AM125"/>
  <c r="AN125"/>
  <c r="AB126"/>
  <c r="AD126"/>
  <c r="AC126"/>
  <c r="AE126"/>
  <c r="AF126"/>
  <c r="AG126"/>
  <c r="AH126"/>
  <c r="AI126"/>
  <c r="AJ126"/>
  <c r="AK126"/>
  <c r="AL126"/>
  <c r="AM126"/>
  <c r="AN126"/>
  <c r="AB127"/>
  <c r="AD127"/>
  <c r="AC127"/>
  <c r="AE127"/>
  <c r="AF127"/>
  <c r="AG127"/>
  <c r="AH127"/>
  <c r="AI127"/>
  <c r="AJ127"/>
  <c r="AK127"/>
  <c r="AL127"/>
  <c r="AM127"/>
  <c r="AN127"/>
  <c r="AB128"/>
  <c r="AD128"/>
  <c r="AC128"/>
  <c r="AE128"/>
  <c r="AF128"/>
  <c r="AG128"/>
  <c r="AH128"/>
  <c r="AI128"/>
  <c r="AJ128"/>
  <c r="AK128"/>
  <c r="AL128"/>
  <c r="AM128"/>
  <c r="AN128"/>
  <c r="AB129"/>
  <c r="AD129"/>
  <c r="AC129"/>
  <c r="AE129"/>
  <c r="AF129"/>
  <c r="AG129"/>
  <c r="AH129"/>
  <c r="AI129"/>
  <c r="AJ129"/>
  <c r="AK129"/>
  <c r="AL129"/>
  <c r="AM129"/>
  <c r="AN129"/>
  <c r="AB130"/>
  <c r="AD130"/>
  <c r="AC130"/>
  <c r="AE130"/>
  <c r="AF130"/>
  <c r="AG130"/>
  <c r="AH130"/>
  <c r="AI130"/>
  <c r="AJ130"/>
  <c r="AK130"/>
  <c r="AL130"/>
  <c r="AM130"/>
  <c r="AN130"/>
  <c r="AB131"/>
  <c r="AD131"/>
  <c r="AC131"/>
  <c r="AE131"/>
  <c r="AF131"/>
  <c r="AG131"/>
  <c r="AH131"/>
  <c r="AI131"/>
  <c r="AJ131"/>
  <c r="AK131"/>
  <c r="AL131"/>
  <c r="AM131"/>
  <c r="AN131"/>
  <c r="AB132"/>
  <c r="AD132"/>
  <c r="AC132"/>
  <c r="AE132"/>
  <c r="AF132"/>
  <c r="AG132"/>
  <c r="AH132"/>
  <c r="AI132"/>
  <c r="AJ132"/>
  <c r="AK132"/>
  <c r="AL132"/>
  <c r="AM132"/>
  <c r="AN132"/>
  <c r="AB133"/>
  <c r="AD133"/>
  <c r="AC133"/>
  <c r="AE133"/>
  <c r="AF133"/>
  <c r="AG133"/>
  <c r="AH133"/>
  <c r="AI133"/>
  <c r="AJ133"/>
  <c r="AK133"/>
  <c r="AL133"/>
  <c r="AM133"/>
  <c r="AN133"/>
  <c r="AB134"/>
  <c r="AD134"/>
  <c r="AC134"/>
  <c r="AE134"/>
  <c r="AF134"/>
  <c r="AG134"/>
  <c r="AH134"/>
  <c r="AI134"/>
  <c r="AJ134"/>
  <c r="AK134"/>
  <c r="AL134"/>
  <c r="AM134"/>
  <c r="AN134"/>
  <c r="AB135"/>
  <c r="AD135"/>
  <c r="AC135"/>
  <c r="AE135"/>
  <c r="AF135"/>
  <c r="AG135"/>
  <c r="AH135"/>
  <c r="AI135"/>
  <c r="AJ135"/>
  <c r="AK135"/>
  <c r="AL135"/>
  <c r="AM135"/>
  <c r="AN135"/>
  <c r="AB136"/>
  <c r="AD136"/>
  <c r="AC136"/>
  <c r="AE136"/>
  <c r="AF136"/>
  <c r="AG136"/>
  <c r="AH136"/>
  <c r="AI136"/>
  <c r="AJ136"/>
  <c r="AK136"/>
  <c r="AL136"/>
  <c r="AM136"/>
  <c r="AN136"/>
  <c r="AB137"/>
  <c r="AD137"/>
  <c r="AC137"/>
  <c r="AE137"/>
  <c r="AF137"/>
  <c r="AG137"/>
  <c r="AH137"/>
  <c r="AI137"/>
  <c r="AJ137"/>
  <c r="AK137"/>
  <c r="AL137"/>
  <c r="AM137"/>
  <c r="AN137"/>
  <c r="AB138"/>
  <c r="AD138"/>
  <c r="AC138"/>
  <c r="AE138"/>
  <c r="AF138"/>
  <c r="AG138"/>
  <c r="AH138"/>
  <c r="AI138"/>
  <c r="AJ138"/>
  <c r="AK138"/>
  <c r="AL138"/>
  <c r="AM138"/>
  <c r="AN138"/>
  <c r="AB139"/>
  <c r="AD139"/>
  <c r="AC139"/>
  <c r="AE139"/>
  <c r="AF139"/>
  <c r="AG139"/>
  <c r="AH139"/>
  <c r="AI139"/>
  <c r="AJ139"/>
  <c r="AK139"/>
  <c r="AL139"/>
  <c r="AM139"/>
  <c r="AN139"/>
  <c r="AB140"/>
  <c r="AD140"/>
  <c r="AC140"/>
  <c r="AE140"/>
  <c r="AF140"/>
  <c r="AG140"/>
  <c r="AH140"/>
  <c r="AI140"/>
  <c r="AJ140"/>
  <c r="AK140"/>
  <c r="AL140"/>
  <c r="AM140"/>
  <c r="AN140"/>
  <c r="AB141"/>
  <c r="AD141"/>
  <c r="AC141"/>
  <c r="AE141"/>
  <c r="AF141"/>
  <c r="AG141"/>
  <c r="AH141"/>
  <c r="AI141"/>
  <c r="AJ141"/>
  <c r="AK141"/>
  <c r="AL141"/>
  <c r="AM141"/>
  <c r="AN141"/>
  <c r="AB142"/>
  <c r="AD142"/>
  <c r="AC142"/>
  <c r="AE142"/>
  <c r="AF142"/>
  <c r="AG142"/>
  <c r="AH142"/>
  <c r="AI142"/>
  <c r="AJ142"/>
  <c r="AK142"/>
  <c r="AL142"/>
  <c r="AM142"/>
  <c r="AN142"/>
  <c r="AB143"/>
  <c r="AD143"/>
  <c r="AC143"/>
  <c r="AE143"/>
  <c r="AF143"/>
  <c r="AG143"/>
  <c r="AH143"/>
  <c r="AI143"/>
  <c r="AJ143"/>
  <c r="AK143"/>
  <c r="AL143"/>
  <c r="AM143"/>
  <c r="AN143"/>
  <c r="AB144"/>
  <c r="AD144"/>
  <c r="AC144"/>
  <c r="AE144"/>
  <c r="AF144"/>
  <c r="AG144"/>
  <c r="AH144"/>
  <c r="AI144"/>
  <c r="AJ144"/>
  <c r="AK144"/>
  <c r="AL144"/>
  <c r="AM144"/>
  <c r="AN144"/>
  <c r="AB145"/>
  <c r="AD145"/>
  <c r="AC145"/>
  <c r="AE145"/>
  <c r="AF145"/>
  <c r="AG145"/>
  <c r="AH145"/>
  <c r="AI145"/>
  <c r="AJ145"/>
  <c r="AK145"/>
  <c r="AL145"/>
  <c r="AM145"/>
  <c r="AN145"/>
  <c r="AB146"/>
  <c r="AD146"/>
  <c r="AC146"/>
  <c r="AE146"/>
  <c r="AF146"/>
  <c r="AG146"/>
  <c r="AH146"/>
  <c r="AI146"/>
  <c r="AJ146"/>
  <c r="AK146"/>
  <c r="AL146"/>
  <c r="AM146"/>
  <c r="AN146"/>
  <c r="AB147"/>
  <c r="AD147"/>
  <c r="AC147"/>
  <c r="AE147"/>
  <c r="AF147"/>
  <c r="AG147"/>
  <c r="AH147"/>
  <c r="AI147"/>
  <c r="AJ147"/>
  <c r="AK147"/>
  <c r="AL147"/>
  <c r="AM147"/>
  <c r="AN147"/>
  <c r="AB148"/>
  <c r="AD148"/>
  <c r="AC148"/>
  <c r="AE148"/>
  <c r="AF148"/>
  <c r="AG148"/>
  <c r="AH148"/>
  <c r="AI148"/>
  <c r="AJ148"/>
  <c r="AK148"/>
  <c r="AL148"/>
  <c r="AM148"/>
  <c r="AN148"/>
  <c r="AB149"/>
  <c r="AD149"/>
  <c r="AC149"/>
  <c r="AE149"/>
  <c r="AF149"/>
  <c r="AG149"/>
  <c r="AH149"/>
  <c r="AI149"/>
  <c r="AJ149"/>
  <c r="AK149"/>
  <c r="AL149"/>
  <c r="AM149"/>
  <c r="AN149"/>
  <c r="AB150"/>
  <c r="AD150"/>
  <c r="AC150"/>
  <c r="AE150"/>
  <c r="AF150"/>
  <c r="AG150"/>
  <c r="AH150"/>
  <c r="AI150"/>
  <c r="AJ150"/>
  <c r="AK150"/>
  <c r="AL150"/>
  <c r="AM150"/>
  <c r="AN150"/>
  <c r="AB151"/>
  <c r="AD151"/>
  <c r="AC151"/>
  <c r="AE151"/>
  <c r="AF151"/>
  <c r="AG151"/>
  <c r="AH151"/>
  <c r="AI151"/>
  <c r="AJ151"/>
  <c r="AK151"/>
  <c r="AL151"/>
  <c r="AM151"/>
  <c r="AN151"/>
  <c r="AB152"/>
  <c r="AD152"/>
  <c r="AC152"/>
  <c r="AE152"/>
  <c r="AF152"/>
  <c r="AG152"/>
  <c r="AH152"/>
  <c r="AI152"/>
  <c r="AJ152"/>
  <c r="AK152"/>
  <c r="AL152"/>
  <c r="AM152"/>
  <c r="AN152"/>
  <c r="AB153"/>
  <c r="AD153"/>
  <c r="AC153"/>
  <c r="AE153"/>
  <c r="AF153"/>
  <c r="AG153"/>
  <c r="AH153"/>
  <c r="AI153"/>
  <c r="AJ153"/>
  <c r="AK153"/>
  <c r="AL153"/>
  <c r="AM153"/>
  <c r="AN153"/>
  <c r="AB154"/>
  <c r="AD154"/>
  <c r="AC154"/>
  <c r="AE154"/>
  <c r="AF154"/>
  <c r="AG154"/>
  <c r="AH154"/>
  <c r="AI154"/>
  <c r="AJ154"/>
  <c r="AK154"/>
  <c r="AL154"/>
  <c r="AM154"/>
  <c r="AN154"/>
  <c r="AB155"/>
  <c r="AD155"/>
  <c r="AC155"/>
  <c r="AE155"/>
  <c r="AF155"/>
  <c r="AG155"/>
  <c r="AH155"/>
  <c r="AI155"/>
  <c r="AJ155"/>
  <c r="AK155"/>
  <c r="AL155"/>
  <c r="AM155"/>
  <c r="AN155"/>
  <c r="AB156"/>
  <c r="AD156"/>
  <c r="AC156"/>
  <c r="AE156"/>
  <c r="AF156"/>
  <c r="AG156"/>
  <c r="AH156"/>
  <c r="AI156"/>
  <c r="AJ156"/>
  <c r="AK156"/>
  <c r="AL156"/>
  <c r="AM156"/>
  <c r="AN156"/>
  <c r="AB157"/>
  <c r="AD157"/>
  <c r="AC157"/>
  <c r="AE157"/>
  <c r="AF157"/>
  <c r="AG157"/>
  <c r="AH157"/>
  <c r="AI157"/>
  <c r="AJ157"/>
  <c r="AK157"/>
  <c r="AL157"/>
  <c r="AM157"/>
  <c r="AN157"/>
  <c r="AB158"/>
  <c r="AD158"/>
  <c r="AC158"/>
  <c r="AE158"/>
  <c r="AF158"/>
  <c r="AG158"/>
  <c r="AH158"/>
  <c r="AI158"/>
  <c r="AJ158"/>
  <c r="AK158"/>
  <c r="AL158"/>
  <c r="AM158"/>
  <c r="AN158"/>
  <c r="AB159"/>
  <c r="AD159"/>
  <c r="AC159"/>
  <c r="AE159"/>
  <c r="AF159"/>
  <c r="AG159"/>
  <c r="AH159"/>
  <c r="AI159"/>
  <c r="AJ159"/>
  <c r="AK159"/>
  <c r="AL159"/>
  <c r="AM159"/>
  <c r="AN159"/>
  <c r="AB160"/>
  <c r="AD160"/>
  <c r="AC160"/>
  <c r="AE160"/>
  <c r="AF160"/>
  <c r="AG160"/>
  <c r="AH160"/>
  <c r="AI160"/>
  <c r="AJ160"/>
  <c r="AK160"/>
  <c r="AL160"/>
  <c r="AM160"/>
  <c r="AN160"/>
  <c r="AB161"/>
  <c r="AD161"/>
  <c r="AC161"/>
  <c r="AE161"/>
  <c r="AF161"/>
  <c r="AG161"/>
  <c r="AH161"/>
  <c r="AI161"/>
  <c r="AJ161"/>
  <c r="AK161"/>
  <c r="AL161"/>
  <c r="AM161"/>
  <c r="AN161"/>
  <c r="AB162"/>
  <c r="AD162"/>
  <c r="AC162"/>
  <c r="AE162"/>
  <c r="AF162"/>
  <c r="AG162"/>
  <c r="AH162"/>
  <c r="AI162"/>
  <c r="AJ162"/>
  <c r="AK162"/>
  <c r="AL162"/>
  <c r="AM162"/>
  <c r="AN162"/>
  <c r="AB163"/>
  <c r="AD163"/>
  <c r="AC163"/>
  <c r="AE163"/>
  <c r="AF163"/>
  <c r="AG163"/>
  <c r="AH163"/>
  <c r="AI163"/>
  <c r="AJ163"/>
  <c r="AK163"/>
  <c r="AL163"/>
  <c r="AM163"/>
  <c r="AN163"/>
  <c r="AB164"/>
  <c r="AD164"/>
  <c r="AC164"/>
  <c r="AE164"/>
  <c r="AF164"/>
  <c r="AG164"/>
  <c r="AH164"/>
  <c r="AI164"/>
  <c r="AJ164"/>
  <c r="AK164"/>
  <c r="AL164"/>
  <c r="AM164"/>
  <c r="AN164"/>
  <c r="AB165"/>
  <c r="AD165"/>
  <c r="AC165"/>
  <c r="AE165"/>
  <c r="AF165"/>
  <c r="AG165"/>
  <c r="AH165"/>
  <c r="AI165"/>
  <c r="AJ165"/>
  <c r="AK165"/>
  <c r="AL165"/>
  <c r="AM165"/>
  <c r="AN165"/>
  <c r="AB166"/>
  <c r="AD166"/>
  <c r="AC166"/>
  <c r="AE166"/>
  <c r="AF166"/>
  <c r="AG166"/>
  <c r="AH166"/>
  <c r="AI166"/>
  <c r="AJ166"/>
  <c r="AK166"/>
  <c r="AL166"/>
  <c r="AM166"/>
  <c r="AN166"/>
  <c r="AB167"/>
  <c r="AD167"/>
  <c r="AC167"/>
  <c r="AE167"/>
  <c r="AF167"/>
  <c r="AG167"/>
  <c r="AH167"/>
  <c r="AI167"/>
  <c r="AJ167"/>
  <c r="AK167"/>
  <c r="AL167"/>
  <c r="AM167"/>
  <c r="AN167"/>
  <c r="AB168"/>
  <c r="AD168"/>
  <c r="AC168"/>
  <c r="AE168"/>
  <c r="AF168"/>
  <c r="AG168"/>
  <c r="AH168"/>
  <c r="AI168"/>
  <c r="AJ168"/>
  <c r="AK168"/>
  <c r="AL168"/>
  <c r="AM168"/>
  <c r="AN168"/>
  <c r="AB169"/>
  <c r="AD169"/>
  <c r="AC169"/>
  <c r="AE169"/>
  <c r="AF169"/>
  <c r="AG169"/>
  <c r="AH169"/>
  <c r="AI169"/>
  <c r="AJ169"/>
  <c r="AK169"/>
  <c r="AL169"/>
  <c r="AM169"/>
  <c r="AN169"/>
  <c r="AB170"/>
  <c r="AD170"/>
  <c r="AC170"/>
  <c r="AE170"/>
  <c r="AF170"/>
  <c r="AG170"/>
  <c r="AH170"/>
  <c r="AI170"/>
  <c r="AJ170"/>
  <c r="AK170"/>
  <c r="AL170"/>
  <c r="AM170"/>
  <c r="AN170"/>
  <c r="AB171"/>
  <c r="AD171"/>
  <c r="AC171"/>
  <c r="AE171"/>
  <c r="AF171"/>
  <c r="AG171"/>
  <c r="AH171"/>
  <c r="AI171"/>
  <c r="AJ171"/>
  <c r="AK171"/>
  <c r="AL171"/>
  <c r="AM171"/>
  <c r="AN171"/>
  <c r="AB172"/>
  <c r="AD172"/>
  <c r="AC172"/>
  <c r="AE172"/>
  <c r="AF172"/>
  <c r="AG172"/>
  <c r="AH172"/>
  <c r="AI172"/>
  <c r="AJ172"/>
  <c r="AK172"/>
  <c r="AL172"/>
  <c r="AM172"/>
  <c r="AN172"/>
  <c r="AB173"/>
  <c r="AD173"/>
  <c r="AC173"/>
  <c r="AE173"/>
  <c r="AF173"/>
  <c r="AG173"/>
  <c r="AH173"/>
  <c r="AI173"/>
  <c r="AJ173"/>
  <c r="AK173"/>
  <c r="AL173"/>
  <c r="AM173"/>
  <c r="AN173"/>
  <c r="AB174"/>
  <c r="AD174"/>
  <c r="AC174"/>
  <c r="AE174"/>
  <c r="AF174"/>
  <c r="AG174"/>
  <c r="AH174"/>
  <c r="AI174"/>
  <c r="AJ174"/>
  <c r="AK174"/>
  <c r="AL174"/>
  <c r="AM174"/>
  <c r="AN174"/>
  <c r="AB175"/>
  <c r="AD175"/>
  <c r="AC175"/>
  <c r="AE175"/>
  <c r="AF175"/>
  <c r="AG175"/>
  <c r="AH175"/>
  <c r="AI175"/>
  <c r="AJ175"/>
  <c r="AK175"/>
  <c r="AL175"/>
  <c r="AM175"/>
  <c r="AN175"/>
  <c r="AB176"/>
  <c r="AD176"/>
  <c r="AC176"/>
  <c r="AE176"/>
  <c r="AF176"/>
  <c r="AG176"/>
  <c r="AH176"/>
  <c r="AI176"/>
  <c r="AJ176"/>
  <c r="AK176"/>
  <c r="AL176"/>
  <c r="AM176"/>
  <c r="AN176"/>
  <c r="AB177"/>
  <c r="AD177"/>
  <c r="AC177"/>
  <c r="AE177"/>
  <c r="AF177"/>
  <c r="AG177"/>
  <c r="AH177"/>
  <c r="AI177"/>
  <c r="AJ177"/>
  <c r="AK177"/>
  <c r="AL177"/>
  <c r="AM177"/>
  <c r="AN177"/>
  <c r="AB178"/>
  <c r="AD178"/>
  <c r="AC178"/>
  <c r="AE178"/>
  <c r="AF178"/>
  <c r="AG178"/>
  <c r="AH178"/>
  <c r="AI178"/>
  <c r="AJ178"/>
  <c r="AK178"/>
  <c r="AL178"/>
  <c r="AM178"/>
  <c r="AN178"/>
  <c r="AB179"/>
  <c r="AD179"/>
  <c r="AC179"/>
  <c r="AE179"/>
  <c r="AF179"/>
  <c r="AG179"/>
  <c r="AH179"/>
  <c r="AI179"/>
  <c r="AJ179"/>
  <c r="AK179"/>
  <c r="AL179"/>
  <c r="AM179"/>
  <c r="AN179"/>
  <c r="AB180"/>
  <c r="AD180"/>
  <c r="AC180"/>
  <c r="AE180"/>
  <c r="AF180"/>
  <c r="AG180"/>
  <c r="AH180"/>
  <c r="AI180"/>
  <c r="AJ180"/>
  <c r="AK180"/>
  <c r="AL180"/>
  <c r="AM180"/>
  <c r="AN180"/>
  <c r="AB181"/>
  <c r="AD181"/>
  <c r="AC181"/>
  <c r="AE181"/>
  <c r="AF181"/>
  <c r="AG181"/>
  <c r="AH181"/>
  <c r="AI181"/>
  <c r="AJ181"/>
  <c r="AK181"/>
  <c r="AL181"/>
  <c r="AM181"/>
  <c r="AN181"/>
  <c r="AB182"/>
  <c r="AD182"/>
  <c r="AC182"/>
  <c r="AE182"/>
  <c r="AF182"/>
  <c r="AG182"/>
  <c r="AH182"/>
  <c r="AI182"/>
  <c r="AJ182"/>
  <c r="AK182"/>
  <c r="AL182"/>
  <c r="AM182"/>
  <c r="AN182"/>
  <c r="AB183"/>
  <c r="AD183"/>
  <c r="AC183"/>
  <c r="AE183"/>
  <c r="AF183"/>
  <c r="AG183"/>
  <c r="AH183"/>
  <c r="AI183"/>
  <c r="AJ183"/>
  <c r="AK183"/>
  <c r="AL183"/>
  <c r="AM183"/>
  <c r="AN183"/>
  <c r="AB184"/>
  <c r="AD184"/>
  <c r="AC184"/>
  <c r="AE184"/>
  <c r="AF184"/>
  <c r="AG184"/>
  <c r="AH184"/>
  <c r="AI184"/>
  <c r="AJ184"/>
  <c r="AK184"/>
  <c r="AL184"/>
  <c r="AM184"/>
  <c r="AN184"/>
  <c r="AB185"/>
  <c r="AD185"/>
  <c r="AC185"/>
  <c r="AE185"/>
  <c r="AF185"/>
  <c r="AG185"/>
  <c r="AH185"/>
  <c r="AI185"/>
  <c r="AJ185"/>
  <c r="AK185"/>
  <c r="AL185"/>
  <c r="AM185"/>
  <c r="AN185"/>
  <c r="AB186"/>
  <c r="AD186"/>
  <c r="AC186"/>
  <c r="AE186"/>
  <c r="AF186"/>
  <c r="AG186"/>
  <c r="AH186"/>
  <c r="AI186"/>
  <c r="AJ186"/>
  <c r="AK186"/>
  <c r="AL186"/>
  <c r="AM186"/>
  <c r="AN186"/>
  <c r="AB187"/>
  <c r="AD187"/>
  <c r="AC187"/>
  <c r="AE187"/>
  <c r="AF187"/>
  <c r="AG187"/>
  <c r="AH187"/>
  <c r="AI187"/>
  <c r="AJ187"/>
  <c r="AK187"/>
  <c r="AL187"/>
  <c r="AM187"/>
  <c r="AN187"/>
  <c r="AB188"/>
  <c r="AD188"/>
  <c r="AC188"/>
  <c r="AE188"/>
  <c r="AF188"/>
  <c r="AG188"/>
  <c r="AH188"/>
  <c r="AI188"/>
  <c r="AJ188"/>
  <c r="AK188"/>
  <c r="AL188"/>
  <c r="AM188"/>
  <c r="AN188"/>
  <c r="AB189"/>
  <c r="AD189"/>
  <c r="AC189"/>
  <c r="AE189"/>
  <c r="AF189"/>
  <c r="AG189"/>
  <c r="AH189"/>
  <c r="AI189"/>
  <c r="AJ189"/>
  <c r="AK189"/>
  <c r="AL189"/>
  <c r="AM189"/>
  <c r="AN189"/>
  <c r="AB190"/>
  <c r="AD190"/>
  <c r="AC190"/>
  <c r="AE190"/>
  <c r="AF190"/>
  <c r="AG190"/>
  <c r="AH190"/>
  <c r="AI190"/>
  <c r="AJ190"/>
  <c r="AK190"/>
  <c r="AL190"/>
  <c r="AM190"/>
  <c r="AN190"/>
  <c r="AB191"/>
  <c r="AD191"/>
  <c r="AC191"/>
  <c r="AE191"/>
  <c r="AF191"/>
  <c r="AG191"/>
  <c r="AH191"/>
  <c r="AI191"/>
  <c r="AJ191"/>
  <c r="AK191"/>
  <c r="AL191"/>
  <c r="AM191"/>
  <c r="AN191"/>
  <c r="AB192"/>
  <c r="AD192"/>
  <c r="AC192"/>
  <c r="AE192"/>
  <c r="AF192"/>
  <c r="AG192"/>
  <c r="AH192"/>
  <c r="AI192"/>
  <c r="AJ192"/>
  <c r="AK192"/>
  <c r="AL192"/>
  <c r="AM192"/>
  <c r="AN192"/>
  <c r="AB193"/>
  <c r="AD193"/>
  <c r="AC193"/>
  <c r="AE193"/>
  <c r="AF193"/>
  <c r="AG193"/>
  <c r="AH193"/>
  <c r="AI193"/>
  <c r="AJ193"/>
  <c r="AK193"/>
  <c r="AL193"/>
  <c r="AM193"/>
  <c r="AN193"/>
  <c r="AB194"/>
  <c r="AD194"/>
  <c r="AC194"/>
  <c r="AE194"/>
  <c r="AF194"/>
  <c r="AG194"/>
  <c r="AH194"/>
  <c r="AI194"/>
  <c r="AJ194"/>
  <c r="AK194"/>
  <c r="AL194"/>
  <c r="AM194"/>
  <c r="AN194"/>
  <c r="AB195"/>
  <c r="AD195"/>
  <c r="AC195"/>
  <c r="AE195"/>
  <c r="AF195"/>
  <c r="AG195"/>
  <c r="AH195"/>
  <c r="AI195"/>
  <c r="AJ195"/>
  <c r="AK195"/>
  <c r="AL195"/>
  <c r="AM195"/>
  <c r="AN195"/>
  <c r="AB196"/>
  <c r="AD196"/>
  <c r="AC196"/>
  <c r="AE196"/>
  <c r="AF196"/>
  <c r="AG196"/>
  <c r="AH196"/>
  <c r="AI196"/>
  <c r="AJ196"/>
  <c r="AK196"/>
  <c r="AL196"/>
  <c r="AM196"/>
  <c r="AN196"/>
  <c r="AB197"/>
  <c r="AD197"/>
  <c r="AC197"/>
  <c r="AE197"/>
  <c r="AF197"/>
  <c r="AG197"/>
  <c r="AH197"/>
  <c r="AI197"/>
  <c r="AJ197"/>
  <c r="AK197"/>
  <c r="AL197"/>
  <c r="AM197"/>
  <c r="AN197"/>
  <c r="AB198"/>
  <c r="AD198"/>
  <c r="AC198"/>
  <c r="AE198"/>
  <c r="AF198"/>
  <c r="AG198"/>
  <c r="AH198"/>
  <c r="AI198"/>
  <c r="AJ198"/>
  <c r="AK198"/>
  <c r="AL198"/>
  <c r="AM198"/>
  <c r="AN198"/>
  <c r="AB199"/>
  <c r="AD199"/>
  <c r="AC199"/>
  <c r="AE199"/>
  <c r="AF199"/>
  <c r="AG199"/>
  <c r="AH199"/>
  <c r="AI199"/>
  <c r="AJ199"/>
  <c r="AK199"/>
  <c r="AL199"/>
  <c r="AM199"/>
  <c r="AN199"/>
  <c r="AB200"/>
  <c r="AD200"/>
  <c r="AC200"/>
  <c r="AE200"/>
  <c r="AF200"/>
  <c r="AG200"/>
  <c r="AH200"/>
  <c r="AI200"/>
  <c r="AJ200"/>
  <c r="AK200"/>
  <c r="AL200"/>
  <c r="AM200"/>
  <c r="AN200"/>
  <c r="AB201"/>
  <c r="AD201"/>
  <c r="AC201"/>
  <c r="AE201"/>
  <c r="AF201"/>
  <c r="AG201"/>
  <c r="AH201"/>
  <c r="AI201"/>
  <c r="AJ201"/>
  <c r="AK201"/>
  <c r="AL201"/>
  <c r="AM201"/>
  <c r="AN201"/>
  <c r="AB202"/>
  <c r="AD202"/>
  <c r="AC202"/>
  <c r="AE202"/>
  <c r="AF202"/>
  <c r="AG202"/>
  <c r="AH202"/>
  <c r="AI202"/>
  <c r="AJ202"/>
  <c r="AK202"/>
  <c r="AL202"/>
  <c r="AM202"/>
  <c r="AN202"/>
  <c r="H9"/>
  <c r="AB4"/>
  <c r="AD4"/>
  <c r="AC4"/>
  <c r="AE4"/>
  <c r="AF4"/>
  <c r="AG4"/>
  <c r="AH4"/>
  <c r="AI4"/>
  <c r="AJ4"/>
  <c r="AK4"/>
  <c r="AL4"/>
  <c r="AM4"/>
  <c r="AN4"/>
  <c r="AB13"/>
  <c r="AD13"/>
  <c r="AC13"/>
  <c r="AE13"/>
  <c r="AF13"/>
  <c r="AG13"/>
  <c r="AH13"/>
  <c r="AI13"/>
  <c r="AJ13"/>
  <c r="AK13"/>
  <c r="AL13"/>
  <c r="AM13"/>
  <c r="AN13"/>
  <c r="AB14"/>
  <c r="AD14"/>
  <c r="AC14"/>
  <c r="AE14"/>
  <c r="AF14"/>
  <c r="AG14"/>
  <c r="AH14"/>
  <c r="AI14"/>
  <c r="AJ14"/>
  <c r="AK14"/>
  <c r="AL14"/>
  <c r="AM14"/>
  <c r="AN14"/>
  <c r="AB15"/>
  <c r="AD15"/>
  <c r="AC15"/>
  <c r="AE15"/>
  <c r="AF15"/>
  <c r="AG15"/>
  <c r="AH15"/>
  <c r="AI15"/>
  <c r="AJ15"/>
  <c r="AK15"/>
  <c r="AL15"/>
  <c r="AM15"/>
  <c r="AN15"/>
  <c r="AB16"/>
  <c r="AD16"/>
  <c r="AC16"/>
  <c r="AE16"/>
  <c r="AF16"/>
  <c r="AG16"/>
  <c r="AH16"/>
  <c r="AI16"/>
  <c r="AJ16"/>
  <c r="AK16"/>
  <c r="AL16"/>
  <c r="AM16"/>
  <c r="AN16"/>
  <c r="AB17"/>
  <c r="AD17"/>
  <c r="AC17"/>
  <c r="AE17"/>
  <c r="AF17"/>
  <c r="AG17"/>
  <c r="AH17"/>
  <c r="AI17"/>
  <c r="AJ17"/>
  <c r="AK17"/>
  <c r="AL17"/>
  <c r="AM17"/>
  <c r="AN17"/>
  <c r="AB18"/>
  <c r="AD18"/>
  <c r="AC18"/>
  <c r="AE18"/>
  <c r="AF18"/>
  <c r="AG18"/>
  <c r="AH18"/>
  <c r="AI18"/>
  <c r="AJ18"/>
  <c r="AK18"/>
  <c r="AL18"/>
  <c r="AM18"/>
  <c r="AN18"/>
  <c r="AB19"/>
  <c r="AD19"/>
  <c r="AC19"/>
  <c r="AE19"/>
  <c r="AF19"/>
  <c r="AG19"/>
  <c r="AH19"/>
  <c r="AI19"/>
  <c r="AJ19"/>
  <c r="AK19"/>
  <c r="AL19"/>
  <c r="AM19"/>
  <c r="AN19"/>
  <c r="AB20"/>
  <c r="AD20"/>
  <c r="AC20"/>
  <c r="AE20"/>
  <c r="AF20"/>
  <c r="AG20"/>
  <c r="AH20"/>
  <c r="AI20"/>
  <c r="AJ20"/>
  <c r="AK20"/>
  <c r="AL20"/>
  <c r="AM20"/>
  <c r="AN20"/>
  <c r="AB21"/>
  <c r="AD21"/>
  <c r="AC21"/>
  <c r="AE21"/>
  <c r="AF21"/>
  <c r="AG21"/>
  <c r="AH21"/>
  <c r="AI21"/>
  <c r="AJ21"/>
  <c r="AK21"/>
  <c r="AL21"/>
  <c r="AM21"/>
  <c r="AN21"/>
  <c r="AB22"/>
  <c r="AD22"/>
  <c r="AC22"/>
  <c r="AE22"/>
  <c r="AF22"/>
  <c r="AG22"/>
  <c r="AH22"/>
  <c r="AI22"/>
  <c r="AJ22"/>
  <c r="AK22"/>
  <c r="AL22"/>
  <c r="AM22"/>
  <c r="AN22"/>
  <c r="AB23"/>
  <c r="AD23"/>
  <c r="AC23"/>
  <c r="AE23"/>
  <c r="AF23"/>
  <c r="AG23"/>
  <c r="AH23"/>
  <c r="AI23"/>
  <c r="AJ23"/>
  <c r="AK23"/>
  <c r="AL23"/>
  <c r="AM23"/>
  <c r="AN23"/>
  <c r="AB24"/>
  <c r="AD24"/>
  <c r="AC24"/>
  <c r="AE24"/>
  <c r="AF24"/>
  <c r="AG24"/>
  <c r="AH24"/>
  <c r="AI24"/>
  <c r="AJ24"/>
  <c r="AK24"/>
  <c r="AL24"/>
  <c r="AM24"/>
  <c r="AN24"/>
  <c r="AB25"/>
  <c r="AD25"/>
  <c r="AC25"/>
  <c r="AE25"/>
  <c r="AF25"/>
  <c r="AG25"/>
  <c r="AH25"/>
  <c r="AI25"/>
  <c r="AJ25"/>
  <c r="AK25"/>
  <c r="AL25"/>
  <c r="AM25"/>
  <c r="AN25"/>
  <c r="AB26"/>
  <c r="AD26"/>
  <c r="AC26"/>
  <c r="AE26"/>
  <c r="AF26"/>
  <c r="AG26"/>
  <c r="AH26"/>
  <c r="AI26"/>
  <c r="AJ26"/>
  <c r="AK26"/>
  <c r="AL26"/>
  <c r="AM26"/>
  <c r="AN26"/>
  <c r="AB27"/>
  <c r="AD27"/>
  <c r="AC27"/>
  <c r="AE27"/>
  <c r="AF27"/>
  <c r="AG27"/>
  <c r="AH27"/>
  <c r="AI27"/>
  <c r="AJ27"/>
  <c r="AK27"/>
  <c r="AL27"/>
  <c r="AM27"/>
  <c r="AN27"/>
  <c r="AB28"/>
  <c r="AD28"/>
  <c r="AC28"/>
  <c r="AE28"/>
  <c r="AF28"/>
  <c r="AG28"/>
  <c r="AH28"/>
  <c r="AI28"/>
  <c r="AJ28"/>
  <c r="AK28"/>
  <c r="AL28"/>
  <c r="AM28"/>
  <c r="AN28"/>
  <c r="AB29"/>
  <c r="AD29"/>
  <c r="AC29"/>
  <c r="AE29"/>
  <c r="AF29"/>
  <c r="AG29"/>
  <c r="AH29"/>
  <c r="AI29"/>
  <c r="AJ29"/>
  <c r="AK29"/>
  <c r="AL29"/>
  <c r="AM29"/>
  <c r="AN29"/>
  <c r="AB30"/>
  <c r="AD30"/>
  <c r="AC30"/>
  <c r="AE30"/>
  <c r="AF30"/>
  <c r="AG30"/>
  <c r="AH30"/>
  <c r="AI30"/>
  <c r="AJ30"/>
  <c r="AK30"/>
  <c r="AL30"/>
  <c r="AM30"/>
  <c r="AN30"/>
  <c r="AB31"/>
  <c r="AD31"/>
  <c r="AC31"/>
  <c r="AE31"/>
  <c r="AF31"/>
  <c r="AG31"/>
  <c r="AH31"/>
  <c r="AI31"/>
  <c r="AJ31"/>
  <c r="AK31"/>
  <c r="AL31"/>
  <c r="AM31"/>
  <c r="AN31"/>
  <c r="AB32"/>
  <c r="AD32"/>
  <c r="AC32"/>
  <c r="AE32"/>
  <c r="AF32"/>
  <c r="AG32"/>
  <c r="AH32"/>
  <c r="AI32"/>
  <c r="AJ32"/>
  <c r="AK32"/>
  <c r="AL32"/>
  <c r="AM32"/>
  <c r="AN32"/>
  <c r="AB33"/>
  <c r="AD33"/>
  <c r="AC33"/>
  <c r="AE33"/>
  <c r="AF33"/>
  <c r="AG33"/>
  <c r="AH33"/>
  <c r="AI33"/>
  <c r="AJ33"/>
  <c r="AK33"/>
  <c r="AL33"/>
  <c r="AM33"/>
  <c r="AN33"/>
  <c r="AB34"/>
  <c r="AD34"/>
  <c r="AC34"/>
  <c r="AE34"/>
  <c r="AF34"/>
  <c r="AG34"/>
  <c r="AH34"/>
  <c r="AI34"/>
  <c r="AJ34"/>
  <c r="AK34"/>
  <c r="AL34"/>
  <c r="AM34"/>
  <c r="AN34"/>
  <c r="AB35"/>
  <c r="AD35"/>
  <c r="AC35"/>
  <c r="AE35"/>
  <c r="AF35"/>
  <c r="AG35"/>
  <c r="AH35"/>
  <c r="AI35"/>
  <c r="AJ35"/>
  <c r="AK35"/>
  <c r="AL35"/>
  <c r="AM35"/>
  <c r="AN35"/>
  <c r="AB36"/>
  <c r="AD36"/>
  <c r="AC36"/>
  <c r="AE36"/>
  <c r="AF36"/>
  <c r="AG36"/>
  <c r="AH36"/>
  <c r="AI36"/>
  <c r="AJ36"/>
  <c r="AK36"/>
  <c r="AL36"/>
  <c r="AM36"/>
  <c r="AN36"/>
  <c r="AB37"/>
  <c r="AD37"/>
  <c r="AC37"/>
  <c r="AE37"/>
  <c r="AF37"/>
  <c r="AG37"/>
  <c r="AH37"/>
  <c r="AI37"/>
  <c r="AJ37"/>
  <c r="AK37"/>
  <c r="AL37"/>
  <c r="AM37"/>
  <c r="AN37"/>
  <c r="AB38"/>
  <c r="AD38"/>
  <c r="AC38"/>
  <c r="AE38"/>
  <c r="AF38"/>
  <c r="AG38"/>
  <c r="AH38"/>
  <c r="AI38"/>
  <c r="AJ38"/>
  <c r="AK38"/>
  <c r="AL38"/>
  <c r="AM38"/>
  <c r="AN38"/>
  <c r="AB39"/>
  <c r="AD39"/>
  <c r="AC39"/>
  <c r="AE39"/>
  <c r="AF39"/>
  <c r="AG39"/>
  <c r="AH39"/>
  <c r="AI39"/>
  <c r="AJ39"/>
  <c r="AK39"/>
  <c r="AL39"/>
  <c r="AM39"/>
  <c r="AN39"/>
  <c r="AB40"/>
  <c r="AD40"/>
  <c r="AC40"/>
  <c r="AE40"/>
  <c r="AF40"/>
  <c r="AG40"/>
  <c r="AH40"/>
  <c r="AI40"/>
  <c r="AJ40"/>
  <c r="AK40"/>
  <c r="AL40"/>
  <c r="AM40"/>
  <c r="AN40"/>
  <c r="AB41"/>
  <c r="AD41"/>
  <c r="AC41"/>
  <c r="AE41"/>
  <c r="AF41"/>
  <c r="AG41"/>
  <c r="AH41"/>
  <c r="AI41"/>
  <c r="AJ41"/>
  <c r="AK41"/>
  <c r="AL41"/>
  <c r="AM41"/>
  <c r="AN41"/>
  <c r="AB42"/>
  <c r="AD42"/>
  <c r="AC42"/>
  <c r="AE42"/>
  <c r="AF42"/>
  <c r="AG42"/>
  <c r="AH42"/>
  <c r="AI42"/>
  <c r="AJ42"/>
  <c r="AK42"/>
  <c r="AL42"/>
  <c r="AM42"/>
  <c r="AN42"/>
  <c r="AB43"/>
  <c r="AD43"/>
  <c r="AC43"/>
  <c r="AE43"/>
  <c r="AF43"/>
  <c r="AG43"/>
  <c r="AH43"/>
  <c r="AI43"/>
  <c r="AJ43"/>
  <c r="AK43"/>
  <c r="AL43"/>
  <c r="AM43"/>
  <c r="AN43"/>
  <c r="AB44"/>
  <c r="AD44"/>
  <c r="AC44"/>
  <c r="AE44"/>
  <c r="AF44"/>
  <c r="AG44"/>
  <c r="AH44"/>
  <c r="AI44"/>
  <c r="AJ44"/>
  <c r="AK44"/>
  <c r="AL44"/>
  <c r="AM44"/>
  <c r="AN44"/>
  <c r="AB45"/>
  <c r="AD45"/>
  <c r="AC45"/>
  <c r="AE45"/>
  <c r="AF45"/>
  <c r="AG45"/>
  <c r="AH45"/>
  <c r="AI45"/>
  <c r="AJ45"/>
  <c r="AK45"/>
  <c r="AL45"/>
  <c r="AM45"/>
  <c r="AN45"/>
  <c r="AB46"/>
  <c r="AD46"/>
  <c r="AC46"/>
  <c r="AE46"/>
  <c r="AF46"/>
  <c r="AG46"/>
  <c r="AH46"/>
  <c r="AI46"/>
  <c r="AJ46"/>
  <c r="AK46"/>
  <c r="AL46"/>
  <c r="AM46"/>
  <c r="AN46"/>
  <c r="AB47"/>
  <c r="AD47"/>
  <c r="AC47"/>
  <c r="AE47"/>
  <c r="AF47"/>
  <c r="AG47"/>
  <c r="AH47"/>
  <c r="AI47"/>
  <c r="AJ47"/>
  <c r="AK47"/>
  <c r="AL47"/>
  <c r="AM47"/>
  <c r="AN47"/>
  <c r="AB48"/>
  <c r="AD48"/>
  <c r="AC48"/>
  <c r="AE48"/>
  <c r="AF48"/>
  <c r="AG48"/>
  <c r="AH48"/>
  <c r="AI48"/>
  <c r="AJ48"/>
  <c r="AK48"/>
  <c r="AL48"/>
  <c r="AM48"/>
  <c r="AN48"/>
  <c r="AB49"/>
  <c r="AD49"/>
  <c r="AC49"/>
  <c r="AE49"/>
  <c r="AF49"/>
  <c r="AG49"/>
  <c r="AH49"/>
  <c r="AI49"/>
  <c r="AJ49"/>
  <c r="AK49"/>
  <c r="AL49"/>
  <c r="AM49"/>
  <c r="AN49"/>
  <c r="AB50"/>
  <c r="AD50"/>
  <c r="AC50"/>
  <c r="AE50"/>
  <c r="AF50"/>
  <c r="AG50"/>
  <c r="AH50"/>
  <c r="AI50"/>
  <c r="AJ50"/>
  <c r="AK50"/>
  <c r="AL50"/>
  <c r="AM50"/>
  <c r="AN50"/>
  <c r="AB51"/>
  <c r="AD51"/>
  <c r="AC51"/>
  <c r="AE51"/>
  <c r="AF51"/>
  <c r="AG51"/>
  <c r="AH51"/>
  <c r="AI51"/>
  <c r="AJ51"/>
  <c r="AK51"/>
  <c r="AL51"/>
  <c r="AM51"/>
  <c r="AN51"/>
  <c r="AB52"/>
  <c r="AD52"/>
  <c r="AC52"/>
  <c r="AE52"/>
  <c r="AF52"/>
  <c r="AG52"/>
  <c r="AH52"/>
  <c r="AI52"/>
  <c r="AJ52"/>
  <c r="AK52"/>
  <c r="AL52"/>
  <c r="AM52"/>
  <c r="AN52"/>
  <c r="AB53"/>
  <c r="AD53"/>
  <c r="AC53"/>
  <c r="AE53"/>
  <c r="AF53"/>
  <c r="AG53"/>
  <c r="AH53"/>
  <c r="AI53"/>
  <c r="AJ53"/>
  <c r="AK53"/>
  <c r="AL53"/>
  <c r="AM53"/>
  <c r="AN53"/>
  <c r="AB54"/>
  <c r="AD54"/>
  <c r="AC54"/>
  <c r="AE54"/>
  <c r="AF54"/>
  <c r="AG54"/>
  <c r="AH54"/>
  <c r="AI54"/>
  <c r="AJ54"/>
  <c r="AK54"/>
  <c r="AL54"/>
  <c r="AM54"/>
  <c r="AN54"/>
  <c r="AB55"/>
  <c r="AD55"/>
  <c r="AC55"/>
  <c r="AE55"/>
  <c r="AF55"/>
  <c r="AG55"/>
  <c r="AH55"/>
  <c r="AI55"/>
  <c r="AJ55"/>
  <c r="AK55"/>
  <c r="AL55"/>
  <c r="AM55"/>
  <c r="AN55"/>
  <c r="AB56"/>
  <c r="AD56"/>
  <c r="AC56"/>
  <c r="AE56"/>
  <c r="AF56"/>
  <c r="AG56"/>
  <c r="AH56"/>
  <c r="AI56"/>
  <c r="AJ56"/>
  <c r="AK56"/>
  <c r="AL56"/>
  <c r="AM56"/>
  <c r="AN56"/>
  <c r="AB57"/>
  <c r="AD57"/>
  <c r="AC57"/>
  <c r="AE57"/>
  <c r="AF57"/>
  <c r="AG57"/>
  <c r="AH57"/>
  <c r="AI57"/>
  <c r="AJ57"/>
  <c r="AK57"/>
  <c r="AL57"/>
  <c r="AM57"/>
  <c r="AN57"/>
  <c r="AB58"/>
  <c r="AD58"/>
  <c r="AC58"/>
  <c r="AE58"/>
  <c r="AF58"/>
  <c r="AG58"/>
  <c r="AH58"/>
  <c r="AI58"/>
  <c r="AJ58"/>
  <c r="AK58"/>
  <c r="AL58"/>
  <c r="AM58"/>
  <c r="AN58"/>
  <c r="AB59"/>
  <c r="AD59"/>
  <c r="AC59"/>
  <c r="AE59"/>
  <c r="AF59"/>
  <c r="AG59"/>
  <c r="AH59"/>
  <c r="AI59"/>
  <c r="AJ59"/>
  <c r="AK59"/>
  <c r="AL59"/>
  <c r="AM59"/>
  <c r="AN59"/>
  <c r="AB60"/>
  <c r="AD60"/>
  <c r="AC60"/>
  <c r="AE60"/>
  <c r="AF60"/>
  <c r="AG60"/>
  <c r="AH60"/>
  <c r="AI60"/>
  <c r="AJ60"/>
  <c r="AK60"/>
  <c r="AL60"/>
  <c r="AM60"/>
  <c r="AN60"/>
  <c r="AB61"/>
  <c r="AD61"/>
  <c r="AC61"/>
  <c r="AE61"/>
  <c r="AF61"/>
  <c r="AG61"/>
  <c r="AH61"/>
  <c r="AI61"/>
  <c r="AJ61"/>
  <c r="AK61"/>
  <c r="AL61"/>
  <c r="AM61"/>
  <c r="AN61"/>
  <c r="AB62"/>
  <c r="AD62"/>
  <c r="AC62"/>
  <c r="AE62"/>
  <c r="AF62"/>
  <c r="AG62"/>
  <c r="AH62"/>
  <c r="AI62"/>
  <c r="AJ62"/>
  <c r="AK62"/>
  <c r="AL62"/>
  <c r="AM62"/>
  <c r="AN62"/>
  <c r="AB63"/>
  <c r="AD63"/>
  <c r="AC63"/>
  <c r="AE63"/>
  <c r="AF63"/>
  <c r="AG63"/>
  <c r="AH63"/>
  <c r="AI63"/>
  <c r="AJ63"/>
  <c r="AK63"/>
  <c r="AL63"/>
  <c r="AM63"/>
  <c r="AN63"/>
  <c r="AB64"/>
  <c r="AD64"/>
  <c r="AC64"/>
  <c r="AE64"/>
  <c r="AF64"/>
  <c r="AG64"/>
  <c r="AH64"/>
  <c r="AI64"/>
  <c r="AJ64"/>
  <c r="AK64"/>
  <c r="AL64"/>
  <c r="AM64"/>
  <c r="AN64"/>
  <c r="AB65"/>
  <c r="AD65"/>
  <c r="AC65"/>
  <c r="AE65"/>
  <c r="AF65"/>
  <c r="AG65"/>
  <c r="AH65"/>
  <c r="AI65"/>
  <c r="AJ65"/>
  <c r="AK65"/>
  <c r="AL65"/>
  <c r="AM65"/>
  <c r="AN65"/>
  <c r="AB66"/>
  <c r="AD66"/>
  <c r="AC66"/>
  <c r="AE66"/>
  <c r="AF66"/>
  <c r="AG66"/>
  <c r="AH66"/>
  <c r="AI66"/>
  <c r="AJ66"/>
  <c r="AK66"/>
  <c r="AL66"/>
  <c r="AM66"/>
  <c r="AN66"/>
  <c r="AB67"/>
  <c r="AD67"/>
  <c r="AC67"/>
  <c r="AE67"/>
  <c r="AF67"/>
  <c r="AG67"/>
  <c r="AH67"/>
  <c r="AI67"/>
  <c r="AJ67"/>
  <c r="AK67"/>
  <c r="AL67"/>
  <c r="AM67"/>
  <c r="AN67"/>
  <c r="AB68"/>
  <c r="AD68"/>
  <c r="AC68"/>
  <c r="AE68"/>
  <c r="AF68"/>
  <c r="AG68"/>
  <c r="AH68"/>
  <c r="AI68"/>
  <c r="AJ68"/>
  <c r="AK68"/>
  <c r="AL68"/>
  <c r="AM68"/>
  <c r="AN68"/>
  <c r="AB69"/>
  <c r="AD69"/>
  <c r="AC69"/>
  <c r="AE69"/>
  <c r="AF69"/>
  <c r="AG69"/>
  <c r="AH69"/>
  <c r="AI69"/>
  <c r="AJ69"/>
  <c r="AK69"/>
  <c r="AL69"/>
  <c r="AM69"/>
  <c r="AN69"/>
  <c r="AB70"/>
  <c r="AD70"/>
  <c r="AC70"/>
  <c r="AE70"/>
  <c r="AF70"/>
  <c r="AG70"/>
  <c r="AH70"/>
  <c r="AI70"/>
  <c r="AJ70"/>
  <c r="AK70"/>
  <c r="AL70"/>
  <c r="AM70"/>
  <c r="AN70"/>
  <c r="AB71"/>
  <c r="AD71"/>
  <c r="AC71"/>
  <c r="AE71"/>
  <c r="AF71"/>
  <c r="AG71"/>
  <c r="AH71"/>
  <c r="AI71"/>
  <c r="AJ71"/>
  <c r="AK71"/>
  <c r="AL71"/>
  <c r="AM71"/>
  <c r="AN71"/>
  <c r="AB72"/>
  <c r="AD72"/>
  <c r="AC72"/>
  <c r="AE72"/>
  <c r="AF72"/>
  <c r="AG72"/>
  <c r="AH72"/>
  <c r="AI72"/>
  <c r="AJ72"/>
  <c r="AK72"/>
  <c r="AL72"/>
  <c r="AM72"/>
  <c r="AN72"/>
  <c r="AB73"/>
  <c r="AD73"/>
  <c r="AC73"/>
  <c r="AE73"/>
  <c r="AF73"/>
  <c r="AG73"/>
  <c r="AH73"/>
  <c r="AI73"/>
  <c r="AJ73"/>
  <c r="AK73"/>
  <c r="AL73"/>
  <c r="AM73"/>
  <c r="AN73"/>
  <c r="AB74"/>
  <c r="AD74"/>
  <c r="AC74"/>
  <c r="AE74"/>
  <c r="AF74"/>
  <c r="AG74"/>
  <c r="AH74"/>
  <c r="AI74"/>
  <c r="AJ74"/>
  <c r="AK74"/>
  <c r="AL74"/>
  <c r="AM74"/>
  <c r="AN74"/>
  <c r="AB75"/>
  <c r="AD75"/>
  <c r="AC75"/>
  <c r="AE75"/>
  <c r="AF75"/>
  <c r="AG75"/>
  <c r="AH75"/>
  <c r="AI75"/>
  <c r="AJ75"/>
  <c r="AK75"/>
  <c r="AL75"/>
  <c r="AM75"/>
  <c r="AN75"/>
  <c r="AB76"/>
  <c r="AD76"/>
  <c r="AC76"/>
  <c r="AE76"/>
  <c r="AF76"/>
  <c r="AG76"/>
  <c r="AH76"/>
  <c r="AI76"/>
  <c r="AJ76"/>
  <c r="AK76"/>
  <c r="AL76"/>
  <c r="AM76"/>
  <c r="AN76"/>
  <c r="AB77"/>
  <c r="AD77"/>
  <c r="AC77"/>
  <c r="AE77"/>
  <c r="AF77"/>
  <c r="AG77"/>
  <c r="AH77"/>
  <c r="AI77"/>
  <c r="AJ77"/>
  <c r="AK77"/>
  <c r="AL77"/>
  <c r="AM77"/>
  <c r="AN77"/>
  <c r="AB78"/>
  <c r="AD78"/>
  <c r="AC78"/>
  <c r="AE78"/>
  <c r="AF78"/>
  <c r="AG78"/>
  <c r="AH78"/>
  <c r="AI78"/>
  <c r="AJ78"/>
  <c r="AK78"/>
  <c r="AL78"/>
  <c r="AM78"/>
  <c r="AN78"/>
  <c r="AB79"/>
  <c r="AD79"/>
  <c r="AC79"/>
  <c r="AE79"/>
  <c r="AF79"/>
  <c r="AG79"/>
  <c r="AH79"/>
  <c r="AI79"/>
  <c r="AJ79"/>
  <c r="AK79"/>
  <c r="AL79"/>
  <c r="AM79"/>
  <c r="AN79"/>
  <c r="AB80"/>
  <c r="AD80"/>
  <c r="AC80"/>
  <c r="AE80"/>
  <c r="AF80"/>
  <c r="AG80"/>
  <c r="AH80"/>
  <c r="AI80"/>
  <c r="AJ80"/>
  <c r="AK80"/>
  <c r="AL80"/>
  <c r="AM80"/>
  <c r="AN80"/>
  <c r="AB81"/>
  <c r="AD81"/>
  <c r="AC81"/>
  <c r="AE81"/>
  <c r="AF81"/>
  <c r="AG81"/>
  <c r="AH81"/>
  <c r="AI81"/>
  <c r="AJ81"/>
  <c r="AK81"/>
  <c r="AL81"/>
  <c r="AM81"/>
  <c r="AN81"/>
  <c r="AB82"/>
  <c r="AD82"/>
  <c r="AC82"/>
  <c r="AE82"/>
  <c r="AF82"/>
  <c r="AG82"/>
  <c r="AH82"/>
  <c r="AI82"/>
  <c r="AJ82"/>
  <c r="AK82"/>
  <c r="AL82"/>
  <c r="AM82"/>
  <c r="AN82"/>
  <c r="AB83"/>
  <c r="AD83"/>
  <c r="AC83"/>
  <c r="AE83"/>
  <c r="AF83"/>
  <c r="AG83"/>
  <c r="AH83"/>
  <c r="AI83"/>
  <c r="AJ83"/>
  <c r="AK83"/>
  <c r="AL83"/>
  <c r="AM83"/>
  <c r="AN83"/>
  <c r="AB84"/>
  <c r="AD84"/>
  <c r="AC84"/>
  <c r="AE84"/>
  <c r="AF84"/>
  <c r="AG84"/>
  <c r="AH84"/>
  <c r="AI84"/>
  <c r="AJ84"/>
  <c r="AK84"/>
  <c r="AL84"/>
  <c r="AM84"/>
  <c r="AN84"/>
  <c r="AB85"/>
  <c r="AD85"/>
  <c r="AC85"/>
  <c r="AE85"/>
  <c r="AF85"/>
  <c r="AG85"/>
  <c r="AH85"/>
  <c r="AI85"/>
  <c r="AJ85"/>
  <c r="AK85"/>
  <c r="AL85"/>
  <c r="AM85"/>
  <c r="AN85"/>
  <c r="AB86"/>
  <c r="AD86"/>
  <c r="AC86"/>
  <c r="AE86"/>
  <c r="AF86"/>
  <c r="AG86"/>
  <c r="AH86"/>
  <c r="AI86"/>
  <c r="AJ86"/>
  <c r="AK86"/>
  <c r="AL86"/>
  <c r="AM86"/>
  <c r="AN86"/>
  <c r="AB87"/>
  <c r="AD87"/>
  <c r="AC87"/>
  <c r="AE87"/>
  <c r="AF87"/>
  <c r="AG87"/>
  <c r="AH87"/>
  <c r="AI87"/>
  <c r="AJ87"/>
  <c r="AK87"/>
  <c r="AL87"/>
  <c r="AM87"/>
  <c r="AN87"/>
  <c r="AB88"/>
  <c r="AD88"/>
  <c r="AC88"/>
  <c r="AE88"/>
  <c r="AF88"/>
  <c r="AG88"/>
  <c r="AH88"/>
  <c r="AI88"/>
  <c r="AJ88"/>
  <c r="AK88"/>
  <c r="AL88"/>
  <c r="AM88"/>
  <c r="AN88"/>
  <c r="AB89"/>
  <c r="AD89"/>
  <c r="AC89"/>
  <c r="AE89"/>
  <c r="AF89"/>
  <c r="AG89"/>
  <c r="AH89"/>
  <c r="AI89"/>
  <c r="AJ89"/>
  <c r="AK89"/>
  <c r="AL89"/>
  <c r="AM89"/>
  <c r="AN89"/>
  <c r="AB90"/>
  <c r="AD90"/>
  <c r="AC90"/>
  <c r="AE90"/>
  <c r="AF90"/>
  <c r="AG90"/>
  <c r="AH90"/>
  <c r="AI90"/>
  <c r="AJ90"/>
  <c r="AK90"/>
  <c r="AL90"/>
  <c r="AM90"/>
  <c r="AN90"/>
  <c r="AB91"/>
  <c r="AD91"/>
  <c r="AC91"/>
  <c r="AE91"/>
  <c r="AF91"/>
  <c r="AG91"/>
  <c r="AH91"/>
  <c r="AI91"/>
  <c r="AJ91"/>
  <c r="AK91"/>
  <c r="AL91"/>
  <c r="AM91"/>
  <c r="AN91"/>
  <c r="AB92"/>
  <c r="AD92"/>
  <c r="AC92"/>
  <c r="AE92"/>
  <c r="AF92"/>
  <c r="AG92"/>
  <c r="AH92"/>
  <c r="AI92"/>
  <c r="AJ92"/>
  <c r="AK92"/>
  <c r="AL92"/>
  <c r="AM92"/>
  <c r="AN92"/>
  <c r="AB93"/>
  <c r="AD93"/>
  <c r="AC93"/>
  <c r="AE93"/>
  <c r="AF93"/>
  <c r="AG93"/>
  <c r="AH93"/>
  <c r="AI93"/>
  <c r="AJ93"/>
  <c r="AK93"/>
  <c r="AL93"/>
  <c r="AM93"/>
  <c r="AN93"/>
  <c r="AB3"/>
  <c r="AN3"/>
  <c r="AC3"/>
  <c r="AE3"/>
  <c r="AD3"/>
  <c r="AF3"/>
  <c r="AG3"/>
  <c r="AH3"/>
  <c r="AI3"/>
  <c r="AJ3"/>
  <c r="AK3"/>
  <c r="AL3"/>
  <c r="AM3"/>
  <c r="H10"/>
  <c r="I10"/>
  <c r="G10"/>
  <c r="G9"/>
  <c r="I9"/>
  <c r="A1" i="2"/>
  <c r="C6"/>
  <c r="B6"/>
</calcChain>
</file>

<file path=xl/sharedStrings.xml><?xml version="1.0" encoding="utf-8"?>
<sst xmlns="http://schemas.openxmlformats.org/spreadsheetml/2006/main" count="433" uniqueCount="41">
  <si>
    <t>N° arbre</t>
  </si>
  <si>
    <t>essence</t>
  </si>
  <si>
    <t>Total</t>
  </si>
  <si>
    <t>Nombre 
d'inscrits à 
affouage</t>
  </si>
  <si>
    <t>nb  st/pers</t>
  </si>
  <si>
    <t>Lot</t>
  </si>
  <si>
    <t>Total général</t>
  </si>
  <si>
    <t>Stères</t>
  </si>
  <si>
    <t>http://forum.excel-pratique.com/excel/creation-de-lots-d-affouage-equitables-parmis-une-liste-t69821.html</t>
  </si>
  <si>
    <t>Total Stères</t>
  </si>
  <si>
    <t>Nb arbres</t>
  </si>
  <si>
    <t>Lot type</t>
  </si>
  <si>
    <t>Multiple</t>
  </si>
  <si>
    <t>Stat lots</t>
  </si>
  <si>
    <t>+ petit</t>
  </si>
  <si>
    <t>+ gros</t>
  </si>
  <si>
    <t>Seuil lot multiple</t>
  </si>
  <si>
    <t>Essence</t>
  </si>
  <si>
    <t>Ecart lot</t>
  </si>
  <si>
    <t>Merisier</t>
  </si>
  <si>
    <t>Bouleau</t>
  </si>
  <si>
    <t>Acacia</t>
  </si>
  <si>
    <t>Erable</t>
  </si>
  <si>
    <t>Charme</t>
  </si>
  <si>
    <t>Hetre</t>
  </si>
  <si>
    <t>Quantité 
estimée en 
stères</t>
  </si>
  <si>
    <t>Chene</t>
  </si>
  <si>
    <t>Ecart</t>
  </si>
  <si>
    <t>Quantité en stères</t>
  </si>
  <si>
    <t>Frene</t>
  </si>
  <si>
    <t>_Divers</t>
  </si>
  <si>
    <t>hetre</t>
  </si>
  <si>
    <t>charme</t>
  </si>
  <si>
    <t>chene</t>
  </si>
  <si>
    <t>erable</t>
  </si>
  <si>
    <t>divers</t>
  </si>
  <si>
    <t>+ 2.50</t>
  </si>
  <si>
    <t>Dispersion</t>
  </si>
  <si>
    <t>Nb lots réservés</t>
  </si>
  <si>
    <t>% lots +</t>
  </si>
  <si>
    <t>Bois de St Valère</t>
  </si>
</sst>
</file>

<file path=xl/styles.xml><?xml version="1.0" encoding="utf-8"?>
<styleSheet xmlns="http://schemas.openxmlformats.org/spreadsheetml/2006/main">
  <numFmts count="6">
    <numFmt numFmtId="164" formatCode="0.0"/>
    <numFmt numFmtId="165" formatCode="&quot;+&quot;0.00"/>
    <numFmt numFmtId="166" formatCode="&quot;+ &quot;0%"/>
    <numFmt numFmtId="167" formatCode="0;;"/>
    <numFmt numFmtId="168" formatCode="0.00;\-0.00;;@"/>
    <numFmt numFmtId="169" formatCode="0;\-0;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quotePrefix="1" applyFont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0" xfId="0" applyBorder="1"/>
    <xf numFmtId="14" fontId="5" fillId="0" borderId="10" xfId="0" applyNumberFormat="1" applyFont="1" applyBorder="1" applyAlignment="1">
      <alignment horizontal="left"/>
    </xf>
    <xf numFmtId="14" fontId="6" fillId="0" borderId="10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 applyProtection="1">
      <alignment horizontal="center"/>
      <protection locked="0"/>
    </xf>
    <xf numFmtId="0" fontId="1" fillId="0" borderId="0" xfId="0" quotePrefix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2" fontId="1" fillId="2" borderId="0" xfId="0" applyNumberFormat="1" applyFont="1" applyFill="1" applyAlignment="1">
      <alignment horizontal="center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6" fontId="0" fillId="3" borderId="1" xfId="0" applyNumberFormat="1" applyFill="1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168" fontId="0" fillId="0" borderId="14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69" fontId="0" fillId="0" borderId="15" xfId="0" applyNumberForma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2" fontId="1" fillId="0" borderId="17" xfId="0" applyNumberFormat="1" applyFont="1" applyBorder="1" applyAlignment="1">
      <alignment horizontal="center"/>
    </xf>
    <xf numFmtId="168" fontId="1" fillId="0" borderId="17" xfId="0" applyNumberFormat="1" applyFont="1" applyBorder="1" applyAlignment="1">
      <alignment horizontal="center"/>
    </xf>
    <xf numFmtId="0" fontId="0" fillId="0" borderId="0" xfId="0" quotePrefix="1"/>
    <xf numFmtId="168" fontId="1" fillId="3" borderId="0" xfId="0" applyNumberFormat="1" applyFont="1" applyFill="1" applyAlignment="1" applyProtection="1">
      <alignment horizontal="center" textRotation="90" wrapText="1"/>
      <protection locked="0"/>
    </xf>
    <xf numFmtId="2" fontId="0" fillId="0" borderId="0" xfId="0" applyNumberFormat="1"/>
    <xf numFmtId="2" fontId="1" fillId="0" borderId="0" xfId="0" applyNumberFormat="1" applyFont="1" applyAlignment="1">
      <alignment horizontal="center"/>
    </xf>
    <xf numFmtId="2" fontId="1" fillId="0" borderId="11" xfId="0" applyNumberFormat="1" applyFont="1" applyBorder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11" xfId="0" applyNumberFormat="1" applyFont="1" applyBorder="1" applyAlignment="1">
      <alignment horizontal="center"/>
    </xf>
    <xf numFmtId="167" fontId="3" fillId="0" borderId="11" xfId="0" applyNumberFormat="1" applyFont="1" applyBorder="1" applyAlignment="1">
      <alignment horizontal="center" textRotation="90"/>
    </xf>
    <xf numFmtId="167" fontId="3" fillId="0" borderId="11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0" fillId="0" borderId="0" xfId="0" pivotButton="1" applyAlignment="1">
      <alignment vertical="center" wrapText="1"/>
    </xf>
    <xf numFmtId="0" fontId="0" fillId="0" borderId="21" xfId="0" pivotButton="1" applyBorder="1"/>
    <xf numFmtId="2" fontId="0" fillId="0" borderId="20" xfId="0" applyNumberFormat="1" applyBorder="1" applyAlignment="1">
      <alignment textRotation="45"/>
    </xf>
    <xf numFmtId="2" fontId="0" fillId="0" borderId="0" xfId="0" pivotButton="1" applyNumberFormat="1" applyFont="1" applyAlignment="1">
      <alignment vertical="center"/>
    </xf>
    <xf numFmtId="2" fontId="0" fillId="0" borderId="0" xfId="0" applyNumberFormat="1" applyFont="1"/>
    <xf numFmtId="2" fontId="0" fillId="0" borderId="20" xfId="0" applyNumberFormat="1" applyFont="1" applyBorder="1" applyAlignment="1">
      <alignment textRotation="45"/>
    </xf>
    <xf numFmtId="2" fontId="0" fillId="0" borderId="0" xfId="0" applyNumberFormat="1" applyFont="1" applyAlignment="1">
      <alignment horizontal="center"/>
    </xf>
    <xf numFmtId="2" fontId="0" fillId="0" borderId="11" xfId="0" applyNumberFormat="1" applyFont="1" applyBorder="1" applyAlignment="1">
      <alignment horizontal="center"/>
    </xf>
    <xf numFmtId="2" fontId="0" fillId="0" borderId="11" xfId="0" applyNumberFormat="1" applyFont="1" applyBorder="1" applyAlignment="1" applyProtection="1">
      <alignment horizontal="center"/>
    </xf>
    <xf numFmtId="2" fontId="1" fillId="0" borderId="11" xfId="0" applyNumberFormat="1" applyFont="1" applyBorder="1" applyAlignment="1" applyProtection="1">
      <alignment horizontal="center"/>
    </xf>
    <xf numFmtId="0" fontId="0" fillId="0" borderId="0" xfId="0" applyAlignment="1">
      <alignment horizontal="left"/>
    </xf>
    <xf numFmtId="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26"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vertical="center" readingOrder="0"/>
    </dxf>
    <dxf>
      <alignment vertical="center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top style="thin">
          <color theme="0" tint="-0.34998626667073579"/>
        </top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color rgb="FFFF0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pivotCacheDefinition" Target="pivotCache/pivotCacheDefinition1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57150</xdr:colOff>
      <xdr:row>0</xdr:row>
      <xdr:rowOff>9525</xdr:rowOff>
    </xdr:from>
    <xdr:ext cx="3009899" cy="436786"/>
    <xdr:sp macro="" textlink="">
      <xdr:nvSpPr>
        <xdr:cNvPr id="7" name="ZoneTexte 6"/>
        <xdr:cNvSpPr txBox="1"/>
      </xdr:nvSpPr>
      <xdr:spPr>
        <a:xfrm>
          <a:off x="7572375" y="9525"/>
          <a:ext cx="3009899" cy="436786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  <xdr:oneCellAnchor>
    <xdr:from>
      <xdr:col>27</xdr:col>
      <xdr:colOff>152400</xdr:colOff>
      <xdr:row>0</xdr:row>
      <xdr:rowOff>247650</xdr:rowOff>
    </xdr:from>
    <xdr:ext cx="1026307" cy="200440"/>
    <xdr:sp macro="" textlink="">
      <xdr:nvSpPr>
        <xdr:cNvPr id="2" name="ZoneTexte 1"/>
        <xdr:cNvSpPr txBox="1"/>
      </xdr:nvSpPr>
      <xdr:spPr>
        <a:xfrm>
          <a:off x="14268450" y="247650"/>
          <a:ext cx="1026307" cy="2004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 anchorCtr="0">
          <a:noAutofit/>
        </a:bodyPr>
        <a:lstStyle/>
        <a:p>
          <a:pPr algn="ctr"/>
          <a:r>
            <a:rPr lang="fr-FR" sz="1100"/>
            <a:t>Ecart résultant</a:t>
          </a:r>
        </a:p>
      </xdr:txBody>
    </xdr:sp>
    <xdr:clientData/>
  </xdr:oneCellAnchor>
  <xdr:oneCellAnchor>
    <xdr:from>
      <xdr:col>30</xdr:col>
      <xdr:colOff>114301</xdr:colOff>
      <xdr:row>0</xdr:row>
      <xdr:rowOff>28574</xdr:rowOff>
    </xdr:from>
    <xdr:ext cx="857250" cy="209551"/>
    <xdr:sp macro="" textlink="">
      <xdr:nvSpPr>
        <xdr:cNvPr id="9" name="ZoneTexte 8"/>
        <xdr:cNvSpPr txBox="1"/>
      </xdr:nvSpPr>
      <xdr:spPr>
        <a:xfrm>
          <a:off x="154114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Source</a:t>
          </a:r>
        </a:p>
      </xdr:txBody>
    </xdr:sp>
    <xdr:clientData/>
  </xdr:oneCellAnchor>
  <xdr:oneCellAnchor>
    <xdr:from>
      <xdr:col>32</xdr:col>
      <xdr:colOff>114301</xdr:colOff>
      <xdr:row>0</xdr:row>
      <xdr:rowOff>28574</xdr:rowOff>
    </xdr:from>
    <xdr:ext cx="857250" cy="209551"/>
    <xdr:sp macro="" textlink="">
      <xdr:nvSpPr>
        <xdr:cNvPr id="10" name="ZoneTexte 9"/>
        <xdr:cNvSpPr txBox="1"/>
      </xdr:nvSpPr>
      <xdr:spPr>
        <a:xfrm>
          <a:off x="161353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Destination</a:t>
          </a:r>
        </a:p>
      </xdr:txBody>
    </xdr:sp>
    <xdr:clientData/>
  </xdr:oneCellAnchor>
  <xdr:oneCellAnchor>
    <xdr:from>
      <xdr:col>30</xdr:col>
      <xdr:colOff>9258</xdr:colOff>
      <xdr:row>0</xdr:row>
      <xdr:rowOff>190502</xdr:rowOff>
    </xdr:from>
    <xdr:ext cx="810158" cy="142874"/>
    <xdr:sp macro="" textlink="">
      <xdr:nvSpPr>
        <xdr:cNvPr id="4" name="ZoneTexte 3"/>
        <xdr:cNvSpPr txBox="1"/>
      </xdr:nvSpPr>
      <xdr:spPr>
        <a:xfrm>
          <a:off x="15306408" y="190502"/>
          <a:ext cx="810158" cy="14287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30</xdr:col>
      <xdr:colOff>9258</xdr:colOff>
      <xdr:row>0</xdr:row>
      <xdr:rowOff>381002</xdr:rowOff>
    </xdr:from>
    <xdr:ext cx="810158" cy="142874"/>
    <xdr:sp macro="" textlink="">
      <xdr:nvSpPr>
        <xdr:cNvPr id="14" name="ZoneTexte 13"/>
        <xdr:cNvSpPr txBox="1"/>
      </xdr:nvSpPr>
      <xdr:spPr>
        <a:xfrm>
          <a:off x="15306408" y="381002"/>
          <a:ext cx="810158" cy="142874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  <xdr:oneCellAnchor>
    <xdr:from>
      <xdr:col>32</xdr:col>
      <xdr:colOff>152133</xdr:colOff>
      <xdr:row>0</xdr:row>
      <xdr:rowOff>190502</xdr:rowOff>
    </xdr:from>
    <xdr:ext cx="810158" cy="142874"/>
    <xdr:sp macro="" textlink="">
      <xdr:nvSpPr>
        <xdr:cNvPr id="15" name="ZoneTexte 14"/>
        <xdr:cNvSpPr txBox="1"/>
      </xdr:nvSpPr>
      <xdr:spPr>
        <a:xfrm>
          <a:off x="16173183" y="190502"/>
          <a:ext cx="810158" cy="142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32</xdr:col>
      <xdr:colOff>152133</xdr:colOff>
      <xdr:row>0</xdr:row>
      <xdr:rowOff>381002</xdr:rowOff>
    </xdr:from>
    <xdr:ext cx="810158" cy="142874"/>
    <xdr:sp macro="" textlink="">
      <xdr:nvSpPr>
        <xdr:cNvPr id="16" name="ZoneTexte 15"/>
        <xdr:cNvSpPr txBox="1"/>
      </xdr:nvSpPr>
      <xdr:spPr>
        <a:xfrm>
          <a:off x="16173183" y="381002"/>
          <a:ext cx="810158" cy="14287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2348.888940856479" createdVersion="4" refreshedVersion="3" minRefreshableVersion="3" recordCount="206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1" maxValue="87"/>
    </cacheField>
    <cacheField name="essence" numFmtId="0">
      <sharedItems containsBlank="1" count="12">
        <s v="Merisier"/>
        <s v="charme"/>
        <s v="chene"/>
        <s v="hetre"/>
        <s v="erable"/>
        <s v="divers"/>
        <m/>
        <s v="Acacia" u="1"/>
        <s v="Chene Frene" u="1"/>
        <s v="_Divers" u="1"/>
        <s v="Bouleau" u="1"/>
        <s v="Frene" u="1"/>
      </sharedItems>
    </cacheField>
    <cacheField name="Quantité _x000a_estimée en _x000a_stères" numFmtId="0">
      <sharedItems containsString="0" containsBlank="1" containsNumber="1" minValue="0.25" maxValue="9"/>
    </cacheField>
    <cacheField name="Lot" numFmtId="0">
      <sharedItems containsString="0" containsBlank="1" containsNumber="1" containsInteger="1" minValue="1" maxValue="27" count="28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m/>
        <n v="2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6">
  <r>
    <n v="1"/>
    <x v="0"/>
    <n v="0.25"/>
    <x v="0"/>
  </r>
  <r>
    <n v="2"/>
    <x v="1"/>
    <n v="3.5"/>
    <x v="0"/>
  </r>
  <r>
    <n v="3"/>
    <x v="2"/>
    <n v="1"/>
    <x v="0"/>
  </r>
  <r>
    <n v="4"/>
    <x v="1"/>
    <n v="0.75"/>
    <x v="1"/>
  </r>
  <r>
    <n v="5"/>
    <x v="3"/>
    <n v="0.25"/>
    <x v="0"/>
  </r>
  <r>
    <n v="6"/>
    <x v="3"/>
    <n v="0.5"/>
    <x v="0"/>
  </r>
  <r>
    <n v="7"/>
    <x v="2"/>
    <n v="0.35"/>
    <x v="1"/>
  </r>
  <r>
    <n v="8"/>
    <x v="3"/>
    <n v="3"/>
    <x v="1"/>
  </r>
  <r>
    <n v="9"/>
    <x v="3"/>
    <n v="5"/>
    <x v="2"/>
  </r>
  <r>
    <n v="10"/>
    <x v="2"/>
    <n v="0.25"/>
    <x v="1"/>
  </r>
  <r>
    <n v="11"/>
    <x v="3"/>
    <n v="2"/>
    <x v="3"/>
  </r>
  <r>
    <n v="12"/>
    <x v="3"/>
    <n v="1.25"/>
    <x v="3"/>
  </r>
  <r>
    <n v="13"/>
    <x v="2"/>
    <n v="0.75"/>
    <x v="1"/>
  </r>
  <r>
    <n v="14"/>
    <x v="3"/>
    <n v="3"/>
    <x v="4"/>
  </r>
  <r>
    <n v="15"/>
    <x v="3"/>
    <n v="2.5"/>
    <x v="5"/>
  </r>
  <r>
    <n v="16"/>
    <x v="3"/>
    <n v="0.75"/>
    <x v="4"/>
  </r>
  <r>
    <n v="17"/>
    <x v="3"/>
    <n v="0.75"/>
    <x v="4"/>
  </r>
  <r>
    <n v="18"/>
    <x v="3"/>
    <n v="3.5"/>
    <x v="6"/>
  </r>
  <r>
    <n v="19"/>
    <x v="2"/>
    <n v="3"/>
    <x v="5"/>
  </r>
  <r>
    <n v="20"/>
    <x v="1"/>
    <n v="0.25"/>
    <x v="4"/>
  </r>
  <r>
    <n v="21"/>
    <x v="2"/>
    <n v="1.5"/>
    <x v="3"/>
  </r>
  <r>
    <n v="22"/>
    <x v="2"/>
    <n v="0.75"/>
    <x v="4"/>
  </r>
  <r>
    <n v="23"/>
    <x v="2"/>
    <n v="0.5"/>
    <x v="3"/>
  </r>
  <r>
    <n v="24"/>
    <x v="4"/>
    <n v="0.75"/>
    <x v="6"/>
  </r>
  <r>
    <n v="25"/>
    <x v="3"/>
    <n v="9"/>
    <x v="7"/>
  </r>
  <r>
    <n v="26"/>
    <x v="1"/>
    <n v="0.25"/>
    <x v="6"/>
  </r>
  <r>
    <n v="27"/>
    <x v="3"/>
    <n v="1"/>
    <x v="6"/>
  </r>
  <r>
    <n v="28"/>
    <x v="1"/>
    <n v="0.25"/>
    <x v="3"/>
  </r>
  <r>
    <n v="29"/>
    <x v="2"/>
    <n v="0.5"/>
    <x v="2"/>
  </r>
  <r>
    <n v="30"/>
    <x v="1"/>
    <n v="3.5"/>
    <x v="8"/>
  </r>
  <r>
    <n v="31"/>
    <x v="4"/>
    <n v="3"/>
    <x v="9"/>
  </r>
  <r>
    <n v="32"/>
    <x v="2"/>
    <n v="3"/>
    <x v="10"/>
  </r>
  <r>
    <n v="33"/>
    <x v="2"/>
    <n v="0.75"/>
    <x v="9"/>
  </r>
  <r>
    <n v="34"/>
    <x v="2"/>
    <n v="0.25"/>
    <x v="9"/>
  </r>
  <r>
    <n v="35"/>
    <x v="2"/>
    <n v="0.25"/>
    <x v="9"/>
  </r>
  <r>
    <n v="36"/>
    <x v="1"/>
    <n v="0.25"/>
    <x v="9"/>
  </r>
  <r>
    <n v="37"/>
    <x v="3"/>
    <n v="0.5"/>
    <x v="9"/>
  </r>
  <r>
    <n v="38"/>
    <x v="2"/>
    <n v="1.5"/>
    <x v="8"/>
  </r>
  <r>
    <n v="39"/>
    <x v="1"/>
    <n v="0.25"/>
    <x v="9"/>
  </r>
  <r>
    <n v="40"/>
    <x v="2"/>
    <n v="0.75"/>
    <x v="7"/>
  </r>
  <r>
    <n v="41"/>
    <x v="2"/>
    <n v="1"/>
    <x v="7"/>
  </r>
  <r>
    <n v="42"/>
    <x v="1"/>
    <n v="3.75"/>
    <x v="11"/>
  </r>
  <r>
    <n v="43"/>
    <x v="1"/>
    <n v="2"/>
    <x v="10"/>
  </r>
  <r>
    <n v="44"/>
    <x v="1"/>
    <n v="0.75"/>
    <x v="11"/>
  </r>
  <r>
    <n v="45"/>
    <x v="0"/>
    <n v="1"/>
    <x v="12"/>
  </r>
  <r>
    <n v="46"/>
    <x v="3"/>
    <n v="4"/>
    <x v="12"/>
  </r>
  <r>
    <n v="47"/>
    <x v="3"/>
    <n v="2.75"/>
    <x v="13"/>
  </r>
  <r>
    <n v="48"/>
    <x v="3"/>
    <n v="3.75"/>
    <x v="14"/>
  </r>
  <r>
    <n v="49"/>
    <x v="2"/>
    <n v="1"/>
    <x v="13"/>
  </r>
  <r>
    <n v="50"/>
    <x v="2"/>
    <n v="2.5"/>
    <x v="15"/>
  </r>
  <r>
    <n v="51"/>
    <x v="2"/>
    <n v="3.5"/>
    <x v="16"/>
  </r>
  <r>
    <n v="52"/>
    <x v="3"/>
    <n v="5"/>
    <x v="17"/>
  </r>
  <r>
    <n v="53"/>
    <x v="0"/>
    <n v="0.75"/>
    <x v="16"/>
  </r>
  <r>
    <n v="54"/>
    <x v="1"/>
    <n v="1"/>
    <x v="16"/>
  </r>
  <r>
    <n v="55"/>
    <x v="3"/>
    <n v="0.5"/>
    <x v="15"/>
  </r>
  <r>
    <n v="56"/>
    <x v="2"/>
    <n v="1.75"/>
    <x v="15"/>
  </r>
  <r>
    <n v="57"/>
    <x v="3"/>
    <n v="9"/>
    <x v="18"/>
  </r>
  <r>
    <n v="58"/>
    <x v="3"/>
    <n v="6"/>
    <x v="19"/>
  </r>
  <r>
    <n v="59"/>
    <x v="1"/>
    <n v="2.5"/>
    <x v="20"/>
  </r>
  <r>
    <n v="60"/>
    <x v="2"/>
    <n v="2.5"/>
    <x v="20"/>
  </r>
  <r>
    <n v="61"/>
    <x v="1"/>
    <n v="2.5"/>
    <x v="21"/>
  </r>
  <r>
    <n v="62"/>
    <x v="1"/>
    <n v="1"/>
    <x v="18"/>
  </r>
  <r>
    <n v="63"/>
    <x v="3"/>
    <n v="2.5"/>
    <x v="21"/>
  </r>
  <r>
    <n v="64"/>
    <x v="1"/>
    <n v="7.5"/>
    <x v="22"/>
  </r>
  <r>
    <n v="65"/>
    <x v="2"/>
    <n v="0.25"/>
    <x v="21"/>
  </r>
  <r>
    <n v="66"/>
    <x v="3"/>
    <n v="0.75"/>
    <x v="18"/>
  </r>
  <r>
    <n v="67"/>
    <x v="3"/>
    <n v="0.25"/>
    <x v="21"/>
  </r>
  <r>
    <n v="68"/>
    <x v="3"/>
    <n v="0.5"/>
    <x v="20"/>
  </r>
  <r>
    <n v="69"/>
    <x v="2"/>
    <n v="1.75"/>
    <x v="14"/>
  </r>
  <r>
    <n v="70"/>
    <x v="3"/>
    <n v="0.5"/>
    <x v="17"/>
  </r>
  <r>
    <n v="71"/>
    <x v="3"/>
    <n v="4"/>
    <x v="23"/>
  </r>
  <r>
    <n v="72"/>
    <x v="2"/>
    <n v="2.5"/>
    <x v="22"/>
  </r>
  <r>
    <n v="73"/>
    <x v="2"/>
    <n v="0.5"/>
    <x v="22"/>
  </r>
  <r>
    <n v="80"/>
    <x v="1"/>
    <n v="7"/>
    <x v="24"/>
  </r>
  <r>
    <n v="74"/>
    <x v="3"/>
    <n v="2.5"/>
    <x v="24"/>
  </r>
  <r>
    <n v="75"/>
    <x v="2"/>
    <n v="0.75"/>
    <x v="23"/>
  </r>
  <r>
    <n v="76"/>
    <x v="3"/>
    <n v="0.75"/>
    <x v="23"/>
  </r>
  <r>
    <n v="77"/>
    <x v="2"/>
    <n v="0.5"/>
    <x v="22"/>
  </r>
  <r>
    <n v="85"/>
    <x v="3"/>
    <n v="4.5"/>
    <x v="25"/>
  </r>
  <r>
    <n v="87"/>
    <x v="3"/>
    <n v="4"/>
    <x v="13"/>
  </r>
  <r>
    <n v="78"/>
    <x v="5"/>
    <n v="2.5"/>
    <x v="11"/>
  </r>
  <r>
    <n v="79"/>
    <x v="2"/>
    <n v="1.25"/>
    <x v="24"/>
  </r>
  <r>
    <n v="86"/>
    <x v="3"/>
    <n v="1"/>
    <x v="25"/>
  </r>
  <r>
    <n v="83"/>
    <x v="2"/>
    <n v="0.5"/>
    <x v="15"/>
  </r>
  <r>
    <n v="81"/>
    <x v="3"/>
    <n v="0.25"/>
    <x v="24"/>
  </r>
  <r>
    <n v="82"/>
    <x v="2"/>
    <n v="0.25"/>
    <x v="18"/>
  </r>
  <r>
    <n v="84"/>
    <x v="2"/>
    <n v="0.25"/>
    <x v="1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itemPrintTitles="1" createdVersion="4" indent="0" outline="1" outlineData="1" multipleFieldFilters="0" rowHeaderCaption="Lot" colHeaderCaption="Essence" customListSort="0">
  <location ref="N1:U29" firstHeaderRow="1" firstDataRow="2" firstDataCol="1"/>
  <pivotFields count="4">
    <pivotField showAll="0"/>
    <pivotField axis="axisCol" showAll="0">
      <items count="13">
        <item m="1" x="7"/>
        <item m="1" x="10"/>
        <item x="1"/>
        <item x="2"/>
        <item h="1" m="1" x="8"/>
        <item x="5"/>
        <item x="4"/>
        <item x="3"/>
        <item x="0"/>
        <item h="1" x="6"/>
        <item m="1" x="11"/>
        <item m="1" x="9"/>
        <item t="default"/>
      </items>
    </pivotField>
    <pivotField dataField="1" showAll="0"/>
    <pivotField axis="axisRow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26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27"/>
        <item t="default"/>
      </items>
    </pivotField>
  </pivotFields>
  <rowFields count="1">
    <field x="3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1">
    <field x="1"/>
  </colFields>
  <colItems count="7">
    <i>
      <x v="2"/>
    </i>
    <i>
      <x v="3"/>
    </i>
    <i>
      <x v="5"/>
    </i>
    <i>
      <x v="6"/>
    </i>
    <i>
      <x v="7"/>
    </i>
    <i>
      <x v="8"/>
    </i>
    <i t="grand">
      <x/>
    </i>
  </colItems>
  <dataFields count="1">
    <dataField name="Quantité en stères" fld="2" baseField="0" baseItem="3600488" numFmtId="2"/>
  </dataFields>
  <formats count="19">
    <format dxfId="18">
      <pivotArea collapsedLevelsAreSubtotals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17">
      <pivotArea dataOnly="0" labelOnly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16">
      <pivotArea grandRow="1" outline="0" collapsedLevelsAreSubtotals="1" fieldPosition="0"/>
    </format>
    <format dxfId="15">
      <pivotArea dataOnly="0" labelOnly="1" grandRow="1" outline="0" fieldPosition="0"/>
    </format>
    <format dxfId="14">
      <pivotArea dataOnly="0" labelOnly="1" fieldPosition="0">
        <references count="1">
          <reference field="1" count="0"/>
        </references>
      </pivotArea>
    </format>
    <format dxfId="13">
      <pivotArea dataOnly="0" labelOnly="1" grandCol="1" outline="0" fieldPosition="0"/>
    </format>
    <format dxfId="12">
      <pivotArea field="3" type="button" dataOnly="0" labelOnly="1" outline="0" axis="axisRow" fieldPosition="0"/>
    </format>
    <format dxfId="11">
      <pivotArea outline="0" collapsedLevelsAreSubtotals="1" fieldPosition="0"/>
    </format>
    <format dxfId="10">
      <pivotArea field="1" type="button" dataOnly="0" labelOnly="1" outline="0" axis="axisCol" fieldPosition="0"/>
    </format>
    <format dxfId="9">
      <pivotArea type="topRight" dataOnly="0" labelOnly="1" outline="0" fieldPosition="0"/>
    </format>
    <format dxfId="8">
      <pivotArea dataOnly="0" labelOnly="1" fieldPosition="0">
        <references count="1">
          <reference field="1" count="0"/>
        </references>
      </pivotArea>
    </format>
    <format dxfId="7">
      <pivotArea dataOnly="0" labelOnly="1" grandCol="1" outline="0" fieldPosition="0"/>
    </format>
    <format dxfId="6">
      <pivotArea type="origin" dataOnly="0" labelOnly="1" outline="0" fieldPosition="0"/>
    </format>
    <format dxfId="5">
      <pivotArea type="origin" dataOnly="0" labelOnly="1" outline="0" fieldPosition="0"/>
    </format>
    <format dxfId="4">
      <pivotArea field="1" type="button" dataOnly="0" labelOnly="1" outline="0" axis="axisCol" fieldPosition="0"/>
    </format>
    <format dxfId="3">
      <pivotArea outline="0" collapsedLevelsAreSubtotals="1" fieldPosition="0">
        <references count="1">
          <reference field="1" count="0" selected="0"/>
        </references>
      </pivotArea>
    </format>
    <format dxfId="2">
      <pivotArea field="1" type="button" dataOnly="0" labelOnly="1" outline="0" axis="axisCol" fieldPosition="0"/>
    </format>
    <format dxfId="1">
      <pivotArea type="topRight" dataOnly="0" labelOnly="1" outline="0" fieldPosition="0"/>
    </format>
    <format dxfId="0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10" Type="http://schemas.openxmlformats.org/officeDocument/2006/relationships/control" Target="../activeX/activeX6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202"/>
  <sheetViews>
    <sheetView tabSelected="1" workbookViewId="0">
      <pane ySplit="2" topLeftCell="A3" activePane="bottomLeft" state="frozen"/>
      <selection pane="bottomLeft" activeCell="I17" sqref="I17"/>
    </sheetView>
  </sheetViews>
  <sheetFormatPr baseColWidth="10" defaultRowHeight="15"/>
  <cols>
    <col min="1" max="1" width="11.42578125" style="42"/>
    <col min="2" max="3" width="11.42578125" style="43"/>
    <col min="4" max="4" width="6" style="7" bestFit="1" customWidth="1"/>
    <col min="5" max="5" width="5.28515625" style="46" bestFit="1" customWidth="1"/>
    <col min="6" max="6" width="3.5703125" customWidth="1"/>
    <col min="7" max="9" width="11" style="1" customWidth="1"/>
    <col min="10" max="11" width="3.28515625" style="1" hidden="1" customWidth="1"/>
    <col min="12" max="12" width="3.28515625" customWidth="1"/>
    <col min="13" max="13" width="3.28515625" style="68" customWidth="1"/>
    <col min="14" max="14" width="9.28515625" style="64" customWidth="1"/>
    <col min="15" max="23" width="7.28515625" style="76" customWidth="1"/>
    <col min="24" max="24" width="7.28515625" style="61" customWidth="1"/>
    <col min="25" max="25" width="3.5703125" style="69" customWidth="1"/>
    <col min="26" max="26" width="3.5703125" style="60" customWidth="1"/>
    <col min="27" max="27" width="3.5703125" style="63" customWidth="1"/>
    <col min="28" max="28" width="6.140625" style="37" customWidth="1"/>
    <col min="29" max="29" width="6.140625" style="48" customWidth="1"/>
    <col min="30" max="39" width="5.42578125" style="37" customWidth="1"/>
    <col min="40" max="40" width="5.7109375" customWidth="1"/>
  </cols>
  <sheetData>
    <row r="1" spans="1:41" ht="45.75" thickBot="1">
      <c r="A1" s="40" t="s">
        <v>0</v>
      </c>
      <c r="B1" s="40" t="s">
        <v>1</v>
      </c>
      <c r="C1" s="41" t="s">
        <v>25</v>
      </c>
      <c r="D1" s="40" t="s">
        <v>5</v>
      </c>
      <c r="E1" s="59" t="s">
        <v>18</v>
      </c>
      <c r="F1" s="14"/>
      <c r="G1" s="4" t="s">
        <v>3</v>
      </c>
      <c r="H1" s="5" t="s">
        <v>2</v>
      </c>
      <c r="I1" s="5" t="s">
        <v>4</v>
      </c>
      <c r="L1" s="14"/>
      <c r="M1" s="66" t="s">
        <v>12</v>
      </c>
      <c r="N1" s="70" t="s">
        <v>28</v>
      </c>
      <c r="O1" s="73" t="s">
        <v>17</v>
      </c>
      <c r="P1" s="74"/>
      <c r="Q1" s="74"/>
      <c r="R1" s="74"/>
      <c r="S1" s="74"/>
      <c r="T1" s="74"/>
      <c r="U1" s="74"/>
      <c r="V1"/>
      <c r="W1"/>
      <c r="X1"/>
      <c r="Y1" s="39"/>
      <c r="Z1" s="39"/>
      <c r="AA1" s="39"/>
      <c r="AN1" s="12" t="s">
        <v>8</v>
      </c>
    </row>
    <row r="2" spans="1:41" ht="56.25" thickBot="1">
      <c r="A2" s="83">
        <v>1</v>
      </c>
      <c r="B2" s="84" t="s">
        <v>19</v>
      </c>
      <c r="C2" s="84">
        <v>0.25</v>
      </c>
      <c r="D2" s="7">
        <v>1</v>
      </c>
      <c r="E2" s="46">
        <v>-0.05</v>
      </c>
      <c r="G2" s="44">
        <v>30</v>
      </c>
      <c r="H2" s="38">
        <f>SUM(C:C)</f>
        <v>166.6</v>
      </c>
      <c r="I2" s="47">
        <f>H2/G2</f>
        <v>5.5533333333333328</v>
      </c>
      <c r="J2" s="31"/>
      <c r="K2" s="31"/>
      <c r="M2" s="66"/>
      <c r="N2" s="71" t="s">
        <v>5</v>
      </c>
      <c r="O2" s="75" t="s">
        <v>32</v>
      </c>
      <c r="P2" s="75" t="s">
        <v>33</v>
      </c>
      <c r="Q2" s="75" t="s">
        <v>35</v>
      </c>
      <c r="R2" s="75" t="s">
        <v>34</v>
      </c>
      <c r="S2" s="75" t="s">
        <v>31</v>
      </c>
      <c r="T2" s="75" t="s">
        <v>19</v>
      </c>
      <c r="U2" s="72" t="s">
        <v>6</v>
      </c>
      <c r="V2"/>
      <c r="W2"/>
      <c r="X2"/>
      <c r="Y2" s="60"/>
      <c r="AB2" s="53" t="s">
        <v>5</v>
      </c>
      <c r="AC2" s="57" t="s">
        <v>27</v>
      </c>
      <c r="AD2" s="54">
        <v>0.25</v>
      </c>
      <c r="AE2" s="55">
        <v>0.5</v>
      </c>
      <c r="AF2" s="55">
        <v>0.75</v>
      </c>
      <c r="AG2" s="55">
        <v>1</v>
      </c>
      <c r="AH2" s="55">
        <v>1.25</v>
      </c>
      <c r="AI2" s="55">
        <v>1.5</v>
      </c>
      <c r="AJ2" s="55">
        <v>1.75</v>
      </c>
      <c r="AK2" s="55">
        <v>2</v>
      </c>
      <c r="AL2" s="55">
        <v>2.25</v>
      </c>
      <c r="AM2" s="56">
        <v>2.5</v>
      </c>
      <c r="AN2" s="56" t="s">
        <v>36</v>
      </c>
    </row>
    <row r="3" spans="1:41">
      <c r="A3" s="83">
        <v>2</v>
      </c>
      <c r="B3" s="84" t="s">
        <v>32</v>
      </c>
      <c r="C3" s="84">
        <v>3.5</v>
      </c>
      <c r="D3" s="7">
        <v>1</v>
      </c>
      <c r="E3" s="46">
        <v>-0.05</v>
      </c>
      <c r="J3" s="32"/>
      <c r="K3" s="32"/>
      <c r="M3" s="67">
        <v>1</v>
      </c>
      <c r="N3" s="6">
        <v>1</v>
      </c>
      <c r="O3" s="76">
        <v>3.5</v>
      </c>
      <c r="P3" s="76">
        <v>1</v>
      </c>
      <c r="S3" s="76">
        <v>0.75</v>
      </c>
      <c r="T3" s="76">
        <v>0.25</v>
      </c>
      <c r="U3" s="61">
        <v>5.5</v>
      </c>
      <c r="V3" s="63"/>
      <c r="W3"/>
      <c r="X3"/>
      <c r="Y3" s="60"/>
      <c r="AB3" s="50">
        <f>IF(AND(ISNUMBER(N3),N3&lt;&gt;""),N3,"")</f>
        <v>1</v>
      </c>
      <c r="AC3" s="49">
        <f t="shared" ref="AC3:AC34" si="0">IF(AND(ISNUMBER(N3),N3&lt;&gt;""),(GETPIVOTDATA("Quantité 
estimée en 
stères",$N$1,"Lot",N3)-($I$2*M3))/M3,"")</f>
        <v>-5.3333333333332789E-2</v>
      </c>
      <c r="AD3" s="52">
        <f t="shared" ref="AD3:AD24" si="1">IF(AB3="","",COUNTIFS($C1:$C100,AD$2,$D1:$D100,$AB3))</f>
        <v>2</v>
      </c>
      <c r="AE3" s="52">
        <f t="shared" ref="AE3:AE24" si="2">IF(AC3="","",COUNTIFS($C1:$C100,AE$2,$D1:$D100,$AB3))</f>
        <v>1</v>
      </c>
      <c r="AF3" s="52">
        <f t="shared" ref="AF3:AF24" si="3">IF(AD3="","",COUNTIFS($C1:$C100,AF$2,$D1:$D100,$AB3))</f>
        <v>0</v>
      </c>
      <c r="AG3" s="52">
        <f t="shared" ref="AG3:AG24" si="4">IF(AE3="","",COUNTIFS($C1:$C100,AG$2,$D1:$D100,$AB3))</f>
        <v>1</v>
      </c>
      <c r="AH3" s="52">
        <f t="shared" ref="AH3:AH24" si="5">IF(AF3="","",COUNTIFS($C1:$C100,AH$2,$D1:$D100,$AB3))</f>
        <v>0</v>
      </c>
      <c r="AI3" s="52">
        <f t="shared" ref="AI3:AI24" si="6">IF(AG3="","",COUNTIFS($C1:$C100,AI$2,$D1:$D100,$AB3))</f>
        <v>0</v>
      </c>
      <c r="AJ3" s="52">
        <f t="shared" ref="AJ3:AJ24" si="7">IF(AH3="","",COUNTIFS($C1:$C100,AJ$2,$D1:$D100,$AB3))</f>
        <v>0</v>
      </c>
      <c r="AK3" s="52">
        <f t="shared" ref="AK3:AK24" si="8">IF(AI3="","",COUNTIFS($C1:$C100,AK$2,$D1:$D100,$AB3))</f>
        <v>0</v>
      </c>
      <c r="AL3" s="52">
        <f t="shared" ref="AL3:AL24" si="9">IF(AJ3="","",COUNTIFS($C1:$C100,AL$2,$D1:$D100,$AB3))</f>
        <v>0</v>
      </c>
      <c r="AM3" s="52">
        <f t="shared" ref="AM3:AM24" si="10">IF(AK3="","",COUNTIFS($C1:$C100,AM$2,$D1:$D100,$AB3))</f>
        <v>0</v>
      </c>
      <c r="AN3" s="52">
        <f t="shared" ref="AN3:AN24" si="11">IF(AB3="","",COUNTIFS($C1:$C100,"&gt;2.50",$D1:$D100,$AB3))</f>
        <v>0</v>
      </c>
      <c r="AO3" s="58"/>
    </row>
    <row r="4" spans="1:41">
      <c r="A4" s="83">
        <v>3</v>
      </c>
      <c r="B4" s="84" t="s">
        <v>33</v>
      </c>
      <c r="C4" s="84">
        <v>1</v>
      </c>
      <c r="D4" s="7">
        <v>1</v>
      </c>
      <c r="E4" s="46">
        <v>-0.05</v>
      </c>
      <c r="M4" s="67">
        <v>1</v>
      </c>
      <c r="N4" s="6">
        <v>2</v>
      </c>
      <c r="O4" s="76">
        <v>0.75</v>
      </c>
      <c r="P4" s="76">
        <v>1.35</v>
      </c>
      <c r="S4" s="76">
        <v>3</v>
      </c>
      <c r="U4" s="61">
        <v>5.0999999999999996</v>
      </c>
      <c r="V4" s="63"/>
      <c r="W4"/>
      <c r="X4"/>
      <c r="Y4" s="60"/>
      <c r="AB4" s="51">
        <f t="shared" ref="AB4:AB11" si="12">IF(AND(ISNUMBER(N4),N4&lt;&gt;""),N4,"")</f>
        <v>2</v>
      </c>
      <c r="AC4" s="49">
        <f t="shared" si="0"/>
        <v>-0.45333333333333314</v>
      </c>
      <c r="AD4" s="52">
        <f t="shared" si="1"/>
        <v>1</v>
      </c>
      <c r="AE4" s="52">
        <f t="shared" si="2"/>
        <v>0</v>
      </c>
      <c r="AF4" s="52">
        <f t="shared" si="3"/>
        <v>2</v>
      </c>
      <c r="AG4" s="52">
        <f t="shared" si="4"/>
        <v>0</v>
      </c>
      <c r="AH4" s="52">
        <f t="shared" si="5"/>
        <v>0</v>
      </c>
      <c r="AI4" s="52">
        <f t="shared" si="6"/>
        <v>0</v>
      </c>
      <c r="AJ4" s="52">
        <f t="shared" si="7"/>
        <v>0</v>
      </c>
      <c r="AK4" s="52">
        <f t="shared" si="8"/>
        <v>0</v>
      </c>
      <c r="AL4" s="52">
        <f t="shared" si="9"/>
        <v>0</v>
      </c>
      <c r="AM4" s="52">
        <f t="shared" si="10"/>
        <v>0</v>
      </c>
      <c r="AN4" s="52">
        <f t="shared" si="11"/>
        <v>0</v>
      </c>
      <c r="AO4" s="58"/>
    </row>
    <row r="5" spans="1:41">
      <c r="A5" s="83">
        <v>4</v>
      </c>
      <c r="B5" s="84" t="s">
        <v>32</v>
      </c>
      <c r="C5" s="84">
        <v>0.75</v>
      </c>
      <c r="D5" s="7">
        <v>2</v>
      </c>
      <c r="E5" s="46">
        <v>-0.45</v>
      </c>
      <c r="G5" s="85" t="s">
        <v>16</v>
      </c>
      <c r="H5" s="85"/>
      <c r="I5" s="45">
        <v>0.15000000000000002</v>
      </c>
      <c r="J5" s="33"/>
      <c r="K5" s="33"/>
      <c r="M5" s="67">
        <v>1</v>
      </c>
      <c r="N5" s="6">
        <v>3</v>
      </c>
      <c r="P5" s="76">
        <v>0.5</v>
      </c>
      <c r="S5" s="76">
        <v>5</v>
      </c>
      <c r="U5" s="61">
        <v>5.5</v>
      </c>
      <c r="V5" s="63"/>
      <c r="W5"/>
      <c r="X5"/>
      <c r="Y5" s="60"/>
      <c r="AB5" s="51">
        <f t="shared" si="12"/>
        <v>3</v>
      </c>
      <c r="AC5" s="49">
        <f t="shared" si="0"/>
        <v>-5.3333333333332789E-2</v>
      </c>
      <c r="AD5" s="52">
        <f t="shared" si="1"/>
        <v>0</v>
      </c>
      <c r="AE5" s="52">
        <f t="shared" si="2"/>
        <v>1</v>
      </c>
      <c r="AF5" s="52">
        <f t="shared" si="3"/>
        <v>0</v>
      </c>
      <c r="AG5" s="52">
        <f t="shared" si="4"/>
        <v>0</v>
      </c>
      <c r="AH5" s="52">
        <f t="shared" si="5"/>
        <v>0</v>
      </c>
      <c r="AI5" s="52">
        <f t="shared" si="6"/>
        <v>0</v>
      </c>
      <c r="AJ5" s="52">
        <f t="shared" si="7"/>
        <v>0</v>
      </c>
      <c r="AK5" s="52">
        <f t="shared" si="8"/>
        <v>0</v>
      </c>
      <c r="AL5" s="52">
        <f t="shared" si="9"/>
        <v>0</v>
      </c>
      <c r="AM5" s="52">
        <f t="shared" si="10"/>
        <v>0</v>
      </c>
      <c r="AN5" s="52">
        <f t="shared" si="11"/>
        <v>0</v>
      </c>
    </row>
    <row r="6" spans="1:41">
      <c r="A6" s="83">
        <v>5</v>
      </c>
      <c r="B6" s="84" t="s">
        <v>31</v>
      </c>
      <c r="C6" s="84">
        <v>0.25</v>
      </c>
      <c r="D6" s="7">
        <v>1</v>
      </c>
      <c r="E6" s="46">
        <v>-0.05</v>
      </c>
      <c r="M6" s="67">
        <v>1</v>
      </c>
      <c r="N6" s="6">
        <v>4</v>
      </c>
      <c r="O6" s="76">
        <v>0.25</v>
      </c>
      <c r="P6" s="76">
        <v>2</v>
      </c>
      <c r="S6" s="76">
        <v>3.25</v>
      </c>
      <c r="U6" s="61">
        <v>5.5</v>
      </c>
      <c r="V6" s="63"/>
      <c r="W6"/>
      <c r="X6"/>
      <c r="Y6" s="60"/>
      <c r="AB6" s="51">
        <f t="shared" si="12"/>
        <v>4</v>
      </c>
      <c r="AC6" s="49">
        <f t="shared" si="0"/>
        <v>-5.3333333333332789E-2</v>
      </c>
      <c r="AD6" s="52">
        <f t="shared" si="1"/>
        <v>1</v>
      </c>
      <c r="AE6" s="52">
        <f t="shared" si="2"/>
        <v>1</v>
      </c>
      <c r="AF6" s="52">
        <f t="shared" si="3"/>
        <v>0</v>
      </c>
      <c r="AG6" s="52">
        <f t="shared" si="4"/>
        <v>0</v>
      </c>
      <c r="AH6" s="52">
        <f t="shared" si="5"/>
        <v>1</v>
      </c>
      <c r="AI6" s="52">
        <f t="shared" si="6"/>
        <v>1</v>
      </c>
      <c r="AJ6" s="52">
        <f t="shared" si="7"/>
        <v>0</v>
      </c>
      <c r="AK6" s="52">
        <f t="shared" si="8"/>
        <v>1</v>
      </c>
      <c r="AL6" s="52">
        <f t="shared" si="9"/>
        <v>0</v>
      </c>
      <c r="AM6" s="52">
        <f t="shared" si="10"/>
        <v>0</v>
      </c>
      <c r="AN6" s="52">
        <f t="shared" si="11"/>
        <v>0</v>
      </c>
      <c r="AO6" s="14"/>
    </row>
    <row r="7" spans="1:41">
      <c r="A7" s="83">
        <v>6</v>
      </c>
      <c r="B7" s="84" t="s">
        <v>31</v>
      </c>
      <c r="C7" s="84">
        <v>0.5</v>
      </c>
      <c r="D7" s="7">
        <v>1</v>
      </c>
      <c r="E7" s="46">
        <v>-0.05</v>
      </c>
      <c r="G7" s="6" t="s">
        <v>13</v>
      </c>
      <c r="M7" s="67">
        <v>1</v>
      </c>
      <c r="N7" s="6">
        <v>5</v>
      </c>
      <c r="O7" s="76">
        <v>0.25</v>
      </c>
      <c r="P7" s="76">
        <v>0.75</v>
      </c>
      <c r="S7" s="76">
        <v>4.5</v>
      </c>
      <c r="U7" s="61">
        <v>5.5</v>
      </c>
      <c r="V7" s="63"/>
      <c r="W7"/>
      <c r="X7"/>
      <c r="Y7" s="60"/>
      <c r="AB7" s="51">
        <f t="shared" si="12"/>
        <v>5</v>
      </c>
      <c r="AC7" s="49">
        <f t="shared" si="0"/>
        <v>-5.3333333333332789E-2</v>
      </c>
      <c r="AD7" s="52">
        <f t="shared" si="1"/>
        <v>1</v>
      </c>
      <c r="AE7" s="52">
        <f t="shared" si="2"/>
        <v>0</v>
      </c>
      <c r="AF7" s="52">
        <f t="shared" si="3"/>
        <v>3</v>
      </c>
      <c r="AG7" s="52">
        <f t="shared" si="4"/>
        <v>0</v>
      </c>
      <c r="AH7" s="52">
        <f t="shared" si="5"/>
        <v>0</v>
      </c>
      <c r="AI7" s="52">
        <f t="shared" si="6"/>
        <v>0</v>
      </c>
      <c r="AJ7" s="52">
        <f t="shared" si="7"/>
        <v>0</v>
      </c>
      <c r="AK7" s="52">
        <f t="shared" si="8"/>
        <v>0</v>
      </c>
      <c r="AL7" s="52">
        <f t="shared" si="9"/>
        <v>0</v>
      </c>
      <c r="AM7" s="52">
        <f t="shared" si="10"/>
        <v>0</v>
      </c>
      <c r="AN7" s="52">
        <f t="shared" si="11"/>
        <v>0</v>
      </c>
      <c r="AO7" s="58"/>
    </row>
    <row r="8" spans="1:41">
      <c r="A8" s="83">
        <v>7</v>
      </c>
      <c r="B8" s="84" t="s">
        <v>33</v>
      </c>
      <c r="C8" s="84">
        <v>0.35</v>
      </c>
      <c r="D8" s="7">
        <v>2</v>
      </c>
      <c r="E8" s="46">
        <v>-0.45</v>
      </c>
      <c r="G8" s="13" t="s">
        <v>14</v>
      </c>
      <c r="H8" s="5" t="s">
        <v>11</v>
      </c>
      <c r="I8" s="13" t="s">
        <v>15</v>
      </c>
      <c r="M8" s="67">
        <v>1</v>
      </c>
      <c r="N8" s="6">
        <v>6</v>
      </c>
      <c r="P8" s="76">
        <v>3</v>
      </c>
      <c r="S8" s="76">
        <v>2.5</v>
      </c>
      <c r="U8" s="61">
        <v>5.5</v>
      </c>
      <c r="V8" s="63"/>
      <c r="W8"/>
      <c r="X8"/>
      <c r="Y8" s="60"/>
      <c r="AB8" s="51">
        <f t="shared" si="12"/>
        <v>6</v>
      </c>
      <c r="AC8" s="49">
        <f t="shared" si="0"/>
        <v>-5.3333333333332789E-2</v>
      </c>
      <c r="AD8" s="52">
        <f t="shared" si="1"/>
        <v>0</v>
      </c>
      <c r="AE8" s="52">
        <f t="shared" si="2"/>
        <v>0</v>
      </c>
      <c r="AF8" s="52">
        <f t="shared" si="3"/>
        <v>0</v>
      </c>
      <c r="AG8" s="52">
        <f t="shared" si="4"/>
        <v>0</v>
      </c>
      <c r="AH8" s="52">
        <f t="shared" si="5"/>
        <v>0</v>
      </c>
      <c r="AI8" s="52">
        <f t="shared" si="6"/>
        <v>0</v>
      </c>
      <c r="AJ8" s="52">
        <f t="shared" si="7"/>
        <v>0</v>
      </c>
      <c r="AK8" s="52">
        <f t="shared" si="8"/>
        <v>0</v>
      </c>
      <c r="AL8" s="52">
        <f t="shared" si="9"/>
        <v>0</v>
      </c>
      <c r="AM8" s="52">
        <f t="shared" si="10"/>
        <v>1</v>
      </c>
      <c r="AN8" s="52">
        <f t="shared" si="11"/>
        <v>0</v>
      </c>
    </row>
    <row r="9" spans="1:41">
      <c r="A9" s="83">
        <v>8</v>
      </c>
      <c r="B9" s="84" t="s">
        <v>31</v>
      </c>
      <c r="C9" s="84">
        <v>3</v>
      </c>
      <c r="D9" s="7">
        <v>2</v>
      </c>
      <c r="E9" s="46">
        <v>-0.45</v>
      </c>
      <c r="G9" s="8">
        <f ca="1">I2+G10</f>
        <v>5</v>
      </c>
      <c r="H9" s="8">
        <f ca="1">MODE(TotalG)</f>
        <v>5.5</v>
      </c>
      <c r="I9" s="8">
        <f ca="1">I2+I10</f>
        <v>7.75</v>
      </c>
      <c r="J9" s="34"/>
      <c r="K9" s="34"/>
      <c r="M9" s="67">
        <v>1</v>
      </c>
      <c r="N9" s="6">
        <v>7</v>
      </c>
      <c r="O9" s="76">
        <v>0.25</v>
      </c>
      <c r="R9" s="76">
        <v>0.75</v>
      </c>
      <c r="S9" s="76">
        <v>4.5</v>
      </c>
      <c r="U9" s="61">
        <v>5.5</v>
      </c>
      <c r="V9" s="63"/>
      <c r="W9"/>
      <c r="X9"/>
      <c r="Y9" s="60"/>
      <c r="AB9" s="51">
        <f t="shared" si="12"/>
        <v>7</v>
      </c>
      <c r="AC9" s="49">
        <f t="shared" si="0"/>
        <v>-5.3333333333332789E-2</v>
      </c>
      <c r="AD9" s="52">
        <f t="shared" si="1"/>
        <v>1</v>
      </c>
      <c r="AE9" s="52">
        <f t="shared" si="2"/>
        <v>0</v>
      </c>
      <c r="AF9" s="52">
        <f t="shared" si="3"/>
        <v>1</v>
      </c>
      <c r="AG9" s="52">
        <f t="shared" si="4"/>
        <v>1</v>
      </c>
      <c r="AH9" s="52">
        <f t="shared" si="5"/>
        <v>0</v>
      </c>
      <c r="AI9" s="52">
        <f t="shared" si="6"/>
        <v>0</v>
      </c>
      <c r="AJ9" s="52">
        <f t="shared" si="7"/>
        <v>0</v>
      </c>
      <c r="AK9" s="52">
        <f t="shared" si="8"/>
        <v>0</v>
      </c>
      <c r="AL9" s="52">
        <f t="shared" si="9"/>
        <v>0</v>
      </c>
      <c r="AM9" s="52">
        <f t="shared" si="10"/>
        <v>0</v>
      </c>
      <c r="AN9" s="52">
        <f t="shared" si="11"/>
        <v>0</v>
      </c>
    </row>
    <row r="10" spans="1:41">
      <c r="A10" s="83">
        <v>9</v>
      </c>
      <c r="B10" s="84" t="s">
        <v>31</v>
      </c>
      <c r="C10" s="84">
        <v>5</v>
      </c>
      <c r="D10" s="7">
        <v>3</v>
      </c>
      <c r="E10" s="46">
        <v>-0.05</v>
      </c>
      <c r="G10" s="9">
        <f ca="1">MIN(ecarts)</f>
        <v>-0.55333333333333279</v>
      </c>
      <c r="H10" s="10" t="str">
        <f ca="1">"("&amp;COUNTIF(TotalG,H9)&amp;"/"&amp;nbLots&amp;")"</f>
        <v>(13/30)</v>
      </c>
      <c r="I10" s="11">
        <f ca="1">MAX(ecarts)</f>
        <v>2.1966666666666672</v>
      </c>
      <c r="J10" s="35"/>
      <c r="K10" s="35"/>
      <c r="M10" s="67">
        <v>2</v>
      </c>
      <c r="N10" s="6">
        <v>8</v>
      </c>
      <c r="P10" s="76">
        <v>1.75</v>
      </c>
      <c r="S10" s="76">
        <v>9</v>
      </c>
      <c r="U10" s="61">
        <v>10.75</v>
      </c>
      <c r="V10" s="63"/>
      <c r="W10"/>
      <c r="X10"/>
      <c r="Y10" s="60"/>
      <c r="AB10" s="51">
        <f t="shared" si="12"/>
        <v>8</v>
      </c>
      <c r="AC10" s="49">
        <f t="shared" si="0"/>
        <v>-0.17833333333333279</v>
      </c>
      <c r="AD10" s="52">
        <f t="shared" si="1"/>
        <v>0</v>
      </c>
      <c r="AE10" s="52">
        <f t="shared" si="2"/>
        <v>0</v>
      </c>
      <c r="AF10" s="52">
        <f t="shared" si="3"/>
        <v>1</v>
      </c>
      <c r="AG10" s="52">
        <f t="shared" si="4"/>
        <v>1</v>
      </c>
      <c r="AH10" s="52">
        <f t="shared" si="5"/>
        <v>0</v>
      </c>
      <c r="AI10" s="52">
        <f t="shared" si="6"/>
        <v>0</v>
      </c>
      <c r="AJ10" s="52">
        <f t="shared" si="7"/>
        <v>0</v>
      </c>
      <c r="AK10" s="52">
        <f t="shared" si="8"/>
        <v>0</v>
      </c>
      <c r="AL10" s="52">
        <f t="shared" si="9"/>
        <v>0</v>
      </c>
      <c r="AM10" s="52">
        <f t="shared" si="10"/>
        <v>0</v>
      </c>
      <c r="AN10" s="52">
        <f t="shared" si="11"/>
        <v>0</v>
      </c>
    </row>
    <row r="11" spans="1:41">
      <c r="A11" s="83">
        <v>10</v>
      </c>
      <c r="B11" s="84" t="s">
        <v>33</v>
      </c>
      <c r="C11" s="84">
        <v>0.25</v>
      </c>
      <c r="D11" s="7">
        <v>2</v>
      </c>
      <c r="E11" s="46">
        <v>-0.45</v>
      </c>
      <c r="J11" s="36"/>
      <c r="K11" s="36"/>
      <c r="M11" s="67">
        <v>1</v>
      </c>
      <c r="N11" s="6">
        <v>9</v>
      </c>
      <c r="O11" s="76">
        <v>3.5</v>
      </c>
      <c r="P11" s="76">
        <v>1.5</v>
      </c>
      <c r="U11" s="61">
        <v>5</v>
      </c>
      <c r="V11" s="63"/>
      <c r="W11"/>
      <c r="X11"/>
      <c r="Y11" s="60"/>
      <c r="AB11" s="51">
        <f t="shared" si="12"/>
        <v>9</v>
      </c>
      <c r="AC11" s="49">
        <f t="shared" si="0"/>
        <v>-0.55333333333333279</v>
      </c>
      <c r="AD11" s="52">
        <f t="shared" si="1"/>
        <v>0</v>
      </c>
      <c r="AE11" s="52">
        <f t="shared" si="2"/>
        <v>0</v>
      </c>
      <c r="AF11" s="52">
        <f t="shared" si="3"/>
        <v>0</v>
      </c>
      <c r="AG11" s="52">
        <f t="shared" si="4"/>
        <v>0</v>
      </c>
      <c r="AH11" s="52">
        <f t="shared" si="5"/>
        <v>0</v>
      </c>
      <c r="AI11" s="52">
        <f t="shared" si="6"/>
        <v>1</v>
      </c>
      <c r="AJ11" s="52">
        <f t="shared" si="7"/>
        <v>0</v>
      </c>
      <c r="AK11" s="52">
        <f t="shared" si="8"/>
        <v>0</v>
      </c>
      <c r="AL11" s="52">
        <f t="shared" si="9"/>
        <v>0</v>
      </c>
      <c r="AM11" s="52">
        <f t="shared" si="10"/>
        <v>0</v>
      </c>
      <c r="AN11" s="52">
        <f t="shared" si="11"/>
        <v>0</v>
      </c>
    </row>
    <row r="12" spans="1:41">
      <c r="A12" s="83">
        <v>11</v>
      </c>
      <c r="B12" s="84" t="s">
        <v>31</v>
      </c>
      <c r="C12" s="84">
        <v>2</v>
      </c>
      <c r="D12" s="7">
        <v>4</v>
      </c>
      <c r="E12" s="46">
        <v>-0.05</v>
      </c>
      <c r="M12" s="67">
        <v>1</v>
      </c>
      <c r="N12" s="6">
        <v>10</v>
      </c>
      <c r="O12" s="76">
        <v>0.5</v>
      </c>
      <c r="P12" s="76">
        <v>1.25</v>
      </c>
      <c r="R12" s="76">
        <v>3</v>
      </c>
      <c r="S12" s="76">
        <v>0.5</v>
      </c>
      <c r="U12" s="61">
        <v>5.25</v>
      </c>
      <c r="V12" s="63"/>
      <c r="W12"/>
      <c r="X12"/>
      <c r="Y12" s="60"/>
      <c r="AB12" s="51">
        <f t="shared" ref="AB12:AB26" si="13">IF(AND(ISNUMBER(N12),N12&lt;&gt;""),N12,"")</f>
        <v>10</v>
      </c>
      <c r="AC12" s="49">
        <f t="shared" si="0"/>
        <v>-0.30333333333333279</v>
      </c>
      <c r="AD12" s="52">
        <f t="shared" si="1"/>
        <v>4</v>
      </c>
      <c r="AE12" s="52">
        <f t="shared" si="2"/>
        <v>1</v>
      </c>
      <c r="AF12" s="52">
        <f t="shared" si="3"/>
        <v>1</v>
      </c>
      <c r="AG12" s="52">
        <f t="shared" si="4"/>
        <v>0</v>
      </c>
      <c r="AH12" s="52">
        <f t="shared" si="5"/>
        <v>0</v>
      </c>
      <c r="AI12" s="52">
        <f t="shared" si="6"/>
        <v>0</v>
      </c>
      <c r="AJ12" s="52">
        <f t="shared" si="7"/>
        <v>0</v>
      </c>
      <c r="AK12" s="52">
        <f t="shared" si="8"/>
        <v>0</v>
      </c>
      <c r="AL12" s="52">
        <f t="shared" si="9"/>
        <v>0</v>
      </c>
      <c r="AM12" s="52">
        <f t="shared" si="10"/>
        <v>0</v>
      </c>
      <c r="AN12" s="52">
        <f t="shared" si="11"/>
        <v>0</v>
      </c>
    </row>
    <row r="13" spans="1:41">
      <c r="A13" s="83">
        <v>12</v>
      </c>
      <c r="B13" s="84" t="s">
        <v>31</v>
      </c>
      <c r="C13" s="84">
        <v>1.25</v>
      </c>
      <c r="D13" s="7">
        <v>4</v>
      </c>
      <c r="E13" s="46">
        <v>-0.05</v>
      </c>
      <c r="G13" s="6" t="s">
        <v>37</v>
      </c>
      <c r="M13" s="67">
        <v>1</v>
      </c>
      <c r="N13" s="6">
        <v>11</v>
      </c>
      <c r="O13" s="76">
        <v>2</v>
      </c>
      <c r="P13" s="76">
        <v>3</v>
      </c>
      <c r="U13" s="61">
        <v>5</v>
      </c>
      <c r="V13" s="63"/>
      <c r="W13"/>
      <c r="X13"/>
      <c r="Y13" s="60"/>
      <c r="AB13" s="51">
        <f t="shared" si="13"/>
        <v>11</v>
      </c>
      <c r="AC13" s="49">
        <f t="shared" si="0"/>
        <v>-0.55333333333333279</v>
      </c>
      <c r="AD13" s="52">
        <f t="shared" si="1"/>
        <v>0</v>
      </c>
      <c r="AE13" s="52">
        <f t="shared" si="2"/>
        <v>0</v>
      </c>
      <c r="AF13" s="52">
        <f t="shared" si="3"/>
        <v>0</v>
      </c>
      <c r="AG13" s="52">
        <f t="shared" si="4"/>
        <v>0</v>
      </c>
      <c r="AH13" s="52">
        <f t="shared" si="5"/>
        <v>0</v>
      </c>
      <c r="AI13" s="52">
        <f t="shared" si="6"/>
        <v>0</v>
      </c>
      <c r="AJ13" s="52">
        <f t="shared" si="7"/>
        <v>0</v>
      </c>
      <c r="AK13" s="52">
        <f t="shared" si="8"/>
        <v>1</v>
      </c>
      <c r="AL13" s="52">
        <f t="shared" si="9"/>
        <v>0</v>
      </c>
      <c r="AM13" s="52">
        <f t="shared" si="10"/>
        <v>0</v>
      </c>
      <c r="AN13" s="52">
        <f t="shared" si="11"/>
        <v>0</v>
      </c>
    </row>
    <row r="14" spans="1:41">
      <c r="A14" s="83">
        <v>13</v>
      </c>
      <c r="B14" s="84" t="s">
        <v>33</v>
      </c>
      <c r="C14" s="84">
        <v>0.75</v>
      </c>
      <c r="D14" s="7">
        <v>2</v>
      </c>
      <c r="E14" s="46">
        <v>-0.45</v>
      </c>
      <c r="G14" s="86" t="s">
        <v>39</v>
      </c>
      <c r="H14" s="86"/>
      <c r="I14" s="81">
        <v>0.7</v>
      </c>
      <c r="M14" s="67">
        <v>1</v>
      </c>
      <c r="N14" s="6">
        <v>12</v>
      </c>
      <c r="O14" s="76">
        <v>4.5</v>
      </c>
      <c r="Q14" s="76">
        <v>2.5</v>
      </c>
      <c r="U14" s="61">
        <v>7</v>
      </c>
      <c r="V14" s="63"/>
      <c r="W14"/>
      <c r="X14"/>
      <c r="Y14" s="60"/>
      <c r="AB14" s="51">
        <f t="shared" si="13"/>
        <v>12</v>
      </c>
      <c r="AC14" s="49">
        <f t="shared" si="0"/>
        <v>1.4466666666666672</v>
      </c>
      <c r="AD14" s="52">
        <f t="shared" si="1"/>
        <v>0</v>
      </c>
      <c r="AE14" s="52">
        <f t="shared" si="2"/>
        <v>0</v>
      </c>
      <c r="AF14" s="52">
        <f t="shared" si="3"/>
        <v>1</v>
      </c>
      <c r="AG14" s="52">
        <f t="shared" si="4"/>
        <v>0</v>
      </c>
      <c r="AH14" s="52">
        <f t="shared" si="5"/>
        <v>0</v>
      </c>
      <c r="AI14" s="52">
        <f t="shared" si="6"/>
        <v>0</v>
      </c>
      <c r="AJ14" s="52">
        <f t="shared" si="7"/>
        <v>0</v>
      </c>
      <c r="AK14" s="52">
        <f t="shared" si="8"/>
        <v>0</v>
      </c>
      <c r="AL14" s="52">
        <f t="shared" si="9"/>
        <v>0</v>
      </c>
      <c r="AM14" s="52">
        <f t="shared" si="10"/>
        <v>1</v>
      </c>
      <c r="AN14" s="52">
        <f t="shared" si="11"/>
        <v>0</v>
      </c>
    </row>
    <row r="15" spans="1:41">
      <c r="A15" s="83">
        <v>14</v>
      </c>
      <c r="B15" s="84" t="s">
        <v>31</v>
      </c>
      <c r="C15" s="84">
        <v>3</v>
      </c>
      <c r="D15" s="7">
        <v>5</v>
      </c>
      <c r="E15" s="46">
        <v>-0.05</v>
      </c>
      <c r="G15" s="87" t="s">
        <v>38</v>
      </c>
      <c r="H15" s="87"/>
      <c r="I15" s="82">
        <v>3</v>
      </c>
      <c r="M15" s="67">
        <v>1</v>
      </c>
      <c r="N15" s="6">
        <v>13</v>
      </c>
      <c r="S15" s="76">
        <v>4</v>
      </c>
      <c r="T15" s="76">
        <v>1</v>
      </c>
      <c r="U15" s="61">
        <v>5</v>
      </c>
      <c r="V15" s="63"/>
      <c r="W15"/>
      <c r="X15"/>
      <c r="Y15" s="60"/>
      <c r="AB15" s="51">
        <f t="shared" si="13"/>
        <v>13</v>
      </c>
      <c r="AC15" s="49">
        <f t="shared" si="0"/>
        <v>-0.55333333333333279</v>
      </c>
      <c r="AD15" s="52">
        <f t="shared" si="1"/>
        <v>0</v>
      </c>
      <c r="AE15" s="52">
        <f t="shared" si="2"/>
        <v>0</v>
      </c>
      <c r="AF15" s="52">
        <f t="shared" si="3"/>
        <v>0</v>
      </c>
      <c r="AG15" s="52">
        <f t="shared" si="4"/>
        <v>1</v>
      </c>
      <c r="AH15" s="52">
        <f t="shared" si="5"/>
        <v>0</v>
      </c>
      <c r="AI15" s="52">
        <f t="shared" si="6"/>
        <v>0</v>
      </c>
      <c r="AJ15" s="52">
        <f t="shared" si="7"/>
        <v>0</v>
      </c>
      <c r="AK15" s="52">
        <f t="shared" si="8"/>
        <v>0</v>
      </c>
      <c r="AL15" s="52">
        <f t="shared" si="9"/>
        <v>0</v>
      </c>
      <c r="AM15" s="52">
        <f t="shared" si="10"/>
        <v>0</v>
      </c>
      <c r="AN15" s="52">
        <f t="shared" si="11"/>
        <v>0</v>
      </c>
    </row>
    <row r="16" spans="1:41">
      <c r="A16" s="83">
        <v>15</v>
      </c>
      <c r="B16" s="84" t="s">
        <v>31</v>
      </c>
      <c r="C16" s="84">
        <v>2.5</v>
      </c>
      <c r="D16" s="7">
        <v>6</v>
      </c>
      <c r="E16" s="46">
        <v>-0.05</v>
      </c>
      <c r="M16" s="67">
        <v>1</v>
      </c>
      <c r="N16" s="6">
        <v>14</v>
      </c>
      <c r="P16" s="76">
        <v>1</v>
      </c>
      <c r="S16" s="76">
        <v>6.75</v>
      </c>
      <c r="U16" s="61">
        <v>7.75</v>
      </c>
      <c r="V16" s="63"/>
      <c r="W16"/>
      <c r="X16"/>
      <c r="Y16" s="60"/>
      <c r="AB16" s="51">
        <f t="shared" si="13"/>
        <v>14</v>
      </c>
      <c r="AC16" s="49">
        <f t="shared" si="0"/>
        <v>2.1966666666666672</v>
      </c>
      <c r="AD16" s="52">
        <f t="shared" si="1"/>
        <v>0</v>
      </c>
      <c r="AE16" s="52">
        <f t="shared" si="2"/>
        <v>0</v>
      </c>
      <c r="AF16" s="52">
        <f t="shared" si="3"/>
        <v>0</v>
      </c>
      <c r="AG16" s="52">
        <f t="shared" si="4"/>
        <v>1</v>
      </c>
      <c r="AH16" s="52">
        <f t="shared" si="5"/>
        <v>0</v>
      </c>
      <c r="AI16" s="52">
        <f t="shared" si="6"/>
        <v>0</v>
      </c>
      <c r="AJ16" s="52">
        <f t="shared" si="7"/>
        <v>0</v>
      </c>
      <c r="AK16" s="52">
        <f t="shared" si="8"/>
        <v>0</v>
      </c>
      <c r="AL16" s="52">
        <f t="shared" si="9"/>
        <v>0</v>
      </c>
      <c r="AM16" s="52">
        <f t="shared" si="10"/>
        <v>0</v>
      </c>
      <c r="AN16" s="52">
        <f t="shared" si="11"/>
        <v>0</v>
      </c>
    </row>
    <row r="17" spans="1:40">
      <c r="A17" s="83">
        <v>16</v>
      </c>
      <c r="B17" s="84" t="s">
        <v>31</v>
      </c>
      <c r="C17" s="84">
        <v>0.75</v>
      </c>
      <c r="D17" s="7">
        <v>5</v>
      </c>
      <c r="E17" s="46">
        <v>-0.05</v>
      </c>
      <c r="G17" s="30" t="s">
        <v>17</v>
      </c>
      <c r="M17" s="67">
        <v>1</v>
      </c>
      <c r="N17" s="6">
        <v>15</v>
      </c>
      <c r="P17" s="76">
        <v>1.75</v>
      </c>
      <c r="S17" s="76">
        <v>3.75</v>
      </c>
      <c r="U17" s="61">
        <v>5.5</v>
      </c>
      <c r="V17" s="63"/>
      <c r="W17"/>
      <c r="X17"/>
      <c r="Y17" s="60"/>
      <c r="AB17" s="51">
        <f t="shared" si="13"/>
        <v>15</v>
      </c>
      <c r="AC17" s="49">
        <f t="shared" si="0"/>
        <v>-5.3333333333332789E-2</v>
      </c>
      <c r="AD17" s="52">
        <f t="shared" si="1"/>
        <v>0</v>
      </c>
      <c r="AE17" s="52">
        <f t="shared" si="2"/>
        <v>0</v>
      </c>
      <c r="AF17" s="52">
        <f t="shared" si="3"/>
        <v>0</v>
      </c>
      <c r="AG17" s="52">
        <f t="shared" si="4"/>
        <v>0</v>
      </c>
      <c r="AH17" s="52">
        <f t="shared" si="5"/>
        <v>0</v>
      </c>
      <c r="AI17" s="52">
        <f t="shared" si="6"/>
        <v>0</v>
      </c>
      <c r="AJ17" s="52">
        <f t="shared" si="7"/>
        <v>1</v>
      </c>
      <c r="AK17" s="52">
        <f t="shared" si="8"/>
        <v>0</v>
      </c>
      <c r="AL17" s="52">
        <f t="shared" si="9"/>
        <v>0</v>
      </c>
      <c r="AM17" s="52">
        <f t="shared" si="10"/>
        <v>0</v>
      </c>
      <c r="AN17" s="52">
        <f t="shared" si="11"/>
        <v>0</v>
      </c>
    </row>
    <row r="18" spans="1:40">
      <c r="A18" s="83">
        <v>17</v>
      </c>
      <c r="B18" s="84" t="s">
        <v>31</v>
      </c>
      <c r="C18" s="84">
        <v>0.75</v>
      </c>
      <c r="D18" s="7">
        <v>5</v>
      </c>
      <c r="E18" s="46">
        <v>-0.05</v>
      </c>
      <c r="G18" s="15" t="s">
        <v>30</v>
      </c>
      <c r="M18" s="67">
        <v>1</v>
      </c>
      <c r="N18" s="6">
        <v>16</v>
      </c>
      <c r="P18" s="76">
        <v>4.75</v>
      </c>
      <c r="S18" s="76">
        <v>0.5</v>
      </c>
      <c r="U18" s="61">
        <v>5.25</v>
      </c>
      <c r="V18" s="63"/>
      <c r="W18"/>
      <c r="X18"/>
      <c r="Y18" s="60"/>
      <c r="AB18" s="51">
        <f t="shared" si="13"/>
        <v>16</v>
      </c>
      <c r="AC18" s="49">
        <f t="shared" si="0"/>
        <v>-0.30333333333333279</v>
      </c>
      <c r="AD18" s="52">
        <f t="shared" si="1"/>
        <v>0</v>
      </c>
      <c r="AE18" s="52">
        <f t="shared" si="2"/>
        <v>2</v>
      </c>
      <c r="AF18" s="52">
        <f t="shared" si="3"/>
        <v>0</v>
      </c>
      <c r="AG18" s="52">
        <f t="shared" si="4"/>
        <v>0</v>
      </c>
      <c r="AH18" s="52">
        <f t="shared" si="5"/>
        <v>0</v>
      </c>
      <c r="AI18" s="52">
        <f t="shared" si="6"/>
        <v>0</v>
      </c>
      <c r="AJ18" s="52">
        <f t="shared" si="7"/>
        <v>1</v>
      </c>
      <c r="AK18" s="52">
        <f t="shared" si="8"/>
        <v>0</v>
      </c>
      <c r="AL18" s="52">
        <f t="shared" si="9"/>
        <v>0</v>
      </c>
      <c r="AM18" s="52">
        <f t="shared" si="10"/>
        <v>1</v>
      </c>
      <c r="AN18" s="52">
        <f t="shared" si="11"/>
        <v>0</v>
      </c>
    </row>
    <row r="19" spans="1:40">
      <c r="A19" s="83">
        <v>18</v>
      </c>
      <c r="B19" s="84" t="s">
        <v>31</v>
      </c>
      <c r="C19" s="84">
        <v>3.5</v>
      </c>
      <c r="D19" s="7">
        <v>7</v>
      </c>
      <c r="E19" s="46">
        <v>-0.05</v>
      </c>
      <c r="G19" s="15" t="s">
        <v>21</v>
      </c>
      <c r="M19" s="67">
        <v>1</v>
      </c>
      <c r="N19" s="6">
        <v>17</v>
      </c>
      <c r="O19" s="76">
        <v>1</v>
      </c>
      <c r="P19" s="76">
        <v>3.75</v>
      </c>
      <c r="T19" s="76">
        <v>0.75</v>
      </c>
      <c r="U19" s="61">
        <v>5.5</v>
      </c>
      <c r="V19" s="63"/>
      <c r="W19"/>
      <c r="X19"/>
      <c r="Y19" s="60"/>
      <c r="AB19" s="51">
        <f t="shared" si="13"/>
        <v>17</v>
      </c>
      <c r="AC19" s="49">
        <f t="shared" si="0"/>
        <v>-5.3333333333332789E-2</v>
      </c>
      <c r="AD19" s="52">
        <f t="shared" si="1"/>
        <v>1</v>
      </c>
      <c r="AE19" s="52">
        <f t="shared" si="2"/>
        <v>0</v>
      </c>
      <c r="AF19" s="52">
        <f t="shared" si="3"/>
        <v>1</v>
      </c>
      <c r="AG19" s="52">
        <f t="shared" si="4"/>
        <v>1</v>
      </c>
      <c r="AH19" s="52">
        <f t="shared" si="5"/>
        <v>0</v>
      </c>
      <c r="AI19" s="52">
        <f t="shared" si="6"/>
        <v>0</v>
      </c>
      <c r="AJ19" s="52">
        <f t="shared" si="7"/>
        <v>0</v>
      </c>
      <c r="AK19" s="52">
        <f t="shared" si="8"/>
        <v>0</v>
      </c>
      <c r="AL19" s="52">
        <f t="shared" si="9"/>
        <v>0</v>
      </c>
      <c r="AM19" s="52">
        <f t="shared" si="10"/>
        <v>0</v>
      </c>
      <c r="AN19" s="52">
        <f t="shared" si="11"/>
        <v>0</v>
      </c>
    </row>
    <row r="20" spans="1:40">
      <c r="A20" s="83">
        <v>19</v>
      </c>
      <c r="B20" s="84" t="s">
        <v>33</v>
      </c>
      <c r="C20" s="84">
        <v>3</v>
      </c>
      <c r="D20" s="7">
        <v>6</v>
      </c>
      <c r="E20" s="46">
        <v>-0.05</v>
      </c>
      <c r="G20" s="15" t="s">
        <v>20</v>
      </c>
      <c r="M20" s="67">
        <v>1</v>
      </c>
      <c r="N20" s="6">
        <v>18</v>
      </c>
      <c r="S20" s="76">
        <v>5.5</v>
      </c>
      <c r="U20" s="61">
        <v>5.5</v>
      </c>
      <c r="V20" s="63"/>
      <c r="W20"/>
      <c r="X20"/>
      <c r="Y20" s="60"/>
      <c r="AB20" s="51">
        <f t="shared" si="13"/>
        <v>18</v>
      </c>
      <c r="AC20" s="49">
        <f t="shared" si="0"/>
        <v>-5.3333333333332789E-2</v>
      </c>
      <c r="AD20" s="52">
        <f t="shared" si="1"/>
        <v>0</v>
      </c>
      <c r="AE20" s="52">
        <f t="shared" si="2"/>
        <v>1</v>
      </c>
      <c r="AF20" s="52">
        <f t="shared" si="3"/>
        <v>0</v>
      </c>
      <c r="AG20" s="52">
        <f t="shared" si="4"/>
        <v>0</v>
      </c>
      <c r="AH20" s="52">
        <f t="shared" si="5"/>
        <v>0</v>
      </c>
      <c r="AI20" s="52">
        <f t="shared" si="6"/>
        <v>0</v>
      </c>
      <c r="AJ20" s="52">
        <f t="shared" si="7"/>
        <v>0</v>
      </c>
      <c r="AK20" s="52">
        <f t="shared" si="8"/>
        <v>0</v>
      </c>
      <c r="AL20" s="52">
        <f t="shared" si="9"/>
        <v>0</v>
      </c>
      <c r="AM20" s="52">
        <f t="shared" si="10"/>
        <v>0</v>
      </c>
      <c r="AN20" s="52">
        <f t="shared" si="11"/>
        <v>0</v>
      </c>
    </row>
    <row r="21" spans="1:40">
      <c r="A21" s="83">
        <v>20</v>
      </c>
      <c r="B21" s="84" t="s">
        <v>32</v>
      </c>
      <c r="C21" s="84">
        <v>0.25</v>
      </c>
      <c r="D21" s="7">
        <v>5</v>
      </c>
      <c r="E21" s="46">
        <v>-0.05</v>
      </c>
      <c r="G21" s="15" t="s">
        <v>23</v>
      </c>
      <c r="M21" s="67">
        <v>2</v>
      </c>
      <c r="N21" s="80">
        <v>19</v>
      </c>
      <c r="O21" s="74">
        <v>1</v>
      </c>
      <c r="P21" s="74">
        <v>0.25</v>
      </c>
      <c r="Q21" s="74"/>
      <c r="R21" s="74"/>
      <c r="S21" s="74">
        <v>9.75</v>
      </c>
      <c r="T21" s="74"/>
      <c r="U21" s="60">
        <v>11</v>
      </c>
      <c r="V21" s="63"/>
      <c r="W21"/>
      <c r="X21"/>
      <c r="Y21" s="60"/>
      <c r="AB21" s="51">
        <f t="shared" si="13"/>
        <v>19</v>
      </c>
      <c r="AC21" s="49">
        <f t="shared" si="0"/>
        <v>-5.3333333333332789E-2</v>
      </c>
      <c r="AD21" s="52">
        <f t="shared" si="1"/>
        <v>1</v>
      </c>
      <c r="AE21" s="52">
        <f t="shared" si="2"/>
        <v>0</v>
      </c>
      <c r="AF21" s="52">
        <f t="shared" si="3"/>
        <v>1</v>
      </c>
      <c r="AG21" s="52">
        <f t="shared" si="4"/>
        <v>1</v>
      </c>
      <c r="AH21" s="52">
        <f t="shared" si="5"/>
        <v>0</v>
      </c>
      <c r="AI21" s="52">
        <f t="shared" si="6"/>
        <v>0</v>
      </c>
      <c r="AJ21" s="52">
        <f t="shared" si="7"/>
        <v>0</v>
      </c>
      <c r="AK21" s="52">
        <f t="shared" si="8"/>
        <v>0</v>
      </c>
      <c r="AL21" s="52">
        <f t="shared" si="9"/>
        <v>0</v>
      </c>
      <c r="AM21" s="52">
        <f t="shared" si="10"/>
        <v>0</v>
      </c>
      <c r="AN21" s="52">
        <f t="shared" si="11"/>
        <v>0</v>
      </c>
    </row>
    <row r="22" spans="1:40">
      <c r="A22" s="83">
        <v>21</v>
      </c>
      <c r="B22" s="84" t="s">
        <v>33</v>
      </c>
      <c r="C22" s="84">
        <v>1.5</v>
      </c>
      <c r="D22" s="7">
        <v>4</v>
      </c>
      <c r="E22" s="46">
        <v>-0.05</v>
      </c>
      <c r="G22" s="15" t="s">
        <v>26</v>
      </c>
      <c r="M22" s="67">
        <v>1</v>
      </c>
      <c r="N22" s="80">
        <v>20</v>
      </c>
      <c r="O22" s="74"/>
      <c r="P22" s="74"/>
      <c r="Q22" s="74"/>
      <c r="R22" s="74"/>
      <c r="S22" s="74">
        <v>6</v>
      </c>
      <c r="T22" s="74"/>
      <c r="U22" s="60">
        <v>6</v>
      </c>
      <c r="V22" s="63"/>
      <c r="W22" s="78"/>
      <c r="X22" s="79"/>
      <c r="Y22" s="60"/>
      <c r="AB22" s="51">
        <f t="shared" si="13"/>
        <v>20</v>
      </c>
      <c r="AC22" s="49">
        <f t="shared" si="0"/>
        <v>0.44666666666666721</v>
      </c>
      <c r="AD22" s="52">
        <f t="shared" si="1"/>
        <v>0</v>
      </c>
      <c r="AE22" s="52">
        <f t="shared" si="2"/>
        <v>0</v>
      </c>
      <c r="AF22" s="52">
        <f t="shared" si="3"/>
        <v>0</v>
      </c>
      <c r="AG22" s="52">
        <f t="shared" si="4"/>
        <v>0</v>
      </c>
      <c r="AH22" s="52">
        <f t="shared" si="5"/>
        <v>0</v>
      </c>
      <c r="AI22" s="52">
        <f t="shared" si="6"/>
        <v>0</v>
      </c>
      <c r="AJ22" s="52">
        <f t="shared" si="7"/>
        <v>0</v>
      </c>
      <c r="AK22" s="52">
        <f t="shared" si="8"/>
        <v>0</v>
      </c>
      <c r="AL22" s="52">
        <f t="shared" si="9"/>
        <v>0</v>
      </c>
      <c r="AM22" s="52">
        <f t="shared" si="10"/>
        <v>0</v>
      </c>
      <c r="AN22" s="52">
        <f t="shared" si="11"/>
        <v>0</v>
      </c>
    </row>
    <row r="23" spans="1:40">
      <c r="A23" s="83">
        <v>22</v>
      </c>
      <c r="B23" s="84" t="s">
        <v>33</v>
      </c>
      <c r="C23" s="84">
        <v>0.75</v>
      </c>
      <c r="D23" s="7">
        <v>5</v>
      </c>
      <c r="E23" s="46">
        <v>-0.05</v>
      </c>
      <c r="G23" s="15" t="s">
        <v>22</v>
      </c>
      <c r="L23" s="3"/>
      <c r="M23" s="67">
        <v>1</v>
      </c>
      <c r="N23" s="80">
        <v>21</v>
      </c>
      <c r="O23" s="74">
        <v>2.5</v>
      </c>
      <c r="P23" s="74">
        <v>2.5</v>
      </c>
      <c r="Q23" s="74"/>
      <c r="R23" s="74"/>
      <c r="S23" s="74">
        <v>0.5</v>
      </c>
      <c r="T23" s="74"/>
      <c r="U23" s="60">
        <v>5.5</v>
      </c>
      <c r="V23" s="63"/>
      <c r="W23" s="78"/>
      <c r="X23" s="79"/>
      <c r="AB23" s="51">
        <f t="shared" si="13"/>
        <v>21</v>
      </c>
      <c r="AC23" s="49">
        <f t="shared" si="0"/>
        <v>-5.3333333333332789E-2</v>
      </c>
      <c r="AD23" s="52">
        <f t="shared" si="1"/>
        <v>0</v>
      </c>
      <c r="AE23" s="52">
        <f t="shared" si="2"/>
        <v>1</v>
      </c>
      <c r="AF23" s="52">
        <f t="shared" si="3"/>
        <v>0</v>
      </c>
      <c r="AG23" s="52">
        <f t="shared" si="4"/>
        <v>0</v>
      </c>
      <c r="AH23" s="52">
        <f t="shared" si="5"/>
        <v>0</v>
      </c>
      <c r="AI23" s="52">
        <f t="shared" si="6"/>
        <v>0</v>
      </c>
      <c r="AJ23" s="52">
        <f t="shared" si="7"/>
        <v>0</v>
      </c>
      <c r="AK23" s="52">
        <f t="shared" si="8"/>
        <v>0</v>
      </c>
      <c r="AL23" s="52">
        <f t="shared" si="9"/>
        <v>0</v>
      </c>
      <c r="AM23" s="52">
        <f t="shared" si="10"/>
        <v>2</v>
      </c>
      <c r="AN23" s="52">
        <f t="shared" si="11"/>
        <v>0</v>
      </c>
    </row>
    <row r="24" spans="1:40">
      <c r="A24" s="83">
        <v>23</v>
      </c>
      <c r="B24" s="84" t="s">
        <v>33</v>
      </c>
      <c r="C24" s="84">
        <v>0.5</v>
      </c>
      <c r="D24" s="7">
        <v>4</v>
      </c>
      <c r="E24" s="46">
        <v>-0.05</v>
      </c>
      <c r="G24" s="15" t="s">
        <v>29</v>
      </c>
      <c r="M24" s="67">
        <v>1</v>
      </c>
      <c r="N24" s="80">
        <v>22</v>
      </c>
      <c r="O24" s="74">
        <v>2.5</v>
      </c>
      <c r="P24" s="74">
        <v>0.25</v>
      </c>
      <c r="Q24" s="74"/>
      <c r="R24" s="74"/>
      <c r="S24" s="74">
        <v>2.75</v>
      </c>
      <c r="T24" s="74"/>
      <c r="U24" s="60">
        <v>5.5</v>
      </c>
      <c r="V24" s="63"/>
      <c r="W24" s="77"/>
      <c r="X24" s="62"/>
      <c r="AB24" s="51">
        <f t="shared" si="13"/>
        <v>22</v>
      </c>
      <c r="AC24" s="49">
        <f t="shared" si="0"/>
        <v>-5.3333333333332789E-2</v>
      </c>
      <c r="AD24" s="52">
        <f t="shared" si="1"/>
        <v>2</v>
      </c>
      <c r="AE24" s="52">
        <f t="shared" si="2"/>
        <v>0</v>
      </c>
      <c r="AF24" s="52">
        <f t="shared" si="3"/>
        <v>0</v>
      </c>
      <c r="AG24" s="52">
        <f t="shared" si="4"/>
        <v>0</v>
      </c>
      <c r="AH24" s="52">
        <f t="shared" si="5"/>
        <v>0</v>
      </c>
      <c r="AI24" s="52">
        <f t="shared" si="6"/>
        <v>0</v>
      </c>
      <c r="AJ24" s="52">
        <f t="shared" si="7"/>
        <v>0</v>
      </c>
      <c r="AK24" s="52">
        <f t="shared" si="8"/>
        <v>0</v>
      </c>
      <c r="AL24" s="52">
        <f t="shared" si="9"/>
        <v>0</v>
      </c>
      <c r="AM24" s="52">
        <f t="shared" si="10"/>
        <v>2</v>
      </c>
      <c r="AN24" s="52">
        <f t="shared" si="11"/>
        <v>0</v>
      </c>
    </row>
    <row r="25" spans="1:40">
      <c r="A25" s="83">
        <v>24</v>
      </c>
      <c r="B25" s="84" t="s">
        <v>34</v>
      </c>
      <c r="C25" s="84">
        <v>0.75</v>
      </c>
      <c r="D25" s="7">
        <v>7</v>
      </c>
      <c r="E25" s="46">
        <v>-0.05</v>
      </c>
      <c r="G25" s="15" t="s">
        <v>24</v>
      </c>
      <c r="M25" s="67">
        <v>2</v>
      </c>
      <c r="N25" s="80">
        <v>23</v>
      </c>
      <c r="O25" s="74">
        <v>7.5</v>
      </c>
      <c r="P25" s="74">
        <v>3.5</v>
      </c>
      <c r="Q25" s="74"/>
      <c r="R25" s="74"/>
      <c r="S25" s="74"/>
      <c r="T25" s="74"/>
      <c r="U25" s="60">
        <v>11</v>
      </c>
      <c r="V25" s="77"/>
      <c r="W25" s="77"/>
      <c r="X25" s="62"/>
      <c r="AB25" s="51">
        <f t="shared" si="13"/>
        <v>23</v>
      </c>
      <c r="AC25" s="49">
        <f t="shared" si="0"/>
        <v>-5.3333333333332789E-2</v>
      </c>
      <c r="AD25" s="52">
        <f t="shared" ref="AD25:AM25" si="14">IF(AB25="","",COUNTIFS($C1:$C122,AD$2,$D1:$D122,$AB25))</f>
        <v>0</v>
      </c>
      <c r="AE25" s="52">
        <f t="shared" si="14"/>
        <v>2</v>
      </c>
      <c r="AF25" s="52">
        <f t="shared" si="14"/>
        <v>0</v>
      </c>
      <c r="AG25" s="52">
        <f t="shared" si="14"/>
        <v>0</v>
      </c>
      <c r="AH25" s="52">
        <f t="shared" si="14"/>
        <v>0</v>
      </c>
      <c r="AI25" s="52">
        <f t="shared" si="14"/>
        <v>0</v>
      </c>
      <c r="AJ25" s="52">
        <f t="shared" si="14"/>
        <v>0</v>
      </c>
      <c r="AK25" s="52">
        <f t="shared" si="14"/>
        <v>0</v>
      </c>
      <c r="AL25" s="52">
        <f t="shared" si="14"/>
        <v>0</v>
      </c>
      <c r="AM25" s="52">
        <f t="shared" si="14"/>
        <v>1</v>
      </c>
      <c r="AN25" s="52">
        <f>IF(AB25="","",COUNTIFS($C1:$C122,"&gt;2.50",$D1:$D122,$AB25))</f>
        <v>0</v>
      </c>
    </row>
    <row r="26" spans="1:40">
      <c r="A26" s="83">
        <v>25</v>
      </c>
      <c r="B26" s="84" t="s">
        <v>31</v>
      </c>
      <c r="C26" s="84">
        <v>9</v>
      </c>
      <c r="D26" s="7">
        <v>8</v>
      </c>
      <c r="E26" s="46">
        <v>-0.18</v>
      </c>
      <c r="G26" s="15" t="s">
        <v>19</v>
      </c>
      <c r="M26" s="67">
        <v>1</v>
      </c>
      <c r="N26" s="80">
        <v>24</v>
      </c>
      <c r="O26" s="74"/>
      <c r="P26" s="74">
        <v>0.75</v>
      </c>
      <c r="Q26" s="74"/>
      <c r="R26" s="74"/>
      <c r="S26" s="74">
        <v>4.75</v>
      </c>
      <c r="T26" s="74"/>
      <c r="U26" s="60">
        <v>5.5</v>
      </c>
      <c r="V26" s="77"/>
      <c r="W26" s="77"/>
      <c r="X26" s="62"/>
      <c r="AB26" s="51">
        <f t="shared" si="13"/>
        <v>24</v>
      </c>
      <c r="AC26" s="49">
        <f t="shared" si="0"/>
        <v>-5.3333333333332789E-2</v>
      </c>
      <c r="AD26" s="52">
        <f t="shared" ref="AD26:AD47" si="15">IF(AB26="","",COUNTIFS($C23:$C123,AD$2,$D23:$D123,$AB26))</f>
        <v>0</v>
      </c>
      <c r="AE26" s="52">
        <f t="shared" ref="AE26:AE47" si="16">IF(AC26="","",COUNTIFS($C23:$C123,AE$2,$D23:$D123,$AB26))</f>
        <v>0</v>
      </c>
      <c r="AF26" s="52">
        <f t="shared" ref="AF26:AF47" si="17">IF(AD26="","",COUNTIFS($C23:$C123,AF$2,$D23:$D123,$AB26))</f>
        <v>2</v>
      </c>
      <c r="AG26" s="52">
        <f t="shared" ref="AG26:AG47" si="18">IF(AE26="","",COUNTIFS($C23:$C123,AG$2,$D23:$D123,$AB26))</f>
        <v>0</v>
      </c>
      <c r="AH26" s="52">
        <f t="shared" ref="AH26:AH47" si="19">IF(AF26="","",COUNTIFS($C23:$C123,AH$2,$D23:$D123,$AB26))</f>
        <v>0</v>
      </c>
      <c r="AI26" s="52">
        <f t="shared" ref="AI26:AI47" si="20">IF(AG26="","",COUNTIFS($C23:$C123,AI$2,$D23:$D123,$AB26))</f>
        <v>0</v>
      </c>
      <c r="AJ26" s="52">
        <f t="shared" ref="AJ26:AJ47" si="21">IF(AH26="","",COUNTIFS($C23:$C123,AJ$2,$D23:$D123,$AB26))</f>
        <v>0</v>
      </c>
      <c r="AK26" s="52">
        <f t="shared" ref="AK26:AK47" si="22">IF(AI26="","",COUNTIFS($C23:$C123,AK$2,$D23:$D123,$AB26))</f>
        <v>0</v>
      </c>
      <c r="AL26" s="52">
        <f t="shared" ref="AL26:AL47" si="23">IF(AJ26="","",COUNTIFS($C23:$C123,AL$2,$D23:$D123,$AB26))</f>
        <v>0</v>
      </c>
      <c r="AM26" s="52">
        <f t="shared" ref="AM26:AM47" si="24">IF(AK26="","",COUNTIFS($C23:$C123,AM$2,$D23:$D123,$AB26))</f>
        <v>0</v>
      </c>
      <c r="AN26" s="52">
        <f t="shared" ref="AN26:AN47" si="25">IF(AB26="","",COUNTIFS($C23:$C123,"&gt;2.50",$D23:$D123,$AB26))</f>
        <v>0</v>
      </c>
    </row>
    <row r="27" spans="1:40">
      <c r="A27" s="83">
        <v>26</v>
      </c>
      <c r="B27" s="84" t="s">
        <v>32</v>
      </c>
      <c r="C27" s="84">
        <v>0.25</v>
      </c>
      <c r="D27" s="7">
        <v>7</v>
      </c>
      <c r="E27" s="46">
        <v>-0.05</v>
      </c>
      <c r="M27" s="67">
        <v>2</v>
      </c>
      <c r="N27" s="80">
        <v>25</v>
      </c>
      <c r="O27" s="74">
        <v>7</v>
      </c>
      <c r="P27" s="74">
        <v>1.25</v>
      </c>
      <c r="Q27" s="74"/>
      <c r="R27" s="74"/>
      <c r="S27" s="74">
        <v>2.75</v>
      </c>
      <c r="T27" s="74"/>
      <c r="U27" s="60">
        <v>11</v>
      </c>
      <c r="V27" s="77"/>
      <c r="W27" s="77"/>
      <c r="X27" s="62"/>
      <c r="AB27" s="51">
        <f t="shared" ref="AB27:AB90" si="26">IF(AND(ISNUMBER(N27),N27&lt;&gt;""),N27,"")</f>
        <v>25</v>
      </c>
      <c r="AC27" s="49">
        <f t="shared" si="0"/>
        <v>-5.3333333333332789E-2</v>
      </c>
      <c r="AD27" s="52">
        <f t="shared" si="15"/>
        <v>1</v>
      </c>
      <c r="AE27" s="52">
        <f t="shared" si="16"/>
        <v>0</v>
      </c>
      <c r="AF27" s="52">
        <f t="shared" si="17"/>
        <v>0</v>
      </c>
      <c r="AG27" s="52">
        <f t="shared" si="18"/>
        <v>0</v>
      </c>
      <c r="AH27" s="52">
        <f t="shared" si="19"/>
        <v>1</v>
      </c>
      <c r="AI27" s="52">
        <f t="shared" si="20"/>
        <v>0</v>
      </c>
      <c r="AJ27" s="52">
        <f t="shared" si="21"/>
        <v>0</v>
      </c>
      <c r="AK27" s="52">
        <f t="shared" si="22"/>
        <v>0</v>
      </c>
      <c r="AL27" s="52">
        <f t="shared" si="23"/>
        <v>0</v>
      </c>
      <c r="AM27" s="52">
        <f t="shared" si="24"/>
        <v>1</v>
      </c>
      <c r="AN27" s="52">
        <f t="shared" si="25"/>
        <v>0</v>
      </c>
    </row>
    <row r="28" spans="1:40">
      <c r="A28" s="83">
        <v>27</v>
      </c>
      <c r="B28" s="84" t="s">
        <v>31</v>
      </c>
      <c r="C28" s="84">
        <v>1</v>
      </c>
      <c r="D28" s="7">
        <v>7</v>
      </c>
      <c r="E28" s="46">
        <v>-0.05</v>
      </c>
      <c r="M28" s="67">
        <v>1</v>
      </c>
      <c r="N28" s="80">
        <v>26</v>
      </c>
      <c r="O28" s="74"/>
      <c r="P28" s="74"/>
      <c r="Q28" s="74"/>
      <c r="R28" s="74"/>
      <c r="S28" s="74">
        <v>5.5</v>
      </c>
      <c r="T28" s="74"/>
      <c r="U28" s="60">
        <v>5.5</v>
      </c>
      <c r="V28" s="77"/>
      <c r="W28" s="77"/>
      <c r="X28" s="62"/>
      <c r="AB28" s="51">
        <f t="shared" si="26"/>
        <v>26</v>
      </c>
      <c r="AC28" s="49">
        <f t="shared" si="0"/>
        <v>-5.3333333333332789E-2</v>
      </c>
      <c r="AD28" s="52">
        <f t="shared" si="15"/>
        <v>0</v>
      </c>
      <c r="AE28" s="52">
        <f t="shared" si="16"/>
        <v>0</v>
      </c>
      <c r="AF28" s="52">
        <f t="shared" si="17"/>
        <v>0</v>
      </c>
      <c r="AG28" s="52">
        <f t="shared" si="18"/>
        <v>1</v>
      </c>
      <c r="AH28" s="52">
        <f t="shared" si="19"/>
        <v>0</v>
      </c>
      <c r="AI28" s="52">
        <f t="shared" si="20"/>
        <v>0</v>
      </c>
      <c r="AJ28" s="52">
        <f t="shared" si="21"/>
        <v>0</v>
      </c>
      <c r="AK28" s="52">
        <f t="shared" si="22"/>
        <v>0</v>
      </c>
      <c r="AL28" s="52">
        <f t="shared" si="23"/>
        <v>0</v>
      </c>
      <c r="AM28" s="52">
        <f t="shared" si="24"/>
        <v>0</v>
      </c>
      <c r="AN28" s="52">
        <f t="shared" si="25"/>
        <v>0</v>
      </c>
    </row>
    <row r="29" spans="1:40">
      <c r="A29" s="83">
        <v>28</v>
      </c>
      <c r="B29" s="84" t="s">
        <v>32</v>
      </c>
      <c r="C29" s="84">
        <v>0.25</v>
      </c>
      <c r="D29" s="7">
        <v>4</v>
      </c>
      <c r="E29" s="46">
        <v>-0.05</v>
      </c>
      <c r="M29" s="67"/>
      <c r="N29" s="6" t="s">
        <v>6</v>
      </c>
      <c r="O29" s="76">
        <v>37</v>
      </c>
      <c r="P29" s="76">
        <v>35.85</v>
      </c>
      <c r="Q29" s="76">
        <v>2.5</v>
      </c>
      <c r="R29" s="76">
        <v>3.75</v>
      </c>
      <c r="S29" s="76">
        <v>85.5</v>
      </c>
      <c r="T29" s="76">
        <v>2</v>
      </c>
      <c r="U29" s="61">
        <v>166.6</v>
      </c>
      <c r="V29" s="77"/>
      <c r="W29" s="77"/>
      <c r="X29" s="62"/>
      <c r="AB29" s="51" t="str">
        <f t="shared" si="26"/>
        <v/>
      </c>
      <c r="AC29" s="49" t="str">
        <f t="shared" si="0"/>
        <v/>
      </c>
      <c r="AD29" s="52" t="str">
        <f t="shared" si="15"/>
        <v/>
      </c>
      <c r="AE29" s="52" t="str">
        <f t="shared" si="16"/>
        <v/>
      </c>
      <c r="AF29" s="52" t="str">
        <f t="shared" si="17"/>
        <v/>
      </c>
      <c r="AG29" s="52" t="str">
        <f t="shared" si="18"/>
        <v/>
      </c>
      <c r="AH29" s="52" t="str">
        <f t="shared" si="19"/>
        <v/>
      </c>
      <c r="AI29" s="52" t="str">
        <f t="shared" si="20"/>
        <v/>
      </c>
      <c r="AJ29" s="52" t="str">
        <f t="shared" si="21"/>
        <v/>
      </c>
      <c r="AK29" s="52" t="str">
        <f t="shared" si="22"/>
        <v/>
      </c>
      <c r="AL29" s="52" t="str">
        <f t="shared" si="23"/>
        <v/>
      </c>
      <c r="AM29" s="52" t="str">
        <f t="shared" si="24"/>
        <v/>
      </c>
      <c r="AN29" s="52" t="str">
        <f t="shared" si="25"/>
        <v/>
      </c>
    </row>
    <row r="30" spans="1:40">
      <c r="A30" s="83">
        <v>29</v>
      </c>
      <c r="B30" s="84" t="s">
        <v>33</v>
      </c>
      <c r="C30" s="84">
        <v>0.5</v>
      </c>
      <c r="D30" s="7">
        <v>3</v>
      </c>
      <c r="E30" s="46">
        <v>-0.05</v>
      </c>
      <c r="M30" s="67"/>
      <c r="N30"/>
      <c r="O30"/>
      <c r="P30"/>
      <c r="Q30"/>
      <c r="R30"/>
      <c r="S30"/>
      <c r="T30"/>
      <c r="U30"/>
      <c r="V30" s="77"/>
      <c r="W30" s="77"/>
      <c r="X30" s="62"/>
      <c r="AB30" s="51" t="str">
        <f t="shared" si="26"/>
        <v/>
      </c>
      <c r="AC30" s="49" t="str">
        <f t="shared" si="0"/>
        <v/>
      </c>
      <c r="AD30" s="52" t="str">
        <f t="shared" si="15"/>
        <v/>
      </c>
      <c r="AE30" s="52" t="str">
        <f t="shared" si="16"/>
        <v/>
      </c>
      <c r="AF30" s="52" t="str">
        <f t="shared" si="17"/>
        <v/>
      </c>
      <c r="AG30" s="52" t="str">
        <f t="shared" si="18"/>
        <v/>
      </c>
      <c r="AH30" s="52" t="str">
        <f t="shared" si="19"/>
        <v/>
      </c>
      <c r="AI30" s="52" t="str">
        <f t="shared" si="20"/>
        <v/>
      </c>
      <c r="AJ30" s="52" t="str">
        <f t="shared" si="21"/>
        <v/>
      </c>
      <c r="AK30" s="52" t="str">
        <f t="shared" si="22"/>
        <v/>
      </c>
      <c r="AL30" s="52" t="str">
        <f t="shared" si="23"/>
        <v/>
      </c>
      <c r="AM30" s="52" t="str">
        <f t="shared" si="24"/>
        <v/>
      </c>
      <c r="AN30" s="52" t="str">
        <f t="shared" si="25"/>
        <v/>
      </c>
    </row>
    <row r="31" spans="1:40">
      <c r="A31" s="83">
        <v>30</v>
      </c>
      <c r="B31" s="84" t="s">
        <v>32</v>
      </c>
      <c r="C31" s="84">
        <v>3.5</v>
      </c>
      <c r="D31" s="7">
        <v>9</v>
      </c>
      <c r="E31" s="46">
        <v>-0.55000000000000004</v>
      </c>
      <c r="M31" s="67"/>
      <c r="N31" s="65"/>
      <c r="O31" s="77"/>
      <c r="P31" s="77"/>
      <c r="Q31" s="77"/>
      <c r="R31" s="77"/>
      <c r="S31" s="77"/>
      <c r="T31" s="77"/>
      <c r="U31" s="77"/>
      <c r="V31" s="77"/>
      <c r="W31" s="77"/>
      <c r="X31" s="62"/>
      <c r="AB31" s="51" t="str">
        <f t="shared" si="26"/>
        <v/>
      </c>
      <c r="AC31" s="49" t="str">
        <f t="shared" si="0"/>
        <v/>
      </c>
      <c r="AD31" s="52" t="str">
        <f t="shared" si="15"/>
        <v/>
      </c>
      <c r="AE31" s="52" t="str">
        <f t="shared" si="16"/>
        <v/>
      </c>
      <c r="AF31" s="52" t="str">
        <f t="shared" si="17"/>
        <v/>
      </c>
      <c r="AG31" s="52" t="str">
        <f t="shared" si="18"/>
        <v/>
      </c>
      <c r="AH31" s="52" t="str">
        <f t="shared" si="19"/>
        <v/>
      </c>
      <c r="AI31" s="52" t="str">
        <f t="shared" si="20"/>
        <v/>
      </c>
      <c r="AJ31" s="52" t="str">
        <f t="shared" si="21"/>
        <v/>
      </c>
      <c r="AK31" s="52" t="str">
        <f t="shared" si="22"/>
        <v/>
      </c>
      <c r="AL31" s="52" t="str">
        <f t="shared" si="23"/>
        <v/>
      </c>
      <c r="AM31" s="52" t="str">
        <f t="shared" si="24"/>
        <v/>
      </c>
      <c r="AN31" s="52" t="str">
        <f t="shared" si="25"/>
        <v/>
      </c>
    </row>
    <row r="32" spans="1:40">
      <c r="A32" s="83">
        <v>31</v>
      </c>
      <c r="B32" s="84" t="s">
        <v>34</v>
      </c>
      <c r="C32" s="84">
        <v>3</v>
      </c>
      <c r="D32" s="7">
        <v>10</v>
      </c>
      <c r="E32" s="46">
        <v>-0.3</v>
      </c>
      <c r="G32" s="25"/>
      <c r="M32" s="67"/>
      <c r="N32" s="65"/>
      <c r="O32" s="77"/>
      <c r="P32" s="77"/>
      <c r="Q32" s="77"/>
      <c r="R32" s="77"/>
      <c r="S32" s="77"/>
      <c r="T32" s="77"/>
      <c r="U32" s="77"/>
      <c r="V32" s="77"/>
      <c r="W32" s="77"/>
      <c r="X32" s="62"/>
      <c r="AB32" s="51" t="str">
        <f t="shared" si="26"/>
        <v/>
      </c>
      <c r="AC32" s="49" t="str">
        <f t="shared" si="0"/>
        <v/>
      </c>
      <c r="AD32" s="52" t="str">
        <f t="shared" si="15"/>
        <v/>
      </c>
      <c r="AE32" s="52" t="str">
        <f t="shared" si="16"/>
        <v/>
      </c>
      <c r="AF32" s="52" t="str">
        <f t="shared" si="17"/>
        <v/>
      </c>
      <c r="AG32" s="52" t="str">
        <f t="shared" si="18"/>
        <v/>
      </c>
      <c r="AH32" s="52" t="str">
        <f t="shared" si="19"/>
        <v/>
      </c>
      <c r="AI32" s="52" t="str">
        <f t="shared" si="20"/>
        <v/>
      </c>
      <c r="AJ32" s="52" t="str">
        <f t="shared" si="21"/>
        <v/>
      </c>
      <c r="AK32" s="52" t="str">
        <f t="shared" si="22"/>
        <v/>
      </c>
      <c r="AL32" s="52" t="str">
        <f t="shared" si="23"/>
        <v/>
      </c>
      <c r="AM32" s="52" t="str">
        <f t="shared" si="24"/>
        <v/>
      </c>
      <c r="AN32" s="52" t="str">
        <f t="shared" si="25"/>
        <v/>
      </c>
    </row>
    <row r="33" spans="1:40">
      <c r="A33" s="83">
        <v>32</v>
      </c>
      <c r="B33" s="84" t="s">
        <v>33</v>
      </c>
      <c r="C33" s="84">
        <v>3</v>
      </c>
      <c r="D33" s="7">
        <v>11</v>
      </c>
      <c r="E33" s="46">
        <v>-0.55000000000000004</v>
      </c>
      <c r="M33" s="67"/>
      <c r="N33" s="65"/>
      <c r="O33" s="77"/>
      <c r="P33" s="77"/>
      <c r="Q33" s="77"/>
      <c r="R33" s="77"/>
      <c r="S33" s="77"/>
      <c r="T33" s="77"/>
      <c r="U33" s="77"/>
      <c r="V33" s="77"/>
      <c r="W33" s="77"/>
      <c r="X33" s="62"/>
      <c r="AB33" s="51" t="str">
        <f t="shared" si="26"/>
        <v/>
      </c>
      <c r="AC33" s="49" t="str">
        <f t="shared" si="0"/>
        <v/>
      </c>
      <c r="AD33" s="52" t="str">
        <f t="shared" si="15"/>
        <v/>
      </c>
      <c r="AE33" s="52" t="str">
        <f t="shared" si="16"/>
        <v/>
      </c>
      <c r="AF33" s="52" t="str">
        <f t="shared" si="17"/>
        <v/>
      </c>
      <c r="AG33" s="52" t="str">
        <f t="shared" si="18"/>
        <v/>
      </c>
      <c r="AH33" s="52" t="str">
        <f t="shared" si="19"/>
        <v/>
      </c>
      <c r="AI33" s="52" t="str">
        <f t="shared" si="20"/>
        <v/>
      </c>
      <c r="AJ33" s="52" t="str">
        <f t="shared" si="21"/>
        <v/>
      </c>
      <c r="AK33" s="52" t="str">
        <f t="shared" si="22"/>
        <v/>
      </c>
      <c r="AL33" s="52" t="str">
        <f t="shared" si="23"/>
        <v/>
      </c>
      <c r="AM33" s="52" t="str">
        <f t="shared" si="24"/>
        <v/>
      </c>
      <c r="AN33" s="52" t="str">
        <f t="shared" si="25"/>
        <v/>
      </c>
    </row>
    <row r="34" spans="1:40">
      <c r="A34" s="83">
        <v>33</v>
      </c>
      <c r="B34" s="84" t="s">
        <v>33</v>
      </c>
      <c r="C34" s="84">
        <v>0.75</v>
      </c>
      <c r="D34" s="7">
        <v>10</v>
      </c>
      <c r="E34" s="46">
        <v>-0.3</v>
      </c>
      <c r="I34" s="48"/>
      <c r="M34" s="67"/>
      <c r="N34" s="65"/>
      <c r="O34" s="77"/>
      <c r="P34" s="77"/>
      <c r="Q34" s="77"/>
      <c r="R34" s="77"/>
      <c r="S34" s="77"/>
      <c r="T34" s="77"/>
      <c r="U34" s="77"/>
      <c r="V34" s="77"/>
      <c r="W34" s="77"/>
      <c r="X34" s="62"/>
      <c r="AB34" s="51" t="str">
        <f t="shared" si="26"/>
        <v/>
      </c>
      <c r="AC34" s="49" t="str">
        <f t="shared" si="0"/>
        <v/>
      </c>
      <c r="AD34" s="52" t="str">
        <f t="shared" si="15"/>
        <v/>
      </c>
      <c r="AE34" s="52" t="str">
        <f t="shared" si="16"/>
        <v/>
      </c>
      <c r="AF34" s="52" t="str">
        <f t="shared" si="17"/>
        <v/>
      </c>
      <c r="AG34" s="52" t="str">
        <f t="shared" si="18"/>
        <v/>
      </c>
      <c r="AH34" s="52" t="str">
        <f t="shared" si="19"/>
        <v/>
      </c>
      <c r="AI34" s="52" t="str">
        <f t="shared" si="20"/>
        <v/>
      </c>
      <c r="AJ34" s="52" t="str">
        <f t="shared" si="21"/>
        <v/>
      </c>
      <c r="AK34" s="52" t="str">
        <f t="shared" si="22"/>
        <v/>
      </c>
      <c r="AL34" s="52" t="str">
        <f t="shared" si="23"/>
        <v/>
      </c>
      <c r="AM34" s="52" t="str">
        <f t="shared" si="24"/>
        <v/>
      </c>
      <c r="AN34" s="52" t="str">
        <f t="shared" si="25"/>
        <v/>
      </c>
    </row>
    <row r="35" spans="1:40">
      <c r="A35" s="83">
        <v>34</v>
      </c>
      <c r="B35" s="84" t="s">
        <v>33</v>
      </c>
      <c r="C35" s="84">
        <v>0.25</v>
      </c>
      <c r="D35" s="7">
        <v>10</v>
      </c>
      <c r="E35" s="46">
        <v>-0.3</v>
      </c>
      <c r="M35" s="67"/>
      <c r="N35" s="65"/>
      <c r="O35" s="77"/>
      <c r="P35" s="77"/>
      <c r="Q35" s="77"/>
      <c r="R35" s="77"/>
      <c r="S35" s="77"/>
      <c r="T35" s="77"/>
      <c r="U35" s="77"/>
      <c r="V35" s="77"/>
      <c r="W35" s="77"/>
      <c r="X35" s="62"/>
      <c r="AB35" s="51" t="str">
        <f t="shared" si="26"/>
        <v/>
      </c>
      <c r="AC35" s="49" t="str">
        <f t="shared" ref="AC35:AC66" si="27">IF(AND(ISNUMBER(N35),N35&lt;&gt;""),(GETPIVOTDATA("Quantité 
estimée en 
stères",$N$1,"Lot",N35)-($I$2*M35))/M35,"")</f>
        <v/>
      </c>
      <c r="AD35" s="52" t="str">
        <f t="shared" si="15"/>
        <v/>
      </c>
      <c r="AE35" s="52" t="str">
        <f t="shared" si="16"/>
        <v/>
      </c>
      <c r="AF35" s="52" t="str">
        <f t="shared" si="17"/>
        <v/>
      </c>
      <c r="AG35" s="52" t="str">
        <f t="shared" si="18"/>
        <v/>
      </c>
      <c r="AH35" s="52" t="str">
        <f t="shared" si="19"/>
        <v/>
      </c>
      <c r="AI35" s="52" t="str">
        <f t="shared" si="20"/>
        <v/>
      </c>
      <c r="AJ35" s="52" t="str">
        <f t="shared" si="21"/>
        <v/>
      </c>
      <c r="AK35" s="52" t="str">
        <f t="shared" si="22"/>
        <v/>
      </c>
      <c r="AL35" s="52" t="str">
        <f t="shared" si="23"/>
        <v/>
      </c>
      <c r="AM35" s="52" t="str">
        <f t="shared" si="24"/>
        <v/>
      </c>
      <c r="AN35" s="52" t="str">
        <f t="shared" si="25"/>
        <v/>
      </c>
    </row>
    <row r="36" spans="1:40">
      <c r="A36" s="83">
        <v>35</v>
      </c>
      <c r="B36" s="84" t="s">
        <v>33</v>
      </c>
      <c r="C36" s="84">
        <v>0.25</v>
      </c>
      <c r="D36" s="7">
        <v>10</v>
      </c>
      <c r="E36" s="46">
        <v>-0.3</v>
      </c>
      <c r="M36" s="67"/>
      <c r="N36" s="65"/>
      <c r="O36" s="77"/>
      <c r="P36" s="77"/>
      <c r="Q36" s="77"/>
      <c r="R36" s="77"/>
      <c r="S36" s="77"/>
      <c r="T36" s="77"/>
      <c r="U36" s="77"/>
      <c r="V36" s="77"/>
      <c r="W36" s="77"/>
      <c r="X36" s="62"/>
      <c r="AB36" s="51" t="str">
        <f t="shared" si="26"/>
        <v/>
      </c>
      <c r="AC36" s="49" t="str">
        <f t="shared" si="27"/>
        <v/>
      </c>
      <c r="AD36" s="52" t="str">
        <f t="shared" si="15"/>
        <v/>
      </c>
      <c r="AE36" s="52" t="str">
        <f t="shared" si="16"/>
        <v/>
      </c>
      <c r="AF36" s="52" t="str">
        <f t="shared" si="17"/>
        <v/>
      </c>
      <c r="AG36" s="52" t="str">
        <f t="shared" si="18"/>
        <v/>
      </c>
      <c r="AH36" s="52" t="str">
        <f t="shared" si="19"/>
        <v/>
      </c>
      <c r="AI36" s="52" t="str">
        <f t="shared" si="20"/>
        <v/>
      </c>
      <c r="AJ36" s="52" t="str">
        <f t="shared" si="21"/>
        <v/>
      </c>
      <c r="AK36" s="52" t="str">
        <f t="shared" si="22"/>
        <v/>
      </c>
      <c r="AL36" s="52" t="str">
        <f t="shared" si="23"/>
        <v/>
      </c>
      <c r="AM36" s="52" t="str">
        <f t="shared" si="24"/>
        <v/>
      </c>
      <c r="AN36" s="52" t="str">
        <f t="shared" si="25"/>
        <v/>
      </c>
    </row>
    <row r="37" spans="1:40">
      <c r="A37" s="83">
        <v>36</v>
      </c>
      <c r="B37" s="84" t="s">
        <v>32</v>
      </c>
      <c r="C37" s="84">
        <v>0.25</v>
      </c>
      <c r="D37" s="7">
        <v>10</v>
      </c>
      <c r="E37" s="46">
        <v>-0.3</v>
      </c>
      <c r="M37" s="67"/>
      <c r="N37" s="65"/>
      <c r="O37" s="77"/>
      <c r="P37" s="77"/>
      <c r="Q37" s="77"/>
      <c r="R37" s="77"/>
      <c r="S37" s="77"/>
      <c r="T37" s="77"/>
      <c r="U37" s="77"/>
      <c r="V37" s="77"/>
      <c r="W37" s="77"/>
      <c r="X37" s="62"/>
      <c r="AB37" s="51" t="str">
        <f t="shared" si="26"/>
        <v/>
      </c>
      <c r="AC37" s="49" t="str">
        <f t="shared" si="27"/>
        <v/>
      </c>
      <c r="AD37" s="52" t="str">
        <f t="shared" si="15"/>
        <v/>
      </c>
      <c r="AE37" s="52" t="str">
        <f t="shared" si="16"/>
        <v/>
      </c>
      <c r="AF37" s="52" t="str">
        <f t="shared" si="17"/>
        <v/>
      </c>
      <c r="AG37" s="52" t="str">
        <f t="shared" si="18"/>
        <v/>
      </c>
      <c r="AH37" s="52" t="str">
        <f t="shared" si="19"/>
        <v/>
      </c>
      <c r="AI37" s="52" t="str">
        <f t="shared" si="20"/>
        <v/>
      </c>
      <c r="AJ37" s="52" t="str">
        <f t="shared" si="21"/>
        <v/>
      </c>
      <c r="AK37" s="52" t="str">
        <f t="shared" si="22"/>
        <v/>
      </c>
      <c r="AL37" s="52" t="str">
        <f t="shared" si="23"/>
        <v/>
      </c>
      <c r="AM37" s="52" t="str">
        <f t="shared" si="24"/>
        <v/>
      </c>
      <c r="AN37" s="52" t="str">
        <f t="shared" si="25"/>
        <v/>
      </c>
    </row>
    <row r="38" spans="1:40">
      <c r="A38" s="83">
        <v>37</v>
      </c>
      <c r="B38" s="84" t="s">
        <v>31</v>
      </c>
      <c r="C38" s="84">
        <v>0.5</v>
      </c>
      <c r="D38" s="7">
        <v>10</v>
      </c>
      <c r="E38" s="46">
        <v>-0.3</v>
      </c>
      <c r="M38" s="67"/>
      <c r="N38" s="65"/>
      <c r="O38" s="77"/>
      <c r="P38" s="77"/>
      <c r="Q38" s="77"/>
      <c r="R38" s="77"/>
      <c r="S38" s="77"/>
      <c r="T38" s="77"/>
      <c r="U38" s="77"/>
      <c r="V38" s="77"/>
      <c r="W38" s="77"/>
      <c r="X38" s="62"/>
      <c r="AB38" s="51" t="str">
        <f t="shared" si="26"/>
        <v/>
      </c>
      <c r="AC38" s="49" t="str">
        <f t="shared" si="27"/>
        <v/>
      </c>
      <c r="AD38" s="52" t="str">
        <f t="shared" si="15"/>
        <v/>
      </c>
      <c r="AE38" s="52" t="str">
        <f t="shared" si="16"/>
        <v/>
      </c>
      <c r="AF38" s="52" t="str">
        <f t="shared" si="17"/>
        <v/>
      </c>
      <c r="AG38" s="52" t="str">
        <f t="shared" si="18"/>
        <v/>
      </c>
      <c r="AH38" s="52" t="str">
        <f t="shared" si="19"/>
        <v/>
      </c>
      <c r="AI38" s="52" t="str">
        <f t="shared" si="20"/>
        <v/>
      </c>
      <c r="AJ38" s="52" t="str">
        <f t="shared" si="21"/>
        <v/>
      </c>
      <c r="AK38" s="52" t="str">
        <f t="shared" si="22"/>
        <v/>
      </c>
      <c r="AL38" s="52" t="str">
        <f t="shared" si="23"/>
        <v/>
      </c>
      <c r="AM38" s="52" t="str">
        <f t="shared" si="24"/>
        <v/>
      </c>
      <c r="AN38" s="52" t="str">
        <f t="shared" si="25"/>
        <v/>
      </c>
    </row>
    <row r="39" spans="1:40">
      <c r="A39" s="83">
        <v>38</v>
      </c>
      <c r="B39" s="84" t="s">
        <v>33</v>
      </c>
      <c r="C39" s="84">
        <v>1.5</v>
      </c>
      <c r="D39" s="7">
        <v>9</v>
      </c>
      <c r="E39" s="46">
        <v>-0.55000000000000004</v>
      </c>
      <c r="M39" s="67"/>
      <c r="N39" s="65"/>
      <c r="O39" s="77"/>
      <c r="P39" s="77"/>
      <c r="Q39" s="77"/>
      <c r="R39" s="77"/>
      <c r="S39" s="77"/>
      <c r="T39" s="77"/>
      <c r="U39" s="77"/>
      <c r="V39" s="77"/>
      <c r="W39" s="77"/>
      <c r="X39" s="62"/>
      <c r="AB39" s="51" t="str">
        <f t="shared" si="26"/>
        <v/>
      </c>
      <c r="AC39" s="49" t="str">
        <f t="shared" si="27"/>
        <v/>
      </c>
      <c r="AD39" s="52" t="str">
        <f t="shared" si="15"/>
        <v/>
      </c>
      <c r="AE39" s="52" t="str">
        <f t="shared" si="16"/>
        <v/>
      </c>
      <c r="AF39" s="52" t="str">
        <f t="shared" si="17"/>
        <v/>
      </c>
      <c r="AG39" s="52" t="str">
        <f t="shared" si="18"/>
        <v/>
      </c>
      <c r="AH39" s="52" t="str">
        <f t="shared" si="19"/>
        <v/>
      </c>
      <c r="AI39" s="52" t="str">
        <f t="shared" si="20"/>
        <v/>
      </c>
      <c r="AJ39" s="52" t="str">
        <f t="shared" si="21"/>
        <v/>
      </c>
      <c r="AK39" s="52" t="str">
        <f t="shared" si="22"/>
        <v/>
      </c>
      <c r="AL39" s="52" t="str">
        <f t="shared" si="23"/>
        <v/>
      </c>
      <c r="AM39" s="52" t="str">
        <f t="shared" si="24"/>
        <v/>
      </c>
      <c r="AN39" s="52" t="str">
        <f t="shared" si="25"/>
        <v/>
      </c>
    </row>
    <row r="40" spans="1:40">
      <c r="A40" s="83">
        <v>39</v>
      </c>
      <c r="B40" s="84" t="s">
        <v>32</v>
      </c>
      <c r="C40" s="84">
        <v>0.25</v>
      </c>
      <c r="D40" s="7">
        <v>10</v>
      </c>
      <c r="E40" s="46">
        <v>-0.3</v>
      </c>
      <c r="M40" s="67"/>
      <c r="N40" s="65"/>
      <c r="O40" s="77"/>
      <c r="P40" s="77"/>
      <c r="Q40" s="77"/>
      <c r="R40" s="77"/>
      <c r="S40" s="77"/>
      <c r="T40" s="77"/>
      <c r="U40" s="77"/>
      <c r="V40" s="77"/>
      <c r="W40" s="77"/>
      <c r="X40" s="62"/>
      <c r="AB40" s="51" t="str">
        <f t="shared" si="26"/>
        <v/>
      </c>
      <c r="AC40" s="49" t="str">
        <f t="shared" si="27"/>
        <v/>
      </c>
      <c r="AD40" s="52" t="str">
        <f t="shared" si="15"/>
        <v/>
      </c>
      <c r="AE40" s="52" t="str">
        <f t="shared" si="16"/>
        <v/>
      </c>
      <c r="AF40" s="52" t="str">
        <f t="shared" si="17"/>
        <v/>
      </c>
      <c r="AG40" s="52" t="str">
        <f t="shared" si="18"/>
        <v/>
      </c>
      <c r="AH40" s="52" t="str">
        <f t="shared" si="19"/>
        <v/>
      </c>
      <c r="AI40" s="52" t="str">
        <f t="shared" si="20"/>
        <v/>
      </c>
      <c r="AJ40" s="52" t="str">
        <f t="shared" si="21"/>
        <v/>
      </c>
      <c r="AK40" s="52" t="str">
        <f t="shared" si="22"/>
        <v/>
      </c>
      <c r="AL40" s="52" t="str">
        <f t="shared" si="23"/>
        <v/>
      </c>
      <c r="AM40" s="52" t="str">
        <f t="shared" si="24"/>
        <v/>
      </c>
      <c r="AN40" s="52" t="str">
        <f t="shared" si="25"/>
        <v/>
      </c>
    </row>
    <row r="41" spans="1:40">
      <c r="A41" s="83">
        <v>40</v>
      </c>
      <c r="B41" s="84" t="s">
        <v>33</v>
      </c>
      <c r="C41" s="84">
        <v>0.75</v>
      </c>
      <c r="D41" s="7">
        <v>8</v>
      </c>
      <c r="E41" s="46">
        <v>-0.18</v>
      </c>
      <c r="M41" s="67"/>
      <c r="N41" s="65"/>
      <c r="O41" s="77"/>
      <c r="P41" s="77"/>
      <c r="Q41" s="77"/>
      <c r="R41" s="77"/>
      <c r="S41" s="77"/>
      <c r="T41" s="77"/>
      <c r="U41" s="77"/>
      <c r="V41" s="77"/>
      <c r="W41" s="77"/>
      <c r="X41" s="62"/>
      <c r="AB41" s="51" t="str">
        <f t="shared" si="26"/>
        <v/>
      </c>
      <c r="AC41" s="49" t="str">
        <f t="shared" si="27"/>
        <v/>
      </c>
      <c r="AD41" s="52" t="str">
        <f t="shared" si="15"/>
        <v/>
      </c>
      <c r="AE41" s="52" t="str">
        <f t="shared" si="16"/>
        <v/>
      </c>
      <c r="AF41" s="52" t="str">
        <f t="shared" si="17"/>
        <v/>
      </c>
      <c r="AG41" s="52" t="str">
        <f t="shared" si="18"/>
        <v/>
      </c>
      <c r="AH41" s="52" t="str">
        <f t="shared" si="19"/>
        <v/>
      </c>
      <c r="AI41" s="52" t="str">
        <f t="shared" si="20"/>
        <v/>
      </c>
      <c r="AJ41" s="52" t="str">
        <f t="shared" si="21"/>
        <v/>
      </c>
      <c r="AK41" s="52" t="str">
        <f t="shared" si="22"/>
        <v/>
      </c>
      <c r="AL41" s="52" t="str">
        <f t="shared" si="23"/>
        <v/>
      </c>
      <c r="AM41" s="52" t="str">
        <f t="shared" si="24"/>
        <v/>
      </c>
      <c r="AN41" s="52" t="str">
        <f t="shared" si="25"/>
        <v/>
      </c>
    </row>
    <row r="42" spans="1:40">
      <c r="A42" s="83">
        <v>41</v>
      </c>
      <c r="B42" s="84" t="s">
        <v>33</v>
      </c>
      <c r="C42" s="84">
        <v>1</v>
      </c>
      <c r="D42" s="7">
        <v>8</v>
      </c>
      <c r="E42" s="46">
        <v>-0.18</v>
      </c>
      <c r="M42" s="67"/>
      <c r="N42" s="65"/>
      <c r="O42" s="77"/>
      <c r="P42" s="77"/>
      <c r="Q42" s="77"/>
      <c r="R42" s="77"/>
      <c r="S42" s="77"/>
      <c r="T42" s="77"/>
      <c r="U42" s="77"/>
      <c r="V42" s="77"/>
      <c r="W42" s="77"/>
      <c r="X42" s="62"/>
      <c r="AB42" s="51" t="str">
        <f t="shared" si="26"/>
        <v/>
      </c>
      <c r="AC42" s="49" t="str">
        <f t="shared" si="27"/>
        <v/>
      </c>
      <c r="AD42" s="52" t="str">
        <f t="shared" si="15"/>
        <v/>
      </c>
      <c r="AE42" s="52" t="str">
        <f t="shared" si="16"/>
        <v/>
      </c>
      <c r="AF42" s="52" t="str">
        <f t="shared" si="17"/>
        <v/>
      </c>
      <c r="AG42" s="52" t="str">
        <f t="shared" si="18"/>
        <v/>
      </c>
      <c r="AH42" s="52" t="str">
        <f t="shared" si="19"/>
        <v/>
      </c>
      <c r="AI42" s="52" t="str">
        <f t="shared" si="20"/>
        <v/>
      </c>
      <c r="AJ42" s="52" t="str">
        <f t="shared" si="21"/>
        <v/>
      </c>
      <c r="AK42" s="52" t="str">
        <f t="shared" si="22"/>
        <v/>
      </c>
      <c r="AL42" s="52" t="str">
        <f t="shared" si="23"/>
        <v/>
      </c>
      <c r="AM42" s="52" t="str">
        <f t="shared" si="24"/>
        <v/>
      </c>
      <c r="AN42" s="52" t="str">
        <f t="shared" si="25"/>
        <v/>
      </c>
    </row>
    <row r="43" spans="1:40">
      <c r="A43" s="83">
        <v>42</v>
      </c>
      <c r="B43" s="84" t="s">
        <v>32</v>
      </c>
      <c r="C43" s="84">
        <v>3.75</v>
      </c>
      <c r="D43" s="7">
        <v>12</v>
      </c>
      <c r="E43" s="46">
        <v>1.45</v>
      </c>
      <c r="M43" s="67"/>
      <c r="N43" s="65"/>
      <c r="O43" s="77"/>
      <c r="P43" s="77"/>
      <c r="Q43" s="77"/>
      <c r="R43" s="77"/>
      <c r="S43" s="77"/>
      <c r="T43" s="77"/>
      <c r="U43" s="77"/>
      <c r="V43" s="77"/>
      <c r="W43" s="77"/>
      <c r="X43" s="62"/>
      <c r="AB43" s="51" t="str">
        <f t="shared" si="26"/>
        <v/>
      </c>
      <c r="AC43" s="49" t="str">
        <f t="shared" si="27"/>
        <v/>
      </c>
      <c r="AD43" s="52" t="str">
        <f t="shared" si="15"/>
        <v/>
      </c>
      <c r="AE43" s="52" t="str">
        <f t="shared" si="16"/>
        <v/>
      </c>
      <c r="AF43" s="52" t="str">
        <f t="shared" si="17"/>
        <v/>
      </c>
      <c r="AG43" s="52" t="str">
        <f t="shared" si="18"/>
        <v/>
      </c>
      <c r="AH43" s="52" t="str">
        <f t="shared" si="19"/>
        <v/>
      </c>
      <c r="AI43" s="52" t="str">
        <f t="shared" si="20"/>
        <v/>
      </c>
      <c r="AJ43" s="52" t="str">
        <f t="shared" si="21"/>
        <v/>
      </c>
      <c r="AK43" s="52" t="str">
        <f t="shared" si="22"/>
        <v/>
      </c>
      <c r="AL43" s="52" t="str">
        <f t="shared" si="23"/>
        <v/>
      </c>
      <c r="AM43" s="52" t="str">
        <f t="shared" si="24"/>
        <v/>
      </c>
      <c r="AN43" s="52" t="str">
        <f t="shared" si="25"/>
        <v/>
      </c>
    </row>
    <row r="44" spans="1:40">
      <c r="A44" s="83">
        <v>43</v>
      </c>
      <c r="B44" s="84" t="s">
        <v>32</v>
      </c>
      <c r="C44" s="84">
        <v>2</v>
      </c>
      <c r="D44" s="7">
        <v>11</v>
      </c>
      <c r="E44" s="46">
        <v>-0.55000000000000004</v>
      </c>
      <c r="M44" s="67"/>
      <c r="N44" s="65"/>
      <c r="O44" s="77"/>
      <c r="P44" s="77"/>
      <c r="Q44" s="77"/>
      <c r="R44" s="77"/>
      <c r="S44" s="77"/>
      <c r="T44" s="77"/>
      <c r="U44" s="77"/>
      <c r="V44" s="77"/>
      <c r="W44" s="77"/>
      <c r="X44" s="62"/>
      <c r="AB44" s="51" t="str">
        <f t="shared" si="26"/>
        <v/>
      </c>
      <c r="AC44" s="49" t="str">
        <f t="shared" si="27"/>
        <v/>
      </c>
      <c r="AD44" s="52" t="str">
        <f t="shared" si="15"/>
        <v/>
      </c>
      <c r="AE44" s="52" t="str">
        <f t="shared" si="16"/>
        <v/>
      </c>
      <c r="AF44" s="52" t="str">
        <f t="shared" si="17"/>
        <v/>
      </c>
      <c r="AG44" s="52" t="str">
        <f t="shared" si="18"/>
        <v/>
      </c>
      <c r="AH44" s="52" t="str">
        <f t="shared" si="19"/>
        <v/>
      </c>
      <c r="AI44" s="52" t="str">
        <f t="shared" si="20"/>
        <v/>
      </c>
      <c r="AJ44" s="52" t="str">
        <f t="shared" si="21"/>
        <v/>
      </c>
      <c r="AK44" s="52" t="str">
        <f t="shared" si="22"/>
        <v/>
      </c>
      <c r="AL44" s="52" t="str">
        <f t="shared" si="23"/>
        <v/>
      </c>
      <c r="AM44" s="52" t="str">
        <f t="shared" si="24"/>
        <v/>
      </c>
      <c r="AN44" s="52" t="str">
        <f t="shared" si="25"/>
        <v/>
      </c>
    </row>
    <row r="45" spans="1:40">
      <c r="A45" s="83">
        <v>44</v>
      </c>
      <c r="B45" s="84" t="s">
        <v>32</v>
      </c>
      <c r="C45" s="84">
        <v>0.75</v>
      </c>
      <c r="D45" s="7">
        <v>12</v>
      </c>
      <c r="E45" s="46">
        <v>1.45</v>
      </c>
      <c r="M45" s="67"/>
      <c r="N45" s="65"/>
      <c r="O45" s="77"/>
      <c r="P45" s="77"/>
      <c r="Q45" s="77"/>
      <c r="R45" s="77"/>
      <c r="S45" s="77"/>
      <c r="T45" s="77"/>
      <c r="U45" s="77"/>
      <c r="V45" s="77"/>
      <c r="W45" s="77"/>
      <c r="X45" s="62"/>
      <c r="AB45" s="51" t="str">
        <f t="shared" si="26"/>
        <v/>
      </c>
      <c r="AC45" s="49" t="str">
        <f t="shared" si="27"/>
        <v/>
      </c>
      <c r="AD45" s="52" t="str">
        <f t="shared" si="15"/>
        <v/>
      </c>
      <c r="AE45" s="52" t="str">
        <f t="shared" si="16"/>
        <v/>
      </c>
      <c r="AF45" s="52" t="str">
        <f t="shared" si="17"/>
        <v/>
      </c>
      <c r="AG45" s="52" t="str">
        <f t="shared" si="18"/>
        <v/>
      </c>
      <c r="AH45" s="52" t="str">
        <f t="shared" si="19"/>
        <v/>
      </c>
      <c r="AI45" s="52" t="str">
        <f t="shared" si="20"/>
        <v/>
      </c>
      <c r="AJ45" s="52" t="str">
        <f t="shared" si="21"/>
        <v/>
      </c>
      <c r="AK45" s="52" t="str">
        <f t="shared" si="22"/>
        <v/>
      </c>
      <c r="AL45" s="52" t="str">
        <f t="shared" si="23"/>
        <v/>
      </c>
      <c r="AM45" s="52" t="str">
        <f t="shared" si="24"/>
        <v/>
      </c>
      <c r="AN45" s="52" t="str">
        <f t="shared" si="25"/>
        <v/>
      </c>
    </row>
    <row r="46" spans="1:40">
      <c r="A46" s="83">
        <v>45</v>
      </c>
      <c r="B46" s="84" t="s">
        <v>19</v>
      </c>
      <c r="C46" s="84">
        <v>1</v>
      </c>
      <c r="D46" s="7">
        <v>13</v>
      </c>
      <c r="E46" s="46">
        <v>-0.55000000000000004</v>
      </c>
      <c r="M46" s="67"/>
      <c r="N46" s="65"/>
      <c r="O46" s="77"/>
      <c r="P46" s="77"/>
      <c r="Q46" s="77"/>
      <c r="R46" s="77"/>
      <c r="S46" s="77"/>
      <c r="T46" s="77"/>
      <c r="U46" s="77"/>
      <c r="V46" s="77"/>
      <c r="W46" s="77"/>
      <c r="X46" s="62"/>
      <c r="AB46" s="51" t="str">
        <f t="shared" si="26"/>
        <v/>
      </c>
      <c r="AC46" s="49" t="str">
        <f t="shared" si="27"/>
        <v/>
      </c>
      <c r="AD46" s="52" t="str">
        <f t="shared" si="15"/>
        <v/>
      </c>
      <c r="AE46" s="52" t="str">
        <f t="shared" si="16"/>
        <v/>
      </c>
      <c r="AF46" s="52" t="str">
        <f t="shared" si="17"/>
        <v/>
      </c>
      <c r="AG46" s="52" t="str">
        <f t="shared" si="18"/>
        <v/>
      </c>
      <c r="AH46" s="52" t="str">
        <f t="shared" si="19"/>
        <v/>
      </c>
      <c r="AI46" s="52" t="str">
        <f t="shared" si="20"/>
        <v/>
      </c>
      <c r="AJ46" s="52" t="str">
        <f t="shared" si="21"/>
        <v/>
      </c>
      <c r="AK46" s="52" t="str">
        <f t="shared" si="22"/>
        <v/>
      </c>
      <c r="AL46" s="52" t="str">
        <f t="shared" si="23"/>
        <v/>
      </c>
      <c r="AM46" s="52" t="str">
        <f t="shared" si="24"/>
        <v/>
      </c>
      <c r="AN46" s="52" t="str">
        <f t="shared" si="25"/>
        <v/>
      </c>
    </row>
    <row r="47" spans="1:40">
      <c r="A47" s="83">
        <v>46</v>
      </c>
      <c r="B47" s="84" t="s">
        <v>31</v>
      </c>
      <c r="C47" s="84">
        <v>4</v>
      </c>
      <c r="D47" s="7">
        <v>13</v>
      </c>
      <c r="E47" s="46">
        <v>-0.55000000000000004</v>
      </c>
      <c r="M47" s="67"/>
      <c r="N47" s="65"/>
      <c r="O47" s="77"/>
      <c r="P47" s="77"/>
      <c r="Q47" s="77"/>
      <c r="R47" s="77"/>
      <c r="S47" s="77"/>
      <c r="T47" s="77"/>
      <c r="U47" s="77"/>
      <c r="V47" s="77"/>
      <c r="W47" s="77"/>
      <c r="X47" s="62"/>
      <c r="AB47" s="51" t="str">
        <f t="shared" si="26"/>
        <v/>
      </c>
      <c r="AC47" s="49" t="str">
        <f t="shared" si="27"/>
        <v/>
      </c>
      <c r="AD47" s="52" t="str">
        <f t="shared" si="15"/>
        <v/>
      </c>
      <c r="AE47" s="52" t="str">
        <f t="shared" si="16"/>
        <v/>
      </c>
      <c r="AF47" s="52" t="str">
        <f t="shared" si="17"/>
        <v/>
      </c>
      <c r="AG47" s="52" t="str">
        <f t="shared" si="18"/>
        <v/>
      </c>
      <c r="AH47" s="52" t="str">
        <f t="shared" si="19"/>
        <v/>
      </c>
      <c r="AI47" s="52" t="str">
        <f t="shared" si="20"/>
        <v/>
      </c>
      <c r="AJ47" s="52" t="str">
        <f t="shared" si="21"/>
        <v/>
      </c>
      <c r="AK47" s="52" t="str">
        <f t="shared" si="22"/>
        <v/>
      </c>
      <c r="AL47" s="52" t="str">
        <f t="shared" si="23"/>
        <v/>
      </c>
      <c r="AM47" s="52" t="str">
        <f t="shared" si="24"/>
        <v/>
      </c>
      <c r="AN47" s="52" t="str">
        <f t="shared" si="25"/>
        <v/>
      </c>
    </row>
    <row r="48" spans="1:40">
      <c r="A48" s="83">
        <v>47</v>
      </c>
      <c r="B48" s="84" t="s">
        <v>31</v>
      </c>
      <c r="C48" s="84">
        <v>2.75</v>
      </c>
      <c r="D48" s="7">
        <v>14</v>
      </c>
      <c r="E48" s="46">
        <v>2.2000000000000002</v>
      </c>
      <c r="M48" s="67"/>
      <c r="N48" s="65"/>
      <c r="O48" s="77"/>
      <c r="P48" s="77"/>
      <c r="Q48" s="77"/>
      <c r="R48" s="77"/>
      <c r="S48" s="77"/>
      <c r="T48" s="77"/>
      <c r="U48" s="77"/>
      <c r="V48" s="77"/>
      <c r="W48" s="77"/>
      <c r="X48" s="62"/>
      <c r="AB48" s="51" t="str">
        <f t="shared" si="26"/>
        <v/>
      </c>
      <c r="AC48" s="49" t="str">
        <f t="shared" si="27"/>
        <v/>
      </c>
      <c r="AD48" s="52" t="str">
        <f t="shared" ref="AD48:AM53" si="28">IF(AB48="","",COUNTIFS($C46:$C145,AD$2,$D45:$D145,$AB48))</f>
        <v/>
      </c>
      <c r="AE48" s="52" t="str">
        <f t="shared" si="28"/>
        <v/>
      </c>
      <c r="AF48" s="52" t="str">
        <f t="shared" si="28"/>
        <v/>
      </c>
      <c r="AG48" s="52" t="str">
        <f t="shared" si="28"/>
        <v/>
      </c>
      <c r="AH48" s="52" t="str">
        <f t="shared" si="28"/>
        <v/>
      </c>
      <c r="AI48" s="52" t="str">
        <f t="shared" si="28"/>
        <v/>
      </c>
      <c r="AJ48" s="52" t="str">
        <f t="shared" si="28"/>
        <v/>
      </c>
      <c r="AK48" s="52" t="str">
        <f t="shared" si="28"/>
        <v/>
      </c>
      <c r="AL48" s="52" t="str">
        <f t="shared" si="28"/>
        <v/>
      </c>
      <c r="AM48" s="52" t="str">
        <f t="shared" si="28"/>
        <v/>
      </c>
      <c r="AN48" s="52" t="str">
        <f t="shared" ref="AN48:AN53" si="29">IF(AB48="","",COUNTIFS($C46:$C145,"&gt;2.50",$D45:$D145,$AB48))</f>
        <v/>
      </c>
    </row>
    <row r="49" spans="1:40">
      <c r="A49" s="83">
        <v>48</v>
      </c>
      <c r="B49" s="84" t="s">
        <v>31</v>
      </c>
      <c r="C49" s="84">
        <v>3.75</v>
      </c>
      <c r="D49" s="7">
        <v>15</v>
      </c>
      <c r="E49" s="46">
        <v>-0.05</v>
      </c>
      <c r="M49" s="67"/>
      <c r="N49" s="65"/>
      <c r="O49" s="77"/>
      <c r="P49" s="77"/>
      <c r="Q49" s="77"/>
      <c r="R49" s="77"/>
      <c r="S49" s="77"/>
      <c r="T49" s="77"/>
      <c r="U49" s="77"/>
      <c r="V49" s="77"/>
      <c r="W49" s="77"/>
      <c r="X49" s="62"/>
      <c r="AB49" s="51" t="str">
        <f t="shared" si="26"/>
        <v/>
      </c>
      <c r="AC49" s="49" t="str">
        <f t="shared" si="27"/>
        <v/>
      </c>
      <c r="AD49" s="52" t="str">
        <f t="shared" si="28"/>
        <v/>
      </c>
      <c r="AE49" s="52" t="str">
        <f t="shared" si="28"/>
        <v/>
      </c>
      <c r="AF49" s="52" t="str">
        <f t="shared" si="28"/>
        <v/>
      </c>
      <c r="AG49" s="52" t="str">
        <f t="shared" si="28"/>
        <v/>
      </c>
      <c r="AH49" s="52" t="str">
        <f t="shared" si="28"/>
        <v/>
      </c>
      <c r="AI49" s="52" t="str">
        <f t="shared" si="28"/>
        <v/>
      </c>
      <c r="AJ49" s="52" t="str">
        <f t="shared" si="28"/>
        <v/>
      </c>
      <c r="AK49" s="52" t="str">
        <f t="shared" si="28"/>
        <v/>
      </c>
      <c r="AL49" s="52" t="str">
        <f t="shared" si="28"/>
        <v/>
      </c>
      <c r="AM49" s="52" t="str">
        <f t="shared" si="28"/>
        <v/>
      </c>
      <c r="AN49" s="52" t="str">
        <f t="shared" si="29"/>
        <v/>
      </c>
    </row>
    <row r="50" spans="1:40">
      <c r="A50" s="83">
        <v>49</v>
      </c>
      <c r="B50" s="84" t="s">
        <v>33</v>
      </c>
      <c r="C50" s="84">
        <v>1</v>
      </c>
      <c r="D50" s="7">
        <v>14</v>
      </c>
      <c r="E50" s="46">
        <v>2.2000000000000002</v>
      </c>
      <c r="M50" s="67"/>
      <c r="N50" s="65"/>
      <c r="O50" s="77"/>
      <c r="P50" s="77"/>
      <c r="Q50" s="77"/>
      <c r="R50" s="77"/>
      <c r="S50" s="77"/>
      <c r="T50" s="77"/>
      <c r="U50" s="77"/>
      <c r="V50" s="77"/>
      <c r="W50" s="77"/>
      <c r="X50" s="62"/>
      <c r="AB50" s="51" t="str">
        <f t="shared" si="26"/>
        <v/>
      </c>
      <c r="AC50" s="49" t="str">
        <f t="shared" si="27"/>
        <v/>
      </c>
      <c r="AD50" s="52" t="str">
        <f t="shared" si="28"/>
        <v/>
      </c>
      <c r="AE50" s="52" t="str">
        <f t="shared" si="28"/>
        <v/>
      </c>
      <c r="AF50" s="52" t="str">
        <f t="shared" si="28"/>
        <v/>
      </c>
      <c r="AG50" s="52" t="str">
        <f t="shared" si="28"/>
        <v/>
      </c>
      <c r="AH50" s="52" t="str">
        <f t="shared" si="28"/>
        <v/>
      </c>
      <c r="AI50" s="52" t="str">
        <f t="shared" si="28"/>
        <v/>
      </c>
      <c r="AJ50" s="52" t="str">
        <f t="shared" si="28"/>
        <v/>
      </c>
      <c r="AK50" s="52" t="str">
        <f t="shared" si="28"/>
        <v/>
      </c>
      <c r="AL50" s="52" t="str">
        <f t="shared" si="28"/>
        <v/>
      </c>
      <c r="AM50" s="52" t="str">
        <f t="shared" si="28"/>
        <v/>
      </c>
      <c r="AN50" s="52" t="str">
        <f t="shared" si="29"/>
        <v/>
      </c>
    </row>
    <row r="51" spans="1:40">
      <c r="A51" s="83">
        <v>50</v>
      </c>
      <c r="B51" s="84" t="s">
        <v>33</v>
      </c>
      <c r="C51" s="84">
        <v>2.5</v>
      </c>
      <c r="D51" s="7">
        <v>16</v>
      </c>
      <c r="E51" s="46">
        <v>-0.3</v>
      </c>
      <c r="M51" s="67"/>
      <c r="N51" s="65"/>
      <c r="O51" s="77"/>
      <c r="P51" s="77"/>
      <c r="Q51" s="77"/>
      <c r="R51" s="77"/>
      <c r="S51" s="77"/>
      <c r="T51" s="77"/>
      <c r="U51" s="77"/>
      <c r="V51" s="77"/>
      <c r="W51" s="77"/>
      <c r="X51" s="62"/>
      <c r="AB51" s="51" t="str">
        <f t="shared" si="26"/>
        <v/>
      </c>
      <c r="AC51" s="49" t="str">
        <f t="shared" si="27"/>
        <v/>
      </c>
      <c r="AD51" s="52" t="str">
        <f t="shared" si="28"/>
        <v/>
      </c>
      <c r="AE51" s="52" t="str">
        <f t="shared" si="28"/>
        <v/>
      </c>
      <c r="AF51" s="52" t="str">
        <f t="shared" si="28"/>
        <v/>
      </c>
      <c r="AG51" s="52" t="str">
        <f t="shared" si="28"/>
        <v/>
      </c>
      <c r="AH51" s="52" t="str">
        <f t="shared" si="28"/>
        <v/>
      </c>
      <c r="AI51" s="52" t="str">
        <f t="shared" si="28"/>
        <v/>
      </c>
      <c r="AJ51" s="52" t="str">
        <f t="shared" si="28"/>
        <v/>
      </c>
      <c r="AK51" s="52" t="str">
        <f t="shared" si="28"/>
        <v/>
      </c>
      <c r="AL51" s="52" t="str">
        <f t="shared" si="28"/>
        <v/>
      </c>
      <c r="AM51" s="52" t="str">
        <f t="shared" si="28"/>
        <v/>
      </c>
      <c r="AN51" s="52" t="str">
        <f t="shared" si="29"/>
        <v/>
      </c>
    </row>
    <row r="52" spans="1:40">
      <c r="A52" s="83">
        <v>51</v>
      </c>
      <c r="B52" s="84" t="s">
        <v>33</v>
      </c>
      <c r="C52" s="84">
        <v>3.5</v>
      </c>
      <c r="D52" s="7">
        <v>17</v>
      </c>
      <c r="E52" s="46">
        <v>-0.05</v>
      </c>
      <c r="M52" s="67"/>
      <c r="N52" s="65"/>
      <c r="O52" s="77"/>
      <c r="P52" s="77"/>
      <c r="Q52" s="77"/>
      <c r="R52" s="77"/>
      <c r="S52" s="77"/>
      <c r="T52" s="77"/>
      <c r="U52" s="77"/>
      <c r="V52" s="77"/>
      <c r="W52" s="77"/>
      <c r="X52" s="62"/>
      <c r="AB52" s="51" t="str">
        <f t="shared" si="26"/>
        <v/>
      </c>
      <c r="AC52" s="49" t="str">
        <f t="shared" si="27"/>
        <v/>
      </c>
      <c r="AD52" s="52" t="str">
        <f t="shared" si="28"/>
        <v/>
      </c>
      <c r="AE52" s="52" t="str">
        <f t="shared" si="28"/>
        <v/>
      </c>
      <c r="AF52" s="52" t="str">
        <f t="shared" si="28"/>
        <v/>
      </c>
      <c r="AG52" s="52" t="str">
        <f t="shared" si="28"/>
        <v/>
      </c>
      <c r="AH52" s="52" t="str">
        <f t="shared" si="28"/>
        <v/>
      </c>
      <c r="AI52" s="52" t="str">
        <f t="shared" si="28"/>
        <v/>
      </c>
      <c r="AJ52" s="52" t="str">
        <f t="shared" si="28"/>
        <v/>
      </c>
      <c r="AK52" s="52" t="str">
        <f t="shared" si="28"/>
        <v/>
      </c>
      <c r="AL52" s="52" t="str">
        <f t="shared" si="28"/>
        <v/>
      </c>
      <c r="AM52" s="52" t="str">
        <f t="shared" si="28"/>
        <v/>
      </c>
      <c r="AN52" s="52" t="str">
        <f t="shared" si="29"/>
        <v/>
      </c>
    </row>
    <row r="53" spans="1:40">
      <c r="A53" s="83">
        <v>52</v>
      </c>
      <c r="B53" s="84" t="s">
        <v>31</v>
      </c>
      <c r="C53" s="84">
        <v>5</v>
      </c>
      <c r="D53" s="7">
        <v>18</v>
      </c>
      <c r="E53" s="46">
        <v>-0.05</v>
      </c>
      <c r="M53" s="67"/>
      <c r="N53" s="65"/>
      <c r="O53" s="77"/>
      <c r="P53" s="77"/>
      <c r="Q53" s="77"/>
      <c r="R53" s="77"/>
      <c r="S53" s="77"/>
      <c r="T53" s="77"/>
      <c r="U53" s="77"/>
      <c r="V53" s="77"/>
      <c r="W53" s="77"/>
      <c r="X53" s="62"/>
      <c r="AB53" s="51" t="str">
        <f t="shared" si="26"/>
        <v/>
      </c>
      <c r="AC53" s="49" t="str">
        <f t="shared" si="27"/>
        <v/>
      </c>
      <c r="AD53" s="52" t="str">
        <f t="shared" si="28"/>
        <v/>
      </c>
      <c r="AE53" s="52" t="str">
        <f t="shared" si="28"/>
        <v/>
      </c>
      <c r="AF53" s="52" t="str">
        <f t="shared" si="28"/>
        <v/>
      </c>
      <c r="AG53" s="52" t="str">
        <f t="shared" si="28"/>
        <v/>
      </c>
      <c r="AH53" s="52" t="str">
        <f t="shared" si="28"/>
        <v/>
      </c>
      <c r="AI53" s="52" t="str">
        <f t="shared" si="28"/>
        <v/>
      </c>
      <c r="AJ53" s="52" t="str">
        <f t="shared" si="28"/>
        <v/>
      </c>
      <c r="AK53" s="52" t="str">
        <f t="shared" si="28"/>
        <v/>
      </c>
      <c r="AL53" s="52" t="str">
        <f t="shared" si="28"/>
        <v/>
      </c>
      <c r="AM53" s="52" t="str">
        <f t="shared" si="28"/>
        <v/>
      </c>
      <c r="AN53" s="52" t="str">
        <f t="shared" si="29"/>
        <v/>
      </c>
    </row>
    <row r="54" spans="1:40">
      <c r="A54" s="83">
        <v>53</v>
      </c>
      <c r="B54" s="84" t="s">
        <v>19</v>
      </c>
      <c r="C54" s="84">
        <v>0.75</v>
      </c>
      <c r="D54" s="7">
        <v>17</v>
      </c>
      <c r="E54" s="46">
        <v>-0.05</v>
      </c>
      <c r="M54" s="67"/>
      <c r="N54" s="65"/>
      <c r="O54" s="77"/>
      <c r="P54" s="77"/>
      <c r="Q54" s="77"/>
      <c r="R54" s="77"/>
      <c r="S54" s="77"/>
      <c r="T54" s="77"/>
      <c r="U54" s="77"/>
      <c r="V54" s="77"/>
      <c r="W54" s="77"/>
      <c r="X54" s="62"/>
      <c r="AB54" s="51" t="str">
        <f t="shared" si="26"/>
        <v/>
      </c>
      <c r="AC54" s="49" t="str">
        <f t="shared" si="27"/>
        <v/>
      </c>
      <c r="AD54" s="52" t="str">
        <f t="shared" ref="AD54:AM55" si="30">IF(AB54="","",COUNTIFS($C49:$C151,AD$2,$D48:$D151,$AB54))</f>
        <v/>
      </c>
      <c r="AE54" s="52" t="str">
        <f t="shared" si="30"/>
        <v/>
      </c>
      <c r="AF54" s="52" t="str">
        <f t="shared" si="30"/>
        <v/>
      </c>
      <c r="AG54" s="52" t="str">
        <f t="shared" si="30"/>
        <v/>
      </c>
      <c r="AH54" s="52" t="str">
        <f t="shared" si="30"/>
        <v/>
      </c>
      <c r="AI54" s="52" t="str">
        <f t="shared" si="30"/>
        <v/>
      </c>
      <c r="AJ54" s="52" t="str">
        <f t="shared" si="30"/>
        <v/>
      </c>
      <c r="AK54" s="52" t="str">
        <f t="shared" si="30"/>
        <v/>
      </c>
      <c r="AL54" s="52" t="str">
        <f t="shared" si="30"/>
        <v/>
      </c>
      <c r="AM54" s="52" t="str">
        <f t="shared" si="30"/>
        <v/>
      </c>
      <c r="AN54" s="52" t="str">
        <f>IF(AB54="","",COUNTIFS($C49:$C151,"&gt;2.50",$D48:$D151,$AB54))</f>
        <v/>
      </c>
    </row>
    <row r="55" spans="1:40">
      <c r="A55" s="83">
        <v>54</v>
      </c>
      <c r="B55" s="84" t="s">
        <v>32</v>
      </c>
      <c r="C55" s="84">
        <v>1</v>
      </c>
      <c r="D55" s="7">
        <v>17</v>
      </c>
      <c r="E55" s="46">
        <v>-0.05</v>
      </c>
      <c r="M55" s="67"/>
      <c r="N55" s="65"/>
      <c r="O55" s="77"/>
      <c r="P55" s="77"/>
      <c r="Q55" s="77"/>
      <c r="R55" s="77"/>
      <c r="S55" s="77"/>
      <c r="T55" s="77"/>
      <c r="U55" s="77"/>
      <c r="V55" s="77"/>
      <c r="W55" s="77"/>
      <c r="X55" s="62"/>
      <c r="AB55" s="51" t="str">
        <f t="shared" si="26"/>
        <v/>
      </c>
      <c r="AC55" s="49" t="str">
        <f t="shared" si="27"/>
        <v/>
      </c>
      <c r="AD55" s="52" t="str">
        <f t="shared" si="30"/>
        <v/>
      </c>
      <c r="AE55" s="52" t="str">
        <f t="shared" si="30"/>
        <v/>
      </c>
      <c r="AF55" s="52" t="str">
        <f t="shared" si="30"/>
        <v/>
      </c>
      <c r="AG55" s="52" t="str">
        <f t="shared" si="30"/>
        <v/>
      </c>
      <c r="AH55" s="52" t="str">
        <f t="shared" si="30"/>
        <v/>
      </c>
      <c r="AI55" s="52" t="str">
        <f t="shared" si="30"/>
        <v/>
      </c>
      <c r="AJ55" s="52" t="str">
        <f t="shared" si="30"/>
        <v/>
      </c>
      <c r="AK55" s="52" t="str">
        <f t="shared" si="30"/>
        <v/>
      </c>
      <c r="AL55" s="52" t="str">
        <f t="shared" si="30"/>
        <v/>
      </c>
      <c r="AM55" s="52" t="str">
        <f t="shared" si="30"/>
        <v/>
      </c>
      <c r="AN55" s="52" t="str">
        <f>IF(AB55="","",COUNTIFS($C50:$C152,"&gt;2.50",$D49:$D152,$AB55))</f>
        <v/>
      </c>
    </row>
    <row r="56" spans="1:40">
      <c r="A56" s="83">
        <v>55</v>
      </c>
      <c r="B56" s="84" t="s">
        <v>31</v>
      </c>
      <c r="C56" s="84">
        <v>0.5</v>
      </c>
      <c r="D56" s="7">
        <v>16</v>
      </c>
      <c r="E56" s="46">
        <v>-0.3</v>
      </c>
      <c r="M56" s="67"/>
      <c r="N56" s="65"/>
      <c r="O56" s="77"/>
      <c r="P56" s="77"/>
      <c r="Q56" s="77"/>
      <c r="R56" s="77"/>
      <c r="S56" s="77"/>
      <c r="T56" s="77"/>
      <c r="U56" s="77"/>
      <c r="V56" s="77"/>
      <c r="W56" s="77"/>
      <c r="X56" s="62"/>
      <c r="AB56" s="51" t="str">
        <f t="shared" si="26"/>
        <v/>
      </c>
      <c r="AC56" s="49" t="str">
        <f t="shared" si="27"/>
        <v/>
      </c>
      <c r="AD56" s="52" t="str">
        <f t="shared" ref="AD56:AM56" si="31">IF(AB56="","",COUNTIFS($C48:$C153,AD$2,$D47:$D153,$AB56))</f>
        <v/>
      </c>
      <c r="AE56" s="52" t="str">
        <f t="shared" si="31"/>
        <v/>
      </c>
      <c r="AF56" s="52" t="str">
        <f t="shared" si="31"/>
        <v/>
      </c>
      <c r="AG56" s="52" t="str">
        <f t="shared" si="31"/>
        <v/>
      </c>
      <c r="AH56" s="52" t="str">
        <f t="shared" si="31"/>
        <v/>
      </c>
      <c r="AI56" s="52" t="str">
        <f t="shared" si="31"/>
        <v/>
      </c>
      <c r="AJ56" s="52" t="str">
        <f t="shared" si="31"/>
        <v/>
      </c>
      <c r="AK56" s="52" t="str">
        <f t="shared" si="31"/>
        <v/>
      </c>
      <c r="AL56" s="52" t="str">
        <f t="shared" si="31"/>
        <v/>
      </c>
      <c r="AM56" s="52" t="str">
        <f t="shared" si="31"/>
        <v/>
      </c>
      <c r="AN56" s="52" t="str">
        <f>IF(AB56="","",COUNTIFS($C48:$C153,"&gt;2.50",$D47:$D153,$AB56))</f>
        <v/>
      </c>
    </row>
    <row r="57" spans="1:40">
      <c r="A57" s="83">
        <v>56</v>
      </c>
      <c r="B57" s="84" t="s">
        <v>33</v>
      </c>
      <c r="C57" s="84">
        <v>1.75</v>
      </c>
      <c r="D57" s="7">
        <v>16</v>
      </c>
      <c r="E57" s="46">
        <v>-0.3</v>
      </c>
      <c r="M57" s="67"/>
      <c r="N57" s="65"/>
      <c r="O57" s="77"/>
      <c r="P57" s="77"/>
      <c r="Q57" s="77"/>
      <c r="R57" s="77"/>
      <c r="S57" s="77"/>
      <c r="T57" s="77"/>
      <c r="U57" s="77"/>
      <c r="V57" s="77"/>
      <c r="W57" s="77"/>
      <c r="X57" s="62"/>
      <c r="AB57" s="51" t="str">
        <f t="shared" si="26"/>
        <v/>
      </c>
      <c r="AC57" s="49" t="str">
        <f t="shared" si="27"/>
        <v/>
      </c>
      <c r="AD57" s="52" t="str">
        <f t="shared" ref="AD57:AM63" si="32">IF(AB57="","",COUNTIFS($C56:$C154,AD$2,$D54:$D154,$AB57))</f>
        <v/>
      </c>
      <c r="AE57" s="52" t="str">
        <f t="shared" si="32"/>
        <v/>
      </c>
      <c r="AF57" s="52" t="str">
        <f t="shared" si="32"/>
        <v/>
      </c>
      <c r="AG57" s="52" t="str">
        <f t="shared" si="32"/>
        <v/>
      </c>
      <c r="AH57" s="52" t="str">
        <f t="shared" si="32"/>
        <v/>
      </c>
      <c r="AI57" s="52" t="str">
        <f t="shared" si="32"/>
        <v/>
      </c>
      <c r="AJ57" s="52" t="str">
        <f t="shared" si="32"/>
        <v/>
      </c>
      <c r="AK57" s="52" t="str">
        <f t="shared" si="32"/>
        <v/>
      </c>
      <c r="AL57" s="52" t="str">
        <f t="shared" si="32"/>
        <v/>
      </c>
      <c r="AM57" s="52" t="str">
        <f t="shared" si="32"/>
        <v/>
      </c>
      <c r="AN57" s="52" t="str">
        <f t="shared" ref="AN57:AN63" si="33">IF(AB57="","",COUNTIFS($C56:$C154,"&gt;2.50",$D54:$D154,$AB57))</f>
        <v/>
      </c>
    </row>
    <row r="58" spans="1:40">
      <c r="A58" s="83">
        <v>57</v>
      </c>
      <c r="B58" s="84" t="s">
        <v>31</v>
      </c>
      <c r="C58" s="84">
        <v>9</v>
      </c>
      <c r="D58" s="7">
        <v>19</v>
      </c>
      <c r="E58" s="46">
        <v>-0.05</v>
      </c>
      <c r="M58" s="67"/>
      <c r="N58" s="65"/>
      <c r="O58" s="77"/>
      <c r="P58" s="77"/>
      <c r="Q58" s="77"/>
      <c r="R58" s="77"/>
      <c r="S58" s="77"/>
      <c r="T58" s="77"/>
      <c r="U58" s="77"/>
      <c r="V58" s="77"/>
      <c r="W58" s="77"/>
      <c r="X58" s="62"/>
      <c r="AB58" s="51" t="str">
        <f t="shared" si="26"/>
        <v/>
      </c>
      <c r="AC58" s="49" t="str">
        <f t="shared" si="27"/>
        <v/>
      </c>
      <c r="AD58" s="52" t="str">
        <f t="shared" si="32"/>
        <v/>
      </c>
      <c r="AE58" s="52" t="str">
        <f t="shared" si="32"/>
        <v/>
      </c>
      <c r="AF58" s="52" t="str">
        <f t="shared" si="32"/>
        <v/>
      </c>
      <c r="AG58" s="52" t="str">
        <f t="shared" si="32"/>
        <v/>
      </c>
      <c r="AH58" s="52" t="str">
        <f t="shared" si="32"/>
        <v/>
      </c>
      <c r="AI58" s="52" t="str">
        <f t="shared" si="32"/>
        <v/>
      </c>
      <c r="AJ58" s="52" t="str">
        <f t="shared" si="32"/>
        <v/>
      </c>
      <c r="AK58" s="52" t="str">
        <f t="shared" si="32"/>
        <v/>
      </c>
      <c r="AL58" s="52" t="str">
        <f t="shared" si="32"/>
        <v/>
      </c>
      <c r="AM58" s="52" t="str">
        <f t="shared" si="32"/>
        <v/>
      </c>
      <c r="AN58" s="52" t="str">
        <f t="shared" si="33"/>
        <v/>
      </c>
    </row>
    <row r="59" spans="1:40">
      <c r="A59" s="83">
        <v>58</v>
      </c>
      <c r="B59" s="84" t="s">
        <v>31</v>
      </c>
      <c r="C59" s="84">
        <v>6</v>
      </c>
      <c r="D59" s="7">
        <v>20</v>
      </c>
      <c r="E59" s="46">
        <v>0.45</v>
      </c>
      <c r="M59" s="67"/>
      <c r="N59" s="65"/>
      <c r="O59" s="77"/>
      <c r="P59" s="77"/>
      <c r="Q59" s="77"/>
      <c r="R59" s="77"/>
      <c r="S59" s="77"/>
      <c r="T59" s="77"/>
      <c r="U59" s="77"/>
      <c r="V59" s="77"/>
      <c r="W59" s="77"/>
      <c r="X59" s="62"/>
      <c r="AB59" s="51" t="str">
        <f t="shared" si="26"/>
        <v/>
      </c>
      <c r="AC59" s="49" t="str">
        <f t="shared" si="27"/>
        <v/>
      </c>
      <c r="AD59" s="52" t="str">
        <f t="shared" si="32"/>
        <v/>
      </c>
      <c r="AE59" s="52" t="str">
        <f t="shared" si="32"/>
        <v/>
      </c>
      <c r="AF59" s="52" t="str">
        <f t="shared" si="32"/>
        <v/>
      </c>
      <c r="AG59" s="52" t="str">
        <f t="shared" si="32"/>
        <v/>
      </c>
      <c r="AH59" s="52" t="str">
        <f t="shared" si="32"/>
        <v/>
      </c>
      <c r="AI59" s="52" t="str">
        <f t="shared" si="32"/>
        <v/>
      </c>
      <c r="AJ59" s="52" t="str">
        <f t="shared" si="32"/>
        <v/>
      </c>
      <c r="AK59" s="52" t="str">
        <f t="shared" si="32"/>
        <v/>
      </c>
      <c r="AL59" s="52" t="str">
        <f t="shared" si="32"/>
        <v/>
      </c>
      <c r="AM59" s="52" t="str">
        <f t="shared" si="32"/>
        <v/>
      </c>
      <c r="AN59" s="52" t="str">
        <f t="shared" si="33"/>
        <v/>
      </c>
    </row>
    <row r="60" spans="1:40">
      <c r="A60" s="83">
        <v>59</v>
      </c>
      <c r="B60" s="84" t="s">
        <v>32</v>
      </c>
      <c r="C60" s="84">
        <v>2.5</v>
      </c>
      <c r="D60" s="7">
        <v>21</v>
      </c>
      <c r="E60" s="46">
        <v>-0.05</v>
      </c>
      <c r="M60" s="67"/>
      <c r="N60" s="65"/>
      <c r="O60" s="77"/>
      <c r="P60" s="77"/>
      <c r="Q60" s="77"/>
      <c r="R60" s="77"/>
      <c r="S60" s="77"/>
      <c r="T60" s="77"/>
      <c r="U60" s="77"/>
      <c r="V60" s="77"/>
      <c r="W60" s="77"/>
      <c r="X60" s="62"/>
      <c r="AB60" s="51" t="str">
        <f t="shared" si="26"/>
        <v/>
      </c>
      <c r="AC60" s="49" t="str">
        <f t="shared" si="27"/>
        <v/>
      </c>
      <c r="AD60" s="52" t="str">
        <f t="shared" si="32"/>
        <v/>
      </c>
      <c r="AE60" s="52" t="str">
        <f t="shared" si="32"/>
        <v/>
      </c>
      <c r="AF60" s="52" t="str">
        <f t="shared" si="32"/>
        <v/>
      </c>
      <c r="AG60" s="52" t="str">
        <f t="shared" si="32"/>
        <v/>
      </c>
      <c r="AH60" s="52" t="str">
        <f t="shared" si="32"/>
        <v/>
      </c>
      <c r="AI60" s="52" t="str">
        <f t="shared" si="32"/>
        <v/>
      </c>
      <c r="AJ60" s="52" t="str">
        <f t="shared" si="32"/>
        <v/>
      </c>
      <c r="AK60" s="52" t="str">
        <f t="shared" si="32"/>
        <v/>
      </c>
      <c r="AL60" s="52" t="str">
        <f t="shared" si="32"/>
        <v/>
      </c>
      <c r="AM60" s="52" t="str">
        <f t="shared" si="32"/>
        <v/>
      </c>
      <c r="AN60" s="52" t="str">
        <f t="shared" si="33"/>
        <v/>
      </c>
    </row>
    <row r="61" spans="1:40">
      <c r="A61" s="83">
        <v>60</v>
      </c>
      <c r="B61" s="84" t="s">
        <v>33</v>
      </c>
      <c r="C61" s="84">
        <v>2.5</v>
      </c>
      <c r="D61" s="7">
        <v>21</v>
      </c>
      <c r="E61" s="46">
        <v>-0.05</v>
      </c>
      <c r="M61" s="67"/>
      <c r="N61" s="65"/>
      <c r="O61" s="77"/>
      <c r="P61" s="77"/>
      <c r="Q61" s="77"/>
      <c r="R61" s="77"/>
      <c r="S61" s="77"/>
      <c r="T61" s="77"/>
      <c r="U61" s="77"/>
      <c r="V61" s="77"/>
      <c r="W61" s="77"/>
      <c r="X61" s="62"/>
      <c r="AB61" s="51" t="str">
        <f t="shared" si="26"/>
        <v/>
      </c>
      <c r="AC61" s="49" t="str">
        <f t="shared" si="27"/>
        <v/>
      </c>
      <c r="AD61" s="52" t="str">
        <f t="shared" si="32"/>
        <v/>
      </c>
      <c r="AE61" s="52" t="str">
        <f t="shared" si="32"/>
        <v/>
      </c>
      <c r="AF61" s="52" t="str">
        <f t="shared" si="32"/>
        <v/>
      </c>
      <c r="AG61" s="52" t="str">
        <f t="shared" si="32"/>
        <v/>
      </c>
      <c r="AH61" s="52" t="str">
        <f t="shared" si="32"/>
        <v/>
      </c>
      <c r="AI61" s="52" t="str">
        <f t="shared" si="32"/>
        <v/>
      </c>
      <c r="AJ61" s="52" t="str">
        <f t="shared" si="32"/>
        <v/>
      </c>
      <c r="AK61" s="52" t="str">
        <f t="shared" si="32"/>
        <v/>
      </c>
      <c r="AL61" s="52" t="str">
        <f t="shared" si="32"/>
        <v/>
      </c>
      <c r="AM61" s="52" t="str">
        <f t="shared" si="32"/>
        <v/>
      </c>
      <c r="AN61" s="52" t="str">
        <f t="shared" si="33"/>
        <v/>
      </c>
    </row>
    <row r="62" spans="1:40">
      <c r="A62" s="83">
        <v>61</v>
      </c>
      <c r="B62" s="84" t="s">
        <v>32</v>
      </c>
      <c r="C62" s="84">
        <v>2.5</v>
      </c>
      <c r="D62" s="7">
        <v>22</v>
      </c>
      <c r="E62" s="46">
        <v>-0.05</v>
      </c>
      <c r="M62" s="67"/>
      <c r="N62" s="65"/>
      <c r="O62" s="77"/>
      <c r="P62" s="77"/>
      <c r="Q62" s="77"/>
      <c r="R62" s="77"/>
      <c r="S62" s="77"/>
      <c r="T62" s="77"/>
      <c r="U62" s="77"/>
      <c r="V62" s="77"/>
      <c r="W62" s="77"/>
      <c r="X62" s="62"/>
      <c r="AB62" s="51" t="str">
        <f t="shared" si="26"/>
        <v/>
      </c>
      <c r="AC62" s="49" t="str">
        <f t="shared" si="27"/>
        <v/>
      </c>
      <c r="AD62" s="52" t="str">
        <f t="shared" si="32"/>
        <v/>
      </c>
      <c r="AE62" s="52" t="str">
        <f t="shared" si="32"/>
        <v/>
      </c>
      <c r="AF62" s="52" t="str">
        <f t="shared" si="32"/>
        <v/>
      </c>
      <c r="AG62" s="52" t="str">
        <f t="shared" si="32"/>
        <v/>
      </c>
      <c r="AH62" s="52" t="str">
        <f t="shared" si="32"/>
        <v/>
      </c>
      <c r="AI62" s="52" t="str">
        <f t="shared" si="32"/>
        <v/>
      </c>
      <c r="AJ62" s="52" t="str">
        <f t="shared" si="32"/>
        <v/>
      </c>
      <c r="AK62" s="52" t="str">
        <f t="shared" si="32"/>
        <v/>
      </c>
      <c r="AL62" s="52" t="str">
        <f t="shared" si="32"/>
        <v/>
      </c>
      <c r="AM62" s="52" t="str">
        <f t="shared" si="32"/>
        <v/>
      </c>
      <c r="AN62" s="52" t="str">
        <f t="shared" si="33"/>
        <v/>
      </c>
    </row>
    <row r="63" spans="1:40">
      <c r="A63" s="83">
        <v>62</v>
      </c>
      <c r="B63" s="84" t="s">
        <v>32</v>
      </c>
      <c r="C63" s="84">
        <v>1</v>
      </c>
      <c r="D63" s="7">
        <v>19</v>
      </c>
      <c r="E63" s="46">
        <v>-0.05</v>
      </c>
      <c r="M63" s="67"/>
      <c r="N63" s="65"/>
      <c r="O63" s="77"/>
      <c r="P63" s="77"/>
      <c r="Q63" s="77"/>
      <c r="R63" s="77"/>
      <c r="S63" s="77"/>
      <c r="T63" s="77"/>
      <c r="U63" s="77"/>
      <c r="V63" s="77"/>
      <c r="W63" s="77"/>
      <c r="X63" s="62"/>
      <c r="AB63" s="51" t="str">
        <f t="shared" si="26"/>
        <v/>
      </c>
      <c r="AC63" s="49" t="str">
        <f t="shared" si="27"/>
        <v/>
      </c>
      <c r="AD63" s="52" t="str">
        <f t="shared" si="32"/>
        <v/>
      </c>
      <c r="AE63" s="52" t="str">
        <f t="shared" si="32"/>
        <v/>
      </c>
      <c r="AF63" s="52" t="str">
        <f t="shared" si="32"/>
        <v/>
      </c>
      <c r="AG63" s="52" t="str">
        <f t="shared" si="32"/>
        <v/>
      </c>
      <c r="AH63" s="52" t="str">
        <f t="shared" si="32"/>
        <v/>
      </c>
      <c r="AI63" s="52" t="str">
        <f t="shared" si="32"/>
        <v/>
      </c>
      <c r="AJ63" s="52" t="str">
        <f t="shared" si="32"/>
        <v/>
      </c>
      <c r="AK63" s="52" t="str">
        <f t="shared" si="32"/>
        <v/>
      </c>
      <c r="AL63" s="52" t="str">
        <f t="shared" si="32"/>
        <v/>
      </c>
      <c r="AM63" s="52" t="str">
        <f t="shared" si="32"/>
        <v/>
      </c>
      <c r="AN63" s="52" t="str">
        <f t="shared" si="33"/>
        <v/>
      </c>
    </row>
    <row r="64" spans="1:40">
      <c r="A64" s="83">
        <v>63</v>
      </c>
      <c r="B64" s="84" t="s">
        <v>31</v>
      </c>
      <c r="C64" s="84">
        <v>2.5</v>
      </c>
      <c r="D64" s="7">
        <v>22</v>
      </c>
      <c r="E64" s="46">
        <v>-0.05</v>
      </c>
      <c r="M64" s="67"/>
      <c r="N64" s="65"/>
      <c r="O64" s="77"/>
      <c r="P64" s="77"/>
      <c r="Q64" s="77"/>
      <c r="R64" s="77"/>
      <c r="S64" s="77"/>
      <c r="T64" s="77"/>
      <c r="U64" s="77"/>
      <c r="V64" s="77"/>
      <c r="W64" s="77"/>
      <c r="X64" s="62"/>
      <c r="AB64" s="51" t="str">
        <f t="shared" si="26"/>
        <v/>
      </c>
      <c r="AC64" s="49" t="str">
        <f t="shared" si="27"/>
        <v/>
      </c>
      <c r="AD64" s="52" t="str">
        <f t="shared" ref="AD64:AM64" si="34">IF(AB64="","",COUNTIFS($C64:$C161,AD$2,$D61:$D161,$AB64))</f>
        <v/>
      </c>
      <c r="AE64" s="52" t="str">
        <f t="shared" si="34"/>
        <v/>
      </c>
      <c r="AF64" s="52" t="str">
        <f t="shared" si="34"/>
        <v/>
      </c>
      <c r="AG64" s="52" t="str">
        <f t="shared" si="34"/>
        <v/>
      </c>
      <c r="AH64" s="52" t="str">
        <f t="shared" si="34"/>
        <v/>
      </c>
      <c r="AI64" s="52" t="str">
        <f t="shared" si="34"/>
        <v/>
      </c>
      <c r="AJ64" s="52" t="str">
        <f t="shared" si="34"/>
        <v/>
      </c>
      <c r="AK64" s="52" t="str">
        <f t="shared" si="34"/>
        <v/>
      </c>
      <c r="AL64" s="52" t="str">
        <f t="shared" si="34"/>
        <v/>
      </c>
      <c r="AM64" s="52" t="str">
        <f t="shared" si="34"/>
        <v/>
      </c>
      <c r="AN64" s="52" t="str">
        <f>IF(AB64="","",COUNTIFS($C64:$C161,"&gt;2.50",$D61:$D161,$AB64))</f>
        <v/>
      </c>
    </row>
    <row r="65" spans="1:40">
      <c r="A65" s="83">
        <v>64</v>
      </c>
      <c r="B65" s="84" t="s">
        <v>32</v>
      </c>
      <c r="C65" s="84">
        <v>7.5</v>
      </c>
      <c r="D65" s="7">
        <v>23</v>
      </c>
      <c r="E65" s="46">
        <v>-0.05</v>
      </c>
      <c r="M65" s="67"/>
      <c r="N65" s="65"/>
      <c r="O65" s="77"/>
      <c r="P65" s="77"/>
      <c r="Q65" s="77"/>
      <c r="R65" s="77"/>
      <c r="S65" s="77"/>
      <c r="T65" s="77"/>
      <c r="U65" s="77"/>
      <c r="V65" s="77"/>
      <c r="W65" s="77"/>
      <c r="X65" s="62"/>
      <c r="AB65" s="51" t="str">
        <f t="shared" si="26"/>
        <v/>
      </c>
      <c r="AC65" s="49" t="str">
        <f t="shared" si="27"/>
        <v/>
      </c>
      <c r="AD65" s="52" t="str">
        <f t="shared" ref="AD65:AM66" si="35">IF(AB65="","",COUNTIFS($C65:$C162,AD$2,$D63:$D162,$AB65))</f>
        <v/>
      </c>
      <c r="AE65" s="52" t="str">
        <f t="shared" si="35"/>
        <v/>
      </c>
      <c r="AF65" s="52" t="str">
        <f t="shared" si="35"/>
        <v/>
      </c>
      <c r="AG65" s="52" t="str">
        <f t="shared" si="35"/>
        <v/>
      </c>
      <c r="AH65" s="52" t="str">
        <f t="shared" si="35"/>
        <v/>
      </c>
      <c r="AI65" s="52" t="str">
        <f t="shared" si="35"/>
        <v/>
      </c>
      <c r="AJ65" s="52" t="str">
        <f t="shared" si="35"/>
        <v/>
      </c>
      <c r="AK65" s="52" t="str">
        <f t="shared" si="35"/>
        <v/>
      </c>
      <c r="AL65" s="52" t="str">
        <f t="shared" si="35"/>
        <v/>
      </c>
      <c r="AM65" s="52" t="str">
        <f t="shared" si="35"/>
        <v/>
      </c>
      <c r="AN65" s="52" t="str">
        <f>IF(AB65="","",COUNTIFS($C65:$C162,"&gt;2.50",$D63:$D162,$AB65))</f>
        <v/>
      </c>
    </row>
    <row r="66" spans="1:40">
      <c r="A66" s="83">
        <v>65</v>
      </c>
      <c r="B66" s="84" t="s">
        <v>33</v>
      </c>
      <c r="C66" s="84">
        <v>0.25</v>
      </c>
      <c r="D66" s="7">
        <v>22</v>
      </c>
      <c r="E66" s="46">
        <v>-0.05</v>
      </c>
      <c r="M66" s="67"/>
      <c r="N66" s="65"/>
      <c r="O66" s="77"/>
      <c r="P66" s="77"/>
      <c r="Q66" s="77"/>
      <c r="R66" s="77"/>
      <c r="S66" s="77"/>
      <c r="T66" s="77"/>
      <c r="U66" s="77"/>
      <c r="V66" s="77"/>
      <c r="W66" s="77"/>
      <c r="X66" s="62"/>
      <c r="AB66" s="51" t="str">
        <f t="shared" si="26"/>
        <v/>
      </c>
      <c r="AC66" s="49" t="str">
        <f t="shared" si="27"/>
        <v/>
      </c>
      <c r="AD66" s="52" t="str">
        <f t="shared" si="35"/>
        <v/>
      </c>
      <c r="AE66" s="52" t="str">
        <f t="shared" si="35"/>
        <v/>
      </c>
      <c r="AF66" s="52" t="str">
        <f t="shared" si="35"/>
        <v/>
      </c>
      <c r="AG66" s="52" t="str">
        <f t="shared" si="35"/>
        <v/>
      </c>
      <c r="AH66" s="52" t="str">
        <f t="shared" si="35"/>
        <v/>
      </c>
      <c r="AI66" s="52" t="str">
        <f t="shared" si="35"/>
        <v/>
      </c>
      <c r="AJ66" s="52" t="str">
        <f t="shared" si="35"/>
        <v/>
      </c>
      <c r="AK66" s="52" t="str">
        <f t="shared" si="35"/>
        <v/>
      </c>
      <c r="AL66" s="52" t="str">
        <f t="shared" si="35"/>
        <v/>
      </c>
      <c r="AM66" s="52" t="str">
        <f t="shared" si="35"/>
        <v/>
      </c>
      <c r="AN66" s="52" t="str">
        <f>IF(AB66="","",COUNTIFS($C66:$C163,"&gt;2.50",$D64:$D163,$AB66))</f>
        <v/>
      </c>
    </row>
    <row r="67" spans="1:40">
      <c r="A67" s="83">
        <v>66</v>
      </c>
      <c r="B67" s="84" t="s">
        <v>31</v>
      </c>
      <c r="C67" s="84">
        <v>0.75</v>
      </c>
      <c r="D67" s="7">
        <v>19</v>
      </c>
      <c r="E67" s="46">
        <v>-0.05</v>
      </c>
      <c r="M67" s="67"/>
      <c r="N67" s="65"/>
      <c r="O67" s="77"/>
      <c r="P67" s="77"/>
      <c r="Q67" s="77"/>
      <c r="R67" s="77"/>
      <c r="S67" s="77"/>
      <c r="T67" s="77"/>
      <c r="U67" s="77"/>
      <c r="V67" s="77"/>
      <c r="W67" s="77"/>
      <c r="X67" s="62"/>
      <c r="AB67" s="51" t="str">
        <f t="shared" si="26"/>
        <v/>
      </c>
      <c r="AC67" s="49" t="str">
        <f t="shared" ref="AC67:AC98" si="36">IF(AND(ISNUMBER(N67),N67&lt;&gt;""),(GETPIVOTDATA("Quantité 
estimée en 
stères",$N$1,"Lot",N67)-($I$2*M67))/M67,"")</f>
        <v/>
      </c>
      <c r="AD67" s="52" t="str">
        <f t="shared" ref="AD67:AM69" si="37">IF(AB67="","",COUNTIFS($C70:$C164,AD$2,$D65:$D164,$AB67))</f>
        <v/>
      </c>
      <c r="AE67" s="52" t="str">
        <f t="shared" si="37"/>
        <v/>
      </c>
      <c r="AF67" s="52" t="str">
        <f t="shared" si="37"/>
        <v/>
      </c>
      <c r="AG67" s="52" t="str">
        <f t="shared" si="37"/>
        <v/>
      </c>
      <c r="AH67" s="52" t="str">
        <f t="shared" si="37"/>
        <v/>
      </c>
      <c r="AI67" s="52" t="str">
        <f t="shared" si="37"/>
        <v/>
      </c>
      <c r="AJ67" s="52" t="str">
        <f t="shared" si="37"/>
        <v/>
      </c>
      <c r="AK67" s="52" t="str">
        <f t="shared" si="37"/>
        <v/>
      </c>
      <c r="AL67" s="52" t="str">
        <f t="shared" si="37"/>
        <v/>
      </c>
      <c r="AM67" s="52" t="str">
        <f t="shared" si="37"/>
        <v/>
      </c>
      <c r="AN67" s="52" t="str">
        <f>IF(AB67="","",COUNTIFS($C70:$C164,"&gt;2.50",$D65:$D164,$AB67))</f>
        <v/>
      </c>
    </row>
    <row r="68" spans="1:40">
      <c r="A68" s="83">
        <v>67</v>
      </c>
      <c r="B68" s="84" t="s">
        <v>31</v>
      </c>
      <c r="C68" s="84">
        <v>0.25</v>
      </c>
      <c r="D68" s="7">
        <v>22</v>
      </c>
      <c r="E68" s="46">
        <v>-0.05</v>
      </c>
      <c r="M68" s="67"/>
      <c r="N68" s="65"/>
      <c r="O68" s="77"/>
      <c r="P68" s="77"/>
      <c r="Q68" s="77"/>
      <c r="R68" s="77"/>
      <c r="S68" s="77"/>
      <c r="T68" s="77"/>
      <c r="U68" s="77"/>
      <c r="V68" s="77"/>
      <c r="W68" s="77"/>
      <c r="X68" s="62"/>
      <c r="AB68" s="51" t="str">
        <f t="shared" si="26"/>
        <v/>
      </c>
      <c r="AC68" s="49" t="str">
        <f t="shared" si="36"/>
        <v/>
      </c>
      <c r="AD68" s="52" t="str">
        <f t="shared" si="37"/>
        <v/>
      </c>
      <c r="AE68" s="52" t="str">
        <f t="shared" si="37"/>
        <v/>
      </c>
      <c r="AF68" s="52" t="str">
        <f t="shared" si="37"/>
        <v/>
      </c>
      <c r="AG68" s="52" t="str">
        <f t="shared" si="37"/>
        <v/>
      </c>
      <c r="AH68" s="52" t="str">
        <f t="shared" si="37"/>
        <v/>
      </c>
      <c r="AI68" s="52" t="str">
        <f t="shared" si="37"/>
        <v/>
      </c>
      <c r="AJ68" s="52" t="str">
        <f t="shared" si="37"/>
        <v/>
      </c>
      <c r="AK68" s="52" t="str">
        <f t="shared" si="37"/>
        <v/>
      </c>
      <c r="AL68" s="52" t="str">
        <f t="shared" si="37"/>
        <v/>
      </c>
      <c r="AM68" s="52" t="str">
        <f t="shared" si="37"/>
        <v/>
      </c>
      <c r="AN68" s="52" t="str">
        <f>IF(AB68="","",COUNTIFS($C71:$C165,"&gt;2.50",$D66:$D165,$AB68))</f>
        <v/>
      </c>
    </row>
    <row r="69" spans="1:40">
      <c r="A69" s="83">
        <v>68</v>
      </c>
      <c r="B69" s="84" t="s">
        <v>31</v>
      </c>
      <c r="C69" s="84">
        <v>0.5</v>
      </c>
      <c r="D69" s="7">
        <v>21</v>
      </c>
      <c r="E69" s="46">
        <v>-0.05</v>
      </c>
      <c r="M69" s="67"/>
      <c r="N69" s="65"/>
      <c r="O69" s="77"/>
      <c r="P69" s="77"/>
      <c r="Q69" s="77"/>
      <c r="R69" s="77"/>
      <c r="S69" s="77"/>
      <c r="T69" s="77"/>
      <c r="U69" s="77"/>
      <c r="V69" s="77"/>
      <c r="W69" s="77"/>
      <c r="X69" s="62"/>
      <c r="AB69" s="51" t="str">
        <f t="shared" si="26"/>
        <v/>
      </c>
      <c r="AC69" s="49" t="str">
        <f t="shared" si="36"/>
        <v/>
      </c>
      <c r="AD69" s="52" t="str">
        <f t="shared" si="37"/>
        <v/>
      </c>
      <c r="AE69" s="52" t="str">
        <f t="shared" si="37"/>
        <v/>
      </c>
      <c r="AF69" s="52" t="str">
        <f t="shared" si="37"/>
        <v/>
      </c>
      <c r="AG69" s="52" t="str">
        <f t="shared" si="37"/>
        <v/>
      </c>
      <c r="AH69" s="52" t="str">
        <f t="shared" si="37"/>
        <v/>
      </c>
      <c r="AI69" s="52" t="str">
        <f t="shared" si="37"/>
        <v/>
      </c>
      <c r="AJ69" s="52" t="str">
        <f t="shared" si="37"/>
        <v/>
      </c>
      <c r="AK69" s="52" t="str">
        <f t="shared" si="37"/>
        <v/>
      </c>
      <c r="AL69" s="52" t="str">
        <f t="shared" si="37"/>
        <v/>
      </c>
      <c r="AM69" s="52" t="str">
        <f t="shared" si="37"/>
        <v/>
      </c>
      <c r="AN69" s="52" t="str">
        <f>IF(AB69="","",COUNTIFS($C72:$C166,"&gt;2.50",$D67:$D166,$AB69))</f>
        <v/>
      </c>
    </row>
    <row r="70" spans="1:40">
      <c r="A70" s="83">
        <v>69</v>
      </c>
      <c r="B70" s="84" t="s">
        <v>33</v>
      </c>
      <c r="C70" s="84">
        <v>1.75</v>
      </c>
      <c r="D70" s="7">
        <v>15</v>
      </c>
      <c r="E70" s="46">
        <v>-0.05</v>
      </c>
      <c r="M70" s="67"/>
      <c r="N70" s="65"/>
      <c r="O70" s="77"/>
      <c r="P70" s="77"/>
      <c r="Q70" s="77"/>
      <c r="R70" s="77"/>
      <c r="S70" s="77"/>
      <c r="T70" s="77"/>
      <c r="U70" s="77"/>
      <c r="V70" s="77"/>
      <c r="W70" s="77"/>
      <c r="X70" s="62"/>
      <c r="AB70" s="51" t="str">
        <f t="shared" si="26"/>
        <v/>
      </c>
      <c r="AC70" s="49" t="str">
        <f t="shared" si="36"/>
        <v/>
      </c>
      <c r="AD70" s="52" t="str">
        <f t="shared" ref="AD70:AM70" si="38">IF(AB70="","",COUNTIFS($C68:$C167,AD$2,$D70:$D167,$AB70))</f>
        <v/>
      </c>
      <c r="AE70" s="52" t="str">
        <f t="shared" si="38"/>
        <v/>
      </c>
      <c r="AF70" s="52" t="str">
        <f t="shared" si="38"/>
        <v/>
      </c>
      <c r="AG70" s="52" t="str">
        <f t="shared" si="38"/>
        <v/>
      </c>
      <c r="AH70" s="52" t="str">
        <f t="shared" si="38"/>
        <v/>
      </c>
      <c r="AI70" s="52" t="str">
        <f t="shared" si="38"/>
        <v/>
      </c>
      <c r="AJ70" s="52" t="str">
        <f t="shared" si="38"/>
        <v/>
      </c>
      <c r="AK70" s="52" t="str">
        <f t="shared" si="38"/>
        <v/>
      </c>
      <c r="AL70" s="52" t="str">
        <f t="shared" si="38"/>
        <v/>
      </c>
      <c r="AM70" s="52" t="str">
        <f t="shared" si="38"/>
        <v/>
      </c>
      <c r="AN70" s="52" t="str">
        <f>IF(AB70="","",COUNTIFS($C68:$C167,"&gt;2.50",$D70:$D167,$AB70))</f>
        <v/>
      </c>
    </row>
    <row r="71" spans="1:40">
      <c r="A71" s="83">
        <v>70</v>
      </c>
      <c r="B71" s="84" t="s">
        <v>31</v>
      </c>
      <c r="C71" s="84">
        <v>0.5</v>
      </c>
      <c r="D71" s="7">
        <v>18</v>
      </c>
      <c r="E71" s="46">
        <v>-0.05</v>
      </c>
      <c r="M71" s="67"/>
      <c r="N71" s="65"/>
      <c r="O71" s="77"/>
      <c r="P71" s="77"/>
      <c r="Q71" s="77"/>
      <c r="R71" s="77"/>
      <c r="S71" s="77"/>
      <c r="T71" s="77"/>
      <c r="U71" s="77"/>
      <c r="V71" s="77"/>
      <c r="W71" s="77"/>
      <c r="X71" s="62"/>
      <c r="AB71" s="51" t="str">
        <f t="shared" si="26"/>
        <v/>
      </c>
      <c r="AC71" s="49" t="str">
        <f t="shared" si="36"/>
        <v/>
      </c>
      <c r="AD71" s="52" t="str">
        <f t="shared" ref="AD71:AM72" si="39">IF(AB71="","",COUNTIFS($C73:$C168,AD$2,$D71:$D168,$AB71))</f>
        <v/>
      </c>
      <c r="AE71" s="52" t="str">
        <f t="shared" si="39"/>
        <v/>
      </c>
      <c r="AF71" s="52" t="str">
        <f t="shared" si="39"/>
        <v/>
      </c>
      <c r="AG71" s="52" t="str">
        <f t="shared" si="39"/>
        <v/>
      </c>
      <c r="AH71" s="52" t="str">
        <f t="shared" si="39"/>
        <v/>
      </c>
      <c r="AI71" s="52" t="str">
        <f t="shared" si="39"/>
        <v/>
      </c>
      <c r="AJ71" s="52" t="str">
        <f t="shared" si="39"/>
        <v/>
      </c>
      <c r="AK71" s="52" t="str">
        <f t="shared" si="39"/>
        <v/>
      </c>
      <c r="AL71" s="52" t="str">
        <f t="shared" si="39"/>
        <v/>
      </c>
      <c r="AM71" s="52" t="str">
        <f t="shared" si="39"/>
        <v/>
      </c>
      <c r="AN71" s="52" t="str">
        <f>IF(AB71="","",COUNTIFS($C73:$C168,"&gt;2.50",$D71:$D168,$AB71))</f>
        <v/>
      </c>
    </row>
    <row r="72" spans="1:40">
      <c r="A72" s="83">
        <v>71</v>
      </c>
      <c r="B72" s="84" t="s">
        <v>31</v>
      </c>
      <c r="C72" s="84">
        <v>4</v>
      </c>
      <c r="D72" s="7">
        <v>24</v>
      </c>
      <c r="E72" s="46">
        <v>-0.05</v>
      </c>
      <c r="M72" s="67"/>
      <c r="N72" s="65"/>
      <c r="O72" s="77"/>
      <c r="P72" s="77"/>
      <c r="Q72" s="77"/>
      <c r="R72" s="77"/>
      <c r="S72" s="77"/>
      <c r="T72" s="77"/>
      <c r="U72" s="77"/>
      <c r="V72" s="77"/>
      <c r="W72" s="77"/>
      <c r="X72" s="62"/>
      <c r="AB72" s="51" t="str">
        <f t="shared" si="26"/>
        <v/>
      </c>
      <c r="AC72" s="49" t="str">
        <f t="shared" si="36"/>
        <v/>
      </c>
      <c r="AD72" s="52" t="str">
        <f t="shared" si="39"/>
        <v/>
      </c>
      <c r="AE72" s="52" t="str">
        <f t="shared" si="39"/>
        <v/>
      </c>
      <c r="AF72" s="52" t="str">
        <f t="shared" si="39"/>
        <v/>
      </c>
      <c r="AG72" s="52" t="str">
        <f t="shared" si="39"/>
        <v/>
      </c>
      <c r="AH72" s="52" t="str">
        <f t="shared" si="39"/>
        <v/>
      </c>
      <c r="AI72" s="52" t="str">
        <f t="shared" si="39"/>
        <v/>
      </c>
      <c r="AJ72" s="52" t="str">
        <f t="shared" si="39"/>
        <v/>
      </c>
      <c r="AK72" s="52" t="str">
        <f t="shared" si="39"/>
        <v/>
      </c>
      <c r="AL72" s="52" t="str">
        <f t="shared" si="39"/>
        <v/>
      </c>
      <c r="AM72" s="52" t="str">
        <f t="shared" si="39"/>
        <v/>
      </c>
      <c r="AN72" s="52" t="str">
        <f>IF(AB72="","",COUNTIFS($C74:$C169,"&gt;2.50",$D72:$D169,$AB72))</f>
        <v/>
      </c>
    </row>
    <row r="73" spans="1:40">
      <c r="A73" s="83">
        <v>72</v>
      </c>
      <c r="B73" s="84" t="s">
        <v>33</v>
      </c>
      <c r="C73" s="84">
        <v>2.5</v>
      </c>
      <c r="D73" s="7">
        <v>23</v>
      </c>
      <c r="E73" s="46">
        <v>-0.05</v>
      </c>
      <c r="M73" s="67"/>
      <c r="N73" s="65"/>
      <c r="O73" s="77"/>
      <c r="P73" s="77"/>
      <c r="Q73" s="77"/>
      <c r="R73" s="77"/>
      <c r="S73" s="77"/>
      <c r="T73" s="77"/>
      <c r="U73" s="77"/>
      <c r="V73" s="77"/>
      <c r="W73" s="77"/>
      <c r="X73" s="62"/>
      <c r="AB73" s="51" t="str">
        <f t="shared" si="26"/>
        <v/>
      </c>
      <c r="AC73" s="49" t="str">
        <f t="shared" si="36"/>
        <v/>
      </c>
      <c r="AD73" s="52" t="str">
        <f t="shared" ref="AD73:AM73" si="40">IF(AB73="","",COUNTIFS($C80:$C170,AD$2,$D77:$D170,$AB73))</f>
        <v/>
      </c>
      <c r="AE73" s="52" t="str">
        <f t="shared" si="40"/>
        <v/>
      </c>
      <c r="AF73" s="52" t="str">
        <f t="shared" si="40"/>
        <v/>
      </c>
      <c r="AG73" s="52" t="str">
        <f t="shared" si="40"/>
        <v/>
      </c>
      <c r="AH73" s="52" t="str">
        <f t="shared" si="40"/>
        <v/>
      </c>
      <c r="AI73" s="52" t="str">
        <f t="shared" si="40"/>
        <v/>
      </c>
      <c r="AJ73" s="52" t="str">
        <f t="shared" si="40"/>
        <v/>
      </c>
      <c r="AK73" s="52" t="str">
        <f t="shared" si="40"/>
        <v/>
      </c>
      <c r="AL73" s="52" t="str">
        <f t="shared" si="40"/>
        <v/>
      </c>
      <c r="AM73" s="52" t="str">
        <f t="shared" si="40"/>
        <v/>
      </c>
      <c r="AN73" s="52" t="str">
        <f>IF(AB73="","",COUNTIFS($C80:$C170,"&gt;2.50",$D77:$D170,$AB73))</f>
        <v/>
      </c>
    </row>
    <row r="74" spans="1:40">
      <c r="A74" s="83">
        <v>73</v>
      </c>
      <c r="B74" s="84" t="s">
        <v>33</v>
      </c>
      <c r="C74" s="84">
        <v>0.5</v>
      </c>
      <c r="D74" s="7">
        <v>23</v>
      </c>
      <c r="E74" s="46">
        <v>-0.05</v>
      </c>
      <c r="M74" s="67"/>
      <c r="N74" s="65"/>
      <c r="O74" s="77"/>
      <c r="P74" s="77"/>
      <c r="Q74" s="77"/>
      <c r="R74" s="77"/>
      <c r="S74" s="77"/>
      <c r="T74" s="77"/>
      <c r="U74" s="77"/>
      <c r="V74" s="77"/>
      <c r="W74" s="77"/>
      <c r="X74" s="62"/>
      <c r="AB74" s="51" t="str">
        <f t="shared" si="26"/>
        <v/>
      </c>
      <c r="AC74" s="49" t="str">
        <f t="shared" si="36"/>
        <v/>
      </c>
      <c r="AD74" s="52" t="str">
        <f t="shared" ref="AD74:AM75" si="41">IF(AB74="","",COUNTIFS($C80:$C171,AD$2,$D79:$D171,$AB74))</f>
        <v/>
      </c>
      <c r="AE74" s="52" t="str">
        <f t="shared" si="41"/>
        <v/>
      </c>
      <c r="AF74" s="52" t="str">
        <f t="shared" si="41"/>
        <v/>
      </c>
      <c r="AG74" s="52" t="str">
        <f t="shared" si="41"/>
        <v/>
      </c>
      <c r="AH74" s="52" t="str">
        <f t="shared" si="41"/>
        <v/>
      </c>
      <c r="AI74" s="52" t="str">
        <f t="shared" si="41"/>
        <v/>
      </c>
      <c r="AJ74" s="52" t="str">
        <f t="shared" si="41"/>
        <v/>
      </c>
      <c r="AK74" s="52" t="str">
        <f t="shared" si="41"/>
        <v/>
      </c>
      <c r="AL74" s="52" t="str">
        <f t="shared" si="41"/>
        <v/>
      </c>
      <c r="AM74" s="52" t="str">
        <f t="shared" si="41"/>
        <v/>
      </c>
      <c r="AN74" s="52" t="str">
        <f>IF(AB74="","",COUNTIFS($C80:$C171,"&gt;2.50",$D79:$D171,$AB74))</f>
        <v/>
      </c>
    </row>
    <row r="75" spans="1:40">
      <c r="A75" s="83">
        <v>80</v>
      </c>
      <c r="B75" s="84" t="s">
        <v>32</v>
      </c>
      <c r="C75" s="84">
        <v>7</v>
      </c>
      <c r="D75" s="7">
        <v>25</v>
      </c>
      <c r="E75" s="46">
        <v>-0.05</v>
      </c>
      <c r="M75" s="67"/>
      <c r="N75" s="65"/>
      <c r="O75" s="77"/>
      <c r="P75" s="77"/>
      <c r="Q75" s="77"/>
      <c r="R75" s="77"/>
      <c r="S75" s="77"/>
      <c r="T75" s="77"/>
      <c r="U75" s="77"/>
      <c r="V75" s="77"/>
      <c r="W75" s="77"/>
      <c r="X75" s="62"/>
      <c r="AB75" s="51" t="str">
        <f t="shared" si="26"/>
        <v/>
      </c>
      <c r="AC75" s="49" t="str">
        <f t="shared" si="36"/>
        <v/>
      </c>
      <c r="AD75" s="52" t="str">
        <f t="shared" si="41"/>
        <v/>
      </c>
      <c r="AE75" s="52" t="str">
        <f t="shared" si="41"/>
        <v/>
      </c>
      <c r="AF75" s="52" t="str">
        <f t="shared" si="41"/>
        <v/>
      </c>
      <c r="AG75" s="52" t="str">
        <f t="shared" si="41"/>
        <v/>
      </c>
      <c r="AH75" s="52" t="str">
        <f t="shared" si="41"/>
        <v/>
      </c>
      <c r="AI75" s="52" t="str">
        <f t="shared" si="41"/>
        <v/>
      </c>
      <c r="AJ75" s="52" t="str">
        <f t="shared" si="41"/>
        <v/>
      </c>
      <c r="AK75" s="52" t="str">
        <f t="shared" si="41"/>
        <v/>
      </c>
      <c r="AL75" s="52" t="str">
        <f t="shared" si="41"/>
        <v/>
      </c>
      <c r="AM75" s="52" t="str">
        <f t="shared" si="41"/>
        <v/>
      </c>
      <c r="AN75" s="52" t="str">
        <f>IF(AB75="","",COUNTIFS($C81:$C172,"&gt;2.50",$D80:$D172,$AB75))</f>
        <v/>
      </c>
    </row>
    <row r="76" spans="1:40">
      <c r="A76" s="83">
        <v>74</v>
      </c>
      <c r="B76" s="84" t="s">
        <v>31</v>
      </c>
      <c r="C76" s="84">
        <v>2.5</v>
      </c>
      <c r="D76" s="7">
        <v>25</v>
      </c>
      <c r="E76" s="46">
        <v>-0.05</v>
      </c>
      <c r="M76" s="67"/>
      <c r="N76" s="65"/>
      <c r="O76" s="77"/>
      <c r="P76" s="77"/>
      <c r="Q76" s="77"/>
      <c r="R76" s="77"/>
      <c r="S76" s="77"/>
      <c r="T76" s="77"/>
      <c r="U76" s="77"/>
      <c r="V76" s="77"/>
      <c r="W76" s="77"/>
      <c r="X76" s="62"/>
      <c r="AB76" s="51" t="str">
        <f t="shared" si="26"/>
        <v/>
      </c>
      <c r="AC76" s="49" t="str">
        <f t="shared" si="36"/>
        <v/>
      </c>
      <c r="AD76" s="52" t="str">
        <f t="shared" ref="AD76:AM76" si="42">IF(AB76="","",COUNTIFS($C75:$C173,AD$2,$D81:$D173,$AB76))</f>
        <v/>
      </c>
      <c r="AE76" s="52" t="str">
        <f t="shared" si="42"/>
        <v/>
      </c>
      <c r="AF76" s="52" t="str">
        <f t="shared" si="42"/>
        <v/>
      </c>
      <c r="AG76" s="52" t="str">
        <f t="shared" si="42"/>
        <v/>
      </c>
      <c r="AH76" s="52" t="str">
        <f t="shared" si="42"/>
        <v/>
      </c>
      <c r="AI76" s="52" t="str">
        <f t="shared" si="42"/>
        <v/>
      </c>
      <c r="AJ76" s="52" t="str">
        <f t="shared" si="42"/>
        <v/>
      </c>
      <c r="AK76" s="52" t="str">
        <f t="shared" si="42"/>
        <v/>
      </c>
      <c r="AL76" s="52" t="str">
        <f t="shared" si="42"/>
        <v/>
      </c>
      <c r="AM76" s="52" t="str">
        <f t="shared" si="42"/>
        <v/>
      </c>
      <c r="AN76" s="52" t="str">
        <f>IF(AB76="","",COUNTIFS($C75:$C173,"&gt;2.50",$D81:$D173,$AB76))</f>
        <v/>
      </c>
    </row>
    <row r="77" spans="1:40">
      <c r="A77" s="83">
        <v>75</v>
      </c>
      <c r="B77" s="84" t="s">
        <v>33</v>
      </c>
      <c r="C77" s="84">
        <v>0.75</v>
      </c>
      <c r="D77" s="7">
        <v>24</v>
      </c>
      <c r="E77" s="46">
        <v>-0.05</v>
      </c>
      <c r="M77" s="67"/>
      <c r="N77" s="65"/>
      <c r="O77" s="77"/>
      <c r="P77" s="77"/>
      <c r="Q77" s="77"/>
      <c r="R77" s="77"/>
      <c r="S77" s="77"/>
      <c r="T77" s="77"/>
      <c r="U77" s="77"/>
      <c r="V77" s="77"/>
      <c r="W77" s="77"/>
      <c r="X77" s="62"/>
      <c r="AB77" s="51" t="str">
        <f t="shared" si="26"/>
        <v/>
      </c>
      <c r="AC77" s="49" t="str">
        <f t="shared" si="36"/>
        <v/>
      </c>
      <c r="AD77" s="52" t="str">
        <f t="shared" ref="AD77:AM77" si="43">IF(AB77="","",COUNTIFS($C76:$C174,AD$2,$D75:$D174,$AB77))</f>
        <v/>
      </c>
      <c r="AE77" s="52" t="str">
        <f t="shared" si="43"/>
        <v/>
      </c>
      <c r="AF77" s="52" t="str">
        <f t="shared" si="43"/>
        <v/>
      </c>
      <c r="AG77" s="52" t="str">
        <f t="shared" si="43"/>
        <v/>
      </c>
      <c r="AH77" s="52" t="str">
        <f t="shared" si="43"/>
        <v/>
      </c>
      <c r="AI77" s="52" t="str">
        <f t="shared" si="43"/>
        <v/>
      </c>
      <c r="AJ77" s="52" t="str">
        <f t="shared" si="43"/>
        <v/>
      </c>
      <c r="AK77" s="52" t="str">
        <f t="shared" si="43"/>
        <v/>
      </c>
      <c r="AL77" s="52" t="str">
        <f t="shared" si="43"/>
        <v/>
      </c>
      <c r="AM77" s="52" t="str">
        <f t="shared" si="43"/>
        <v/>
      </c>
      <c r="AN77" s="52" t="str">
        <f>IF(AB77="","",COUNTIFS($C76:$C174,"&gt;2.50",$D75:$D174,$AB77))</f>
        <v/>
      </c>
    </row>
    <row r="78" spans="1:40">
      <c r="A78" s="83">
        <v>76</v>
      </c>
      <c r="B78" s="84" t="s">
        <v>31</v>
      </c>
      <c r="C78" s="84">
        <v>0.75</v>
      </c>
      <c r="D78" s="7">
        <v>24</v>
      </c>
      <c r="E78" s="46">
        <v>-0.05</v>
      </c>
      <c r="M78" s="67"/>
      <c r="N78" s="65"/>
      <c r="O78" s="77"/>
      <c r="P78" s="77"/>
      <c r="Q78" s="77"/>
      <c r="R78" s="77"/>
      <c r="S78" s="77"/>
      <c r="T78" s="77"/>
      <c r="U78" s="77"/>
      <c r="V78" s="77"/>
      <c r="W78" s="77"/>
      <c r="X78" s="62"/>
      <c r="AB78" s="51" t="str">
        <f t="shared" si="26"/>
        <v/>
      </c>
      <c r="AC78" s="49" t="str">
        <f t="shared" si="36"/>
        <v/>
      </c>
      <c r="AD78" s="52" t="str">
        <f t="shared" ref="AD78:AM78" si="44">IF(AB78="","",COUNTIFS($C67:$C175,AD$2,$D76:$D175,$AB78))</f>
        <v/>
      </c>
      <c r="AE78" s="52" t="str">
        <f t="shared" si="44"/>
        <v/>
      </c>
      <c r="AF78" s="52" t="str">
        <f t="shared" si="44"/>
        <v/>
      </c>
      <c r="AG78" s="52" t="str">
        <f t="shared" si="44"/>
        <v/>
      </c>
      <c r="AH78" s="52" t="str">
        <f t="shared" si="44"/>
        <v/>
      </c>
      <c r="AI78" s="52" t="str">
        <f t="shared" si="44"/>
        <v/>
      </c>
      <c r="AJ78" s="52" t="str">
        <f t="shared" si="44"/>
        <v/>
      </c>
      <c r="AK78" s="52" t="str">
        <f t="shared" si="44"/>
        <v/>
      </c>
      <c r="AL78" s="52" t="str">
        <f t="shared" si="44"/>
        <v/>
      </c>
      <c r="AM78" s="52" t="str">
        <f t="shared" si="44"/>
        <v/>
      </c>
      <c r="AN78" s="52" t="str">
        <f>IF(AB78="","",COUNTIFS($C67:$C175,"&gt;2.50",$D76:$D175,$AB78))</f>
        <v/>
      </c>
    </row>
    <row r="79" spans="1:40">
      <c r="A79" s="83">
        <v>77</v>
      </c>
      <c r="B79" s="84" t="s">
        <v>33</v>
      </c>
      <c r="C79" s="84">
        <v>0.5</v>
      </c>
      <c r="D79" s="7">
        <v>23</v>
      </c>
      <c r="E79" s="46">
        <v>-0.05</v>
      </c>
      <c r="M79" s="67"/>
      <c r="N79" s="65"/>
      <c r="O79" s="77"/>
      <c r="P79" s="77"/>
      <c r="Q79" s="77"/>
      <c r="R79" s="77"/>
      <c r="S79" s="77"/>
      <c r="T79" s="77"/>
      <c r="U79" s="77"/>
      <c r="V79" s="77"/>
      <c r="W79" s="77"/>
      <c r="X79" s="62"/>
      <c r="AB79" s="51" t="str">
        <f t="shared" si="26"/>
        <v/>
      </c>
      <c r="AC79" s="49" t="str">
        <f t="shared" si="36"/>
        <v/>
      </c>
      <c r="AD79" s="52" t="str">
        <f t="shared" ref="AD79:AM79" si="45">IF(AB79="","",COUNTIFS($C69:$C176,AD$2,$D78:$D176,$AB79))</f>
        <v/>
      </c>
      <c r="AE79" s="52" t="str">
        <f t="shared" si="45"/>
        <v/>
      </c>
      <c r="AF79" s="52" t="str">
        <f t="shared" si="45"/>
        <v/>
      </c>
      <c r="AG79" s="52" t="str">
        <f t="shared" si="45"/>
        <v/>
      </c>
      <c r="AH79" s="52" t="str">
        <f t="shared" si="45"/>
        <v/>
      </c>
      <c r="AI79" s="52" t="str">
        <f t="shared" si="45"/>
        <v/>
      </c>
      <c r="AJ79" s="52" t="str">
        <f t="shared" si="45"/>
        <v/>
      </c>
      <c r="AK79" s="52" t="str">
        <f t="shared" si="45"/>
        <v/>
      </c>
      <c r="AL79" s="52" t="str">
        <f t="shared" si="45"/>
        <v/>
      </c>
      <c r="AM79" s="52" t="str">
        <f t="shared" si="45"/>
        <v/>
      </c>
      <c r="AN79" s="52" t="str">
        <f>IF(AB79="","",COUNTIFS($C69:$C176,"&gt;2.50",$D78:$D176,$AB79))</f>
        <v/>
      </c>
    </row>
    <row r="80" spans="1:40">
      <c r="A80" s="83">
        <v>85</v>
      </c>
      <c r="B80" s="84" t="s">
        <v>31</v>
      </c>
      <c r="C80" s="84">
        <v>4.5</v>
      </c>
      <c r="D80" s="7">
        <v>26</v>
      </c>
      <c r="E80" s="46">
        <v>-0.05</v>
      </c>
      <c r="M80" s="67"/>
      <c r="N80" s="65"/>
      <c r="O80" s="77"/>
      <c r="P80" s="77"/>
      <c r="Q80" s="77"/>
      <c r="R80" s="77"/>
      <c r="S80" s="77"/>
      <c r="T80" s="77"/>
      <c r="U80" s="77"/>
      <c r="V80" s="77"/>
      <c r="W80" s="77"/>
      <c r="X80" s="62"/>
      <c r="AB80" s="51" t="str">
        <f t="shared" si="26"/>
        <v/>
      </c>
      <c r="AC80" s="49" t="str">
        <f t="shared" si="36"/>
        <v/>
      </c>
      <c r="AD80" s="52" t="str">
        <f t="shared" ref="AD80:AM82" si="46">IF(AB80="","",COUNTIFS($C82:$C177,AD$2,$D82:$D177,$AB80))</f>
        <v/>
      </c>
      <c r="AE80" s="52" t="str">
        <f t="shared" si="46"/>
        <v/>
      </c>
      <c r="AF80" s="52" t="str">
        <f t="shared" si="46"/>
        <v/>
      </c>
      <c r="AG80" s="52" t="str">
        <f t="shared" si="46"/>
        <v/>
      </c>
      <c r="AH80" s="52" t="str">
        <f t="shared" si="46"/>
        <v/>
      </c>
      <c r="AI80" s="52" t="str">
        <f t="shared" si="46"/>
        <v/>
      </c>
      <c r="AJ80" s="52" t="str">
        <f t="shared" si="46"/>
        <v/>
      </c>
      <c r="AK80" s="52" t="str">
        <f t="shared" si="46"/>
        <v/>
      </c>
      <c r="AL80" s="52" t="str">
        <f t="shared" si="46"/>
        <v/>
      </c>
      <c r="AM80" s="52" t="str">
        <f t="shared" si="46"/>
        <v/>
      </c>
      <c r="AN80" s="52" t="str">
        <f>IF(AB80="","",COUNTIFS($C82:$C177,"&gt;2.50",$D82:$D177,$AB80))</f>
        <v/>
      </c>
    </row>
    <row r="81" spans="1:40">
      <c r="A81" s="83">
        <v>87</v>
      </c>
      <c r="B81" s="84" t="s">
        <v>31</v>
      </c>
      <c r="C81" s="84">
        <v>4</v>
      </c>
      <c r="D81" s="7">
        <v>14</v>
      </c>
      <c r="E81" s="46">
        <v>2.2000000000000002</v>
      </c>
      <c r="M81" s="67"/>
      <c r="N81" s="65"/>
      <c r="O81" s="77"/>
      <c r="P81" s="77"/>
      <c r="Q81" s="77"/>
      <c r="R81" s="77"/>
      <c r="S81" s="77"/>
      <c r="T81" s="77"/>
      <c r="U81" s="77"/>
      <c r="V81" s="77"/>
      <c r="W81" s="77"/>
      <c r="X81" s="62"/>
      <c r="AB81" s="51" t="str">
        <f t="shared" si="26"/>
        <v/>
      </c>
      <c r="AC81" s="49" t="str">
        <f t="shared" si="36"/>
        <v/>
      </c>
      <c r="AD81" s="52" t="str">
        <f t="shared" si="46"/>
        <v/>
      </c>
      <c r="AE81" s="52" t="str">
        <f t="shared" si="46"/>
        <v/>
      </c>
      <c r="AF81" s="52" t="str">
        <f t="shared" si="46"/>
        <v/>
      </c>
      <c r="AG81" s="52" t="str">
        <f t="shared" si="46"/>
        <v/>
      </c>
      <c r="AH81" s="52" t="str">
        <f t="shared" si="46"/>
        <v/>
      </c>
      <c r="AI81" s="52" t="str">
        <f t="shared" si="46"/>
        <v/>
      </c>
      <c r="AJ81" s="52" t="str">
        <f t="shared" si="46"/>
        <v/>
      </c>
      <c r="AK81" s="52" t="str">
        <f t="shared" si="46"/>
        <v/>
      </c>
      <c r="AL81" s="52" t="str">
        <f t="shared" si="46"/>
        <v/>
      </c>
      <c r="AM81" s="52" t="str">
        <f t="shared" si="46"/>
        <v/>
      </c>
      <c r="AN81" s="52" t="str">
        <f>IF(AB81="","",COUNTIFS($C83:$C178,"&gt;2.50",$D83:$D178,$AB81))</f>
        <v/>
      </c>
    </row>
    <row r="82" spans="1:40">
      <c r="A82" s="83">
        <v>78</v>
      </c>
      <c r="B82" s="84" t="s">
        <v>35</v>
      </c>
      <c r="C82" s="84">
        <v>2.5</v>
      </c>
      <c r="D82" s="7">
        <v>12</v>
      </c>
      <c r="E82" s="46">
        <v>1.45</v>
      </c>
      <c r="M82" s="67"/>
      <c r="N82" s="65"/>
      <c r="O82" s="77"/>
      <c r="P82" s="77"/>
      <c r="Q82" s="77"/>
      <c r="R82" s="77"/>
      <c r="S82" s="77"/>
      <c r="T82" s="77"/>
      <c r="U82" s="77"/>
      <c r="V82" s="77"/>
      <c r="W82" s="77"/>
      <c r="X82" s="62"/>
      <c r="AB82" s="51" t="str">
        <f t="shared" si="26"/>
        <v/>
      </c>
      <c r="AC82" s="49" t="str">
        <f t="shared" si="36"/>
        <v/>
      </c>
      <c r="AD82" s="52" t="str">
        <f t="shared" si="46"/>
        <v/>
      </c>
      <c r="AE82" s="52" t="str">
        <f t="shared" si="46"/>
        <v/>
      </c>
      <c r="AF82" s="52" t="str">
        <f t="shared" si="46"/>
        <v/>
      </c>
      <c r="AG82" s="52" t="str">
        <f t="shared" si="46"/>
        <v/>
      </c>
      <c r="AH82" s="52" t="str">
        <f t="shared" si="46"/>
        <v/>
      </c>
      <c r="AI82" s="52" t="str">
        <f t="shared" si="46"/>
        <v/>
      </c>
      <c r="AJ82" s="52" t="str">
        <f t="shared" si="46"/>
        <v/>
      </c>
      <c r="AK82" s="52" t="str">
        <f t="shared" si="46"/>
        <v/>
      </c>
      <c r="AL82" s="52" t="str">
        <f t="shared" si="46"/>
        <v/>
      </c>
      <c r="AM82" s="52" t="str">
        <f t="shared" si="46"/>
        <v/>
      </c>
      <c r="AN82" s="52" t="str">
        <f>IF(AB82="","",COUNTIFS($C84:$C179,"&gt;2.50",$D84:$D179,$AB82))</f>
        <v/>
      </c>
    </row>
    <row r="83" spans="1:40">
      <c r="A83" s="83">
        <v>79</v>
      </c>
      <c r="B83" s="84" t="s">
        <v>33</v>
      </c>
      <c r="C83" s="84">
        <v>1.25</v>
      </c>
      <c r="D83" s="7">
        <v>25</v>
      </c>
      <c r="E83" s="46">
        <v>-0.05</v>
      </c>
      <c r="M83" s="67"/>
      <c r="N83" s="65"/>
      <c r="O83" s="77"/>
      <c r="P83" s="77"/>
      <c r="Q83" s="77"/>
      <c r="R83" s="77"/>
      <c r="S83" s="77"/>
      <c r="T83" s="77"/>
      <c r="U83" s="77"/>
      <c r="V83" s="77"/>
      <c r="W83" s="77"/>
      <c r="X83" s="62"/>
      <c r="AB83" s="51" t="str">
        <f t="shared" si="26"/>
        <v/>
      </c>
      <c r="AC83" s="49" t="str">
        <f t="shared" si="36"/>
        <v/>
      </c>
      <c r="AD83" s="52" t="str">
        <f t="shared" ref="AD83:AM83" si="47">IF(AB83="","",COUNTIFS($C63:$C180,AD$2,$D69:$D180,$AB83))</f>
        <v/>
      </c>
      <c r="AE83" s="52" t="str">
        <f t="shared" si="47"/>
        <v/>
      </c>
      <c r="AF83" s="52" t="str">
        <f t="shared" si="47"/>
        <v/>
      </c>
      <c r="AG83" s="52" t="str">
        <f t="shared" si="47"/>
        <v/>
      </c>
      <c r="AH83" s="52" t="str">
        <f t="shared" si="47"/>
        <v/>
      </c>
      <c r="AI83" s="52" t="str">
        <f t="shared" si="47"/>
        <v/>
      </c>
      <c r="AJ83" s="52" t="str">
        <f t="shared" si="47"/>
        <v/>
      </c>
      <c r="AK83" s="52" t="str">
        <f t="shared" si="47"/>
        <v/>
      </c>
      <c r="AL83" s="52" t="str">
        <f t="shared" si="47"/>
        <v/>
      </c>
      <c r="AM83" s="52" t="str">
        <f t="shared" si="47"/>
        <v/>
      </c>
      <c r="AN83" s="52" t="str">
        <f>IF(AB83="","",COUNTIFS($C63:$C180,"&gt;2.50",$D69:$D180,$AB83))</f>
        <v/>
      </c>
    </row>
    <row r="84" spans="1:40">
      <c r="A84" s="83">
        <v>86</v>
      </c>
      <c r="B84" s="84" t="s">
        <v>31</v>
      </c>
      <c r="C84" s="84">
        <v>1</v>
      </c>
      <c r="D84" s="7">
        <v>26</v>
      </c>
      <c r="E84" s="46">
        <v>-0.05</v>
      </c>
      <c r="M84" s="67"/>
      <c r="N84" s="65"/>
      <c r="O84" s="77"/>
      <c r="P84" s="77"/>
      <c r="Q84" s="77"/>
      <c r="R84" s="77"/>
      <c r="S84" s="77"/>
      <c r="T84" s="77"/>
      <c r="U84" s="77"/>
      <c r="V84" s="77"/>
      <c r="W84" s="77"/>
      <c r="X84" s="62"/>
      <c r="AB84" s="51" t="str">
        <f t="shared" si="26"/>
        <v/>
      </c>
      <c r="AC84" s="49" t="str">
        <f t="shared" si="36"/>
        <v/>
      </c>
      <c r="AD84" s="52" t="str">
        <f t="shared" ref="AD84:AM84" si="48">IF(AB84="","",COUNTIFS($C78:$C181,AD$2,$D68:$D181,$AB84))</f>
        <v/>
      </c>
      <c r="AE84" s="52" t="str">
        <f t="shared" si="48"/>
        <v/>
      </c>
      <c r="AF84" s="52" t="str">
        <f t="shared" si="48"/>
        <v/>
      </c>
      <c r="AG84" s="52" t="str">
        <f t="shared" si="48"/>
        <v/>
      </c>
      <c r="AH84" s="52" t="str">
        <f t="shared" si="48"/>
        <v/>
      </c>
      <c r="AI84" s="52" t="str">
        <f t="shared" si="48"/>
        <v/>
      </c>
      <c r="AJ84" s="52" t="str">
        <f t="shared" si="48"/>
        <v/>
      </c>
      <c r="AK84" s="52" t="str">
        <f t="shared" si="48"/>
        <v/>
      </c>
      <c r="AL84" s="52" t="str">
        <f t="shared" si="48"/>
        <v/>
      </c>
      <c r="AM84" s="52" t="str">
        <f t="shared" si="48"/>
        <v/>
      </c>
      <c r="AN84" s="52" t="str">
        <f>IF(AB84="","",COUNTIFS($C78:$C181,"&gt;2.50",$D68:$D181,$AB84))</f>
        <v/>
      </c>
    </row>
    <row r="85" spans="1:40">
      <c r="A85" s="83">
        <v>83</v>
      </c>
      <c r="B85" s="84" t="s">
        <v>33</v>
      </c>
      <c r="C85" s="84">
        <v>0.5</v>
      </c>
      <c r="D85" s="7">
        <v>16</v>
      </c>
      <c r="E85" s="46">
        <v>-0.3</v>
      </c>
      <c r="M85" s="67"/>
      <c r="N85" s="65"/>
      <c r="O85" s="77"/>
      <c r="P85" s="77"/>
      <c r="Q85" s="77"/>
      <c r="R85" s="77"/>
      <c r="S85" s="77"/>
      <c r="T85" s="77"/>
      <c r="U85" s="77"/>
      <c r="V85" s="77"/>
      <c r="W85" s="77"/>
      <c r="X85" s="62"/>
      <c r="AB85" s="51" t="str">
        <f t="shared" si="26"/>
        <v/>
      </c>
      <c r="AC85" s="49" t="str">
        <f t="shared" si="36"/>
        <v/>
      </c>
      <c r="AD85" s="52" t="str">
        <f t="shared" ref="AD85:AM85" si="49">IF(AB85="","",COUNTIFS($C53:$C182,AD$2,$D73:$D182,$AB85))</f>
        <v/>
      </c>
      <c r="AE85" s="52" t="str">
        <f t="shared" si="49"/>
        <v/>
      </c>
      <c r="AF85" s="52" t="str">
        <f t="shared" si="49"/>
        <v/>
      </c>
      <c r="AG85" s="52" t="str">
        <f t="shared" si="49"/>
        <v/>
      </c>
      <c r="AH85" s="52" t="str">
        <f t="shared" si="49"/>
        <v/>
      </c>
      <c r="AI85" s="52" t="str">
        <f t="shared" si="49"/>
        <v/>
      </c>
      <c r="AJ85" s="52" t="str">
        <f t="shared" si="49"/>
        <v/>
      </c>
      <c r="AK85" s="52" t="str">
        <f t="shared" si="49"/>
        <v/>
      </c>
      <c r="AL85" s="52" t="str">
        <f t="shared" si="49"/>
        <v/>
      </c>
      <c r="AM85" s="52" t="str">
        <f t="shared" si="49"/>
        <v/>
      </c>
      <c r="AN85" s="52" t="str">
        <f>IF(AB85="","",COUNTIFS($C53:$C182,"&gt;2.50",$D73:$D182,$AB85))</f>
        <v/>
      </c>
    </row>
    <row r="86" spans="1:40">
      <c r="A86" s="83">
        <v>81</v>
      </c>
      <c r="B86" s="84" t="s">
        <v>31</v>
      </c>
      <c r="C86" s="84">
        <v>0.25</v>
      </c>
      <c r="D86" s="7">
        <v>25</v>
      </c>
      <c r="E86" s="46">
        <v>-0.05</v>
      </c>
      <c r="M86" s="67"/>
      <c r="N86" s="65"/>
      <c r="O86" s="77"/>
      <c r="P86" s="77"/>
      <c r="Q86" s="77"/>
      <c r="R86" s="77"/>
      <c r="S86" s="77"/>
      <c r="T86" s="77"/>
      <c r="U86" s="77"/>
      <c r="V86" s="77"/>
      <c r="W86" s="77"/>
      <c r="X86" s="62"/>
      <c r="AB86" s="51" t="str">
        <f t="shared" si="26"/>
        <v/>
      </c>
      <c r="AC86" s="49" t="str">
        <f t="shared" si="36"/>
        <v/>
      </c>
      <c r="AD86" s="52" t="str">
        <f t="shared" ref="AD86:AM86" si="50">IF(AB86="","",COUNTIFS($C77:$C183,AD$2,$D85:$D183,$AB86))</f>
        <v/>
      </c>
      <c r="AE86" s="52" t="str">
        <f t="shared" si="50"/>
        <v/>
      </c>
      <c r="AF86" s="52" t="str">
        <f t="shared" si="50"/>
        <v/>
      </c>
      <c r="AG86" s="52" t="str">
        <f t="shared" si="50"/>
        <v/>
      </c>
      <c r="AH86" s="52" t="str">
        <f t="shared" si="50"/>
        <v/>
      </c>
      <c r="AI86" s="52" t="str">
        <f t="shared" si="50"/>
        <v/>
      </c>
      <c r="AJ86" s="52" t="str">
        <f t="shared" si="50"/>
        <v/>
      </c>
      <c r="AK86" s="52" t="str">
        <f t="shared" si="50"/>
        <v/>
      </c>
      <c r="AL86" s="52" t="str">
        <f t="shared" si="50"/>
        <v/>
      </c>
      <c r="AM86" s="52" t="str">
        <f t="shared" si="50"/>
        <v/>
      </c>
      <c r="AN86" s="52" t="str">
        <f>IF(AB86="","",COUNTIFS($C77:$C183,"&gt;2.50",$D85:$D183,$AB86))</f>
        <v/>
      </c>
    </row>
    <row r="87" spans="1:40">
      <c r="A87" s="83">
        <v>82</v>
      </c>
      <c r="B87" s="84" t="s">
        <v>33</v>
      </c>
      <c r="C87" s="84">
        <v>0.25</v>
      </c>
      <c r="D87" s="7">
        <v>19</v>
      </c>
      <c r="E87" s="46">
        <v>-0.05</v>
      </c>
      <c r="M87" s="67"/>
      <c r="N87" s="65"/>
      <c r="O87" s="77"/>
      <c r="P87" s="77"/>
      <c r="Q87" s="77"/>
      <c r="R87" s="77"/>
      <c r="S87" s="77"/>
      <c r="T87" s="77"/>
      <c r="U87" s="77"/>
      <c r="V87" s="77"/>
      <c r="W87" s="77"/>
      <c r="X87" s="62"/>
      <c r="AB87" s="51" t="str">
        <f t="shared" si="26"/>
        <v/>
      </c>
      <c r="AC87" s="49" t="str">
        <f t="shared" si="36"/>
        <v/>
      </c>
      <c r="AD87" s="52" t="str">
        <f t="shared" ref="AD87:AM87" si="51">IF(AB87="","",COUNTIFS($C79:$C184,AD$2,$D74:$D184,$AB87))</f>
        <v/>
      </c>
      <c r="AE87" s="52" t="str">
        <f t="shared" si="51"/>
        <v/>
      </c>
      <c r="AF87" s="52" t="str">
        <f t="shared" si="51"/>
        <v/>
      </c>
      <c r="AG87" s="52" t="str">
        <f t="shared" si="51"/>
        <v/>
      </c>
      <c r="AH87" s="52" t="str">
        <f t="shared" si="51"/>
        <v/>
      </c>
      <c r="AI87" s="52" t="str">
        <f t="shared" si="51"/>
        <v/>
      </c>
      <c r="AJ87" s="52" t="str">
        <f t="shared" si="51"/>
        <v/>
      </c>
      <c r="AK87" s="52" t="str">
        <f t="shared" si="51"/>
        <v/>
      </c>
      <c r="AL87" s="52" t="str">
        <f t="shared" si="51"/>
        <v/>
      </c>
      <c r="AM87" s="52" t="str">
        <f t="shared" si="51"/>
        <v/>
      </c>
      <c r="AN87" s="52" t="str">
        <f>IF(AB87="","",COUNTIFS($C79:$C184,"&gt;2.50",$D74:$D184,$AB87))</f>
        <v/>
      </c>
    </row>
    <row r="88" spans="1:40">
      <c r="A88" s="83">
        <v>84</v>
      </c>
      <c r="B88" s="84" t="s">
        <v>33</v>
      </c>
      <c r="C88" s="84">
        <v>0.25</v>
      </c>
      <c r="D88" s="7">
        <v>17</v>
      </c>
      <c r="E88" s="46">
        <v>-0.05</v>
      </c>
      <c r="M88" s="67"/>
      <c r="N88" s="65"/>
      <c r="O88" s="77"/>
      <c r="P88" s="77"/>
      <c r="Q88" s="77"/>
      <c r="R88" s="77"/>
      <c r="S88" s="77"/>
      <c r="T88" s="77"/>
      <c r="U88" s="77"/>
      <c r="V88" s="77"/>
      <c r="W88" s="77"/>
      <c r="X88" s="62"/>
      <c r="AB88" s="51" t="str">
        <f t="shared" si="26"/>
        <v/>
      </c>
      <c r="AC88" s="49" t="str">
        <f t="shared" si="36"/>
        <v/>
      </c>
      <c r="AD88" s="52" t="str">
        <f t="shared" ref="AD88:AM88" si="52">IF(AB88="","",COUNTIFS($C85:$C185,AD$2,$D62:$D185,$AB88))</f>
        <v/>
      </c>
      <c r="AE88" s="52" t="str">
        <f t="shared" si="52"/>
        <v/>
      </c>
      <c r="AF88" s="52" t="str">
        <f t="shared" si="52"/>
        <v/>
      </c>
      <c r="AG88" s="52" t="str">
        <f t="shared" si="52"/>
        <v/>
      </c>
      <c r="AH88" s="52" t="str">
        <f t="shared" si="52"/>
        <v/>
      </c>
      <c r="AI88" s="52" t="str">
        <f t="shared" si="52"/>
        <v/>
      </c>
      <c r="AJ88" s="52" t="str">
        <f t="shared" si="52"/>
        <v/>
      </c>
      <c r="AK88" s="52" t="str">
        <f t="shared" si="52"/>
        <v/>
      </c>
      <c r="AL88" s="52" t="str">
        <f t="shared" si="52"/>
        <v/>
      </c>
      <c r="AM88" s="52" t="str">
        <f t="shared" si="52"/>
        <v/>
      </c>
      <c r="AN88" s="52" t="str">
        <f>IF(AB88="","",COUNTIFS($C85:$C185,"&gt;2.50",$D62:$D185,$AB88))</f>
        <v/>
      </c>
    </row>
    <row r="89" spans="1:40">
      <c r="M89" s="67"/>
      <c r="N89" s="65"/>
      <c r="O89" s="77"/>
      <c r="P89" s="77"/>
      <c r="Q89" s="77"/>
      <c r="R89" s="77"/>
      <c r="S89" s="77"/>
      <c r="T89" s="77"/>
      <c r="U89" s="77"/>
      <c r="V89" s="77"/>
      <c r="W89" s="77"/>
      <c r="X89" s="62"/>
      <c r="AB89" s="51" t="str">
        <f t="shared" si="26"/>
        <v/>
      </c>
      <c r="AC89" s="49" t="str">
        <f t="shared" si="36"/>
        <v/>
      </c>
      <c r="AD89" s="52" t="str">
        <f t="shared" ref="AD89:AM89" si="53">IF(AB89="","",COUNTIFS($C86:$C186,AD$2,$D86:$D186,$AB89))</f>
        <v/>
      </c>
      <c r="AE89" s="52" t="str">
        <f t="shared" si="53"/>
        <v/>
      </c>
      <c r="AF89" s="52" t="str">
        <f t="shared" si="53"/>
        <v/>
      </c>
      <c r="AG89" s="52" t="str">
        <f t="shared" si="53"/>
        <v/>
      </c>
      <c r="AH89" s="52" t="str">
        <f t="shared" si="53"/>
        <v/>
      </c>
      <c r="AI89" s="52" t="str">
        <f t="shared" si="53"/>
        <v/>
      </c>
      <c r="AJ89" s="52" t="str">
        <f t="shared" si="53"/>
        <v/>
      </c>
      <c r="AK89" s="52" t="str">
        <f t="shared" si="53"/>
        <v/>
      </c>
      <c r="AL89" s="52" t="str">
        <f t="shared" si="53"/>
        <v/>
      </c>
      <c r="AM89" s="52" t="str">
        <f t="shared" si="53"/>
        <v/>
      </c>
      <c r="AN89" s="52" t="str">
        <f>IF(AB89="","",COUNTIFS($C86:$C186,"&gt;2.50",$D86:$D186,$AB89))</f>
        <v/>
      </c>
    </row>
    <row r="90" spans="1:40">
      <c r="M90" s="67"/>
      <c r="N90" s="65"/>
      <c r="O90" s="77"/>
      <c r="P90" s="77"/>
      <c r="Q90" s="77"/>
      <c r="R90" s="77"/>
      <c r="S90" s="77"/>
      <c r="T90" s="77"/>
      <c r="U90" s="77"/>
      <c r="V90" s="77"/>
      <c r="W90" s="77"/>
      <c r="X90" s="62"/>
      <c r="AB90" s="51" t="str">
        <f t="shared" si="26"/>
        <v/>
      </c>
      <c r="AC90" s="49" t="str">
        <f t="shared" si="36"/>
        <v/>
      </c>
      <c r="AD90" s="52" t="str">
        <f t="shared" ref="AD90:AM90" si="54">IF(AB90="","",COUNTIFS($C80:$C187,AD$2,$D77:$D187,$AB90))</f>
        <v/>
      </c>
      <c r="AE90" s="52" t="str">
        <f t="shared" si="54"/>
        <v/>
      </c>
      <c r="AF90" s="52" t="str">
        <f t="shared" si="54"/>
        <v/>
      </c>
      <c r="AG90" s="52" t="str">
        <f t="shared" si="54"/>
        <v/>
      </c>
      <c r="AH90" s="52" t="str">
        <f t="shared" si="54"/>
        <v/>
      </c>
      <c r="AI90" s="52" t="str">
        <f t="shared" si="54"/>
        <v/>
      </c>
      <c r="AJ90" s="52" t="str">
        <f t="shared" si="54"/>
        <v/>
      </c>
      <c r="AK90" s="52" t="str">
        <f t="shared" si="54"/>
        <v/>
      </c>
      <c r="AL90" s="52" t="str">
        <f t="shared" si="54"/>
        <v/>
      </c>
      <c r="AM90" s="52" t="str">
        <f t="shared" si="54"/>
        <v/>
      </c>
      <c r="AN90" s="52" t="str">
        <f>IF(AB90="","",COUNTIFS($C80:$C187,"&gt;2.50",$D77:$D187,$AB90))</f>
        <v/>
      </c>
    </row>
    <row r="91" spans="1:40">
      <c r="M91" s="67"/>
      <c r="N91" s="65"/>
      <c r="O91" s="77"/>
      <c r="P91" s="77"/>
      <c r="Q91" s="77"/>
      <c r="R91" s="77"/>
      <c r="S91" s="77"/>
      <c r="T91" s="77"/>
      <c r="U91" s="77"/>
      <c r="V91" s="77"/>
      <c r="W91" s="77"/>
      <c r="X91" s="62"/>
      <c r="AB91" s="51" t="str">
        <f t="shared" ref="AB91:AB154" si="55">IF(AND(ISNUMBER(N91),N91&lt;&gt;""),N91,"")</f>
        <v/>
      </c>
      <c r="AC91" s="49" t="str">
        <f t="shared" si="36"/>
        <v/>
      </c>
      <c r="AD91" s="52" t="str">
        <f t="shared" ref="AD91:AD122" si="56">IF(AB91="","",COUNTIFS($C88:$C188,AD$2,$D88:$D188,$AB91))</f>
        <v/>
      </c>
      <c r="AE91" s="52" t="str">
        <f t="shared" ref="AE91:AE122" si="57">IF(AC91="","",COUNTIFS($C88:$C188,AE$2,$D88:$D188,$AB91))</f>
        <v/>
      </c>
      <c r="AF91" s="52" t="str">
        <f t="shared" ref="AF91:AF122" si="58">IF(AD91="","",COUNTIFS($C88:$C188,AF$2,$D88:$D188,$AB91))</f>
        <v/>
      </c>
      <c r="AG91" s="52" t="str">
        <f t="shared" ref="AG91:AG122" si="59">IF(AE91="","",COUNTIFS($C88:$C188,AG$2,$D88:$D188,$AB91))</f>
        <v/>
      </c>
      <c r="AH91" s="52" t="str">
        <f t="shared" ref="AH91:AH122" si="60">IF(AF91="","",COUNTIFS($C88:$C188,AH$2,$D88:$D188,$AB91))</f>
        <v/>
      </c>
      <c r="AI91" s="52" t="str">
        <f t="shared" ref="AI91:AI122" si="61">IF(AG91="","",COUNTIFS($C88:$C188,AI$2,$D88:$D188,$AB91))</f>
        <v/>
      </c>
      <c r="AJ91" s="52" t="str">
        <f t="shared" ref="AJ91:AJ122" si="62">IF(AH91="","",COUNTIFS($C88:$C188,AJ$2,$D88:$D188,$AB91))</f>
        <v/>
      </c>
      <c r="AK91" s="52" t="str">
        <f t="shared" ref="AK91:AK122" si="63">IF(AI91="","",COUNTIFS($C88:$C188,AK$2,$D88:$D188,$AB91))</f>
        <v/>
      </c>
      <c r="AL91" s="52" t="str">
        <f t="shared" ref="AL91:AL122" si="64">IF(AJ91="","",COUNTIFS($C88:$C188,AL$2,$D88:$D188,$AB91))</f>
        <v/>
      </c>
      <c r="AM91" s="52" t="str">
        <f t="shared" ref="AM91:AM122" si="65">IF(AK91="","",COUNTIFS($C88:$C188,AM$2,$D88:$D188,$AB91))</f>
        <v/>
      </c>
      <c r="AN91" s="52" t="str">
        <f t="shared" ref="AN91:AN122" si="66">IF(AB91="","",COUNTIFS($C88:$C188,"&gt;2.50",$D88:$D188,$AB91))</f>
        <v/>
      </c>
    </row>
    <row r="92" spans="1:40">
      <c r="M92" s="67"/>
      <c r="N92" s="65"/>
      <c r="O92" s="77"/>
      <c r="P92" s="77"/>
      <c r="Q92" s="77"/>
      <c r="R92" s="77"/>
      <c r="S92" s="77"/>
      <c r="T92" s="77"/>
      <c r="U92" s="77"/>
      <c r="V92" s="77"/>
      <c r="W92" s="77"/>
      <c r="X92" s="62"/>
      <c r="AB92" s="51" t="str">
        <f t="shared" si="55"/>
        <v/>
      </c>
      <c r="AC92" s="49" t="str">
        <f t="shared" si="36"/>
        <v/>
      </c>
      <c r="AD92" s="52" t="str">
        <f t="shared" si="56"/>
        <v/>
      </c>
      <c r="AE92" s="52" t="str">
        <f t="shared" si="57"/>
        <v/>
      </c>
      <c r="AF92" s="52" t="str">
        <f t="shared" si="58"/>
        <v/>
      </c>
      <c r="AG92" s="52" t="str">
        <f t="shared" si="59"/>
        <v/>
      </c>
      <c r="AH92" s="52" t="str">
        <f t="shared" si="60"/>
        <v/>
      </c>
      <c r="AI92" s="52" t="str">
        <f t="shared" si="61"/>
        <v/>
      </c>
      <c r="AJ92" s="52" t="str">
        <f t="shared" si="62"/>
        <v/>
      </c>
      <c r="AK92" s="52" t="str">
        <f t="shared" si="63"/>
        <v/>
      </c>
      <c r="AL92" s="52" t="str">
        <f t="shared" si="64"/>
        <v/>
      </c>
      <c r="AM92" s="52" t="str">
        <f t="shared" si="65"/>
        <v/>
      </c>
      <c r="AN92" s="52" t="str">
        <f t="shared" si="66"/>
        <v/>
      </c>
    </row>
    <row r="93" spans="1:40">
      <c r="M93" s="67"/>
      <c r="N93" s="65"/>
      <c r="O93" s="77"/>
      <c r="P93" s="77"/>
      <c r="Q93" s="77"/>
      <c r="R93" s="77"/>
      <c r="S93" s="77"/>
      <c r="T93" s="77"/>
      <c r="U93" s="77"/>
      <c r="V93" s="77"/>
      <c r="W93" s="77"/>
      <c r="X93" s="62"/>
      <c r="AB93" s="51" t="str">
        <f t="shared" si="55"/>
        <v/>
      </c>
      <c r="AC93" s="49" t="str">
        <f t="shared" si="36"/>
        <v/>
      </c>
      <c r="AD93" s="52" t="str">
        <f t="shared" si="56"/>
        <v/>
      </c>
      <c r="AE93" s="52" t="str">
        <f t="shared" si="57"/>
        <v/>
      </c>
      <c r="AF93" s="52" t="str">
        <f t="shared" si="58"/>
        <v/>
      </c>
      <c r="AG93" s="52" t="str">
        <f t="shared" si="59"/>
        <v/>
      </c>
      <c r="AH93" s="52" t="str">
        <f t="shared" si="60"/>
        <v/>
      </c>
      <c r="AI93" s="52" t="str">
        <f t="shared" si="61"/>
        <v/>
      </c>
      <c r="AJ93" s="52" t="str">
        <f t="shared" si="62"/>
        <v/>
      </c>
      <c r="AK93" s="52" t="str">
        <f t="shared" si="63"/>
        <v/>
      </c>
      <c r="AL93" s="52" t="str">
        <f t="shared" si="64"/>
        <v/>
      </c>
      <c r="AM93" s="52" t="str">
        <f t="shared" si="65"/>
        <v/>
      </c>
      <c r="AN93" s="52" t="str">
        <f t="shared" si="66"/>
        <v/>
      </c>
    </row>
    <row r="94" spans="1:40">
      <c r="M94" s="67"/>
      <c r="N94" s="65"/>
      <c r="O94" s="77"/>
      <c r="P94" s="77"/>
      <c r="Q94" s="77"/>
      <c r="R94" s="77"/>
      <c r="S94" s="77"/>
      <c r="T94" s="77"/>
      <c r="U94" s="77"/>
      <c r="V94" s="77"/>
      <c r="W94" s="77"/>
      <c r="X94" s="62"/>
      <c r="AB94" s="51" t="str">
        <f t="shared" si="55"/>
        <v/>
      </c>
      <c r="AC94" s="49" t="str">
        <f t="shared" si="36"/>
        <v/>
      </c>
      <c r="AD94" s="52" t="str">
        <f t="shared" si="56"/>
        <v/>
      </c>
      <c r="AE94" s="52" t="str">
        <f t="shared" si="57"/>
        <v/>
      </c>
      <c r="AF94" s="52" t="str">
        <f t="shared" si="58"/>
        <v/>
      </c>
      <c r="AG94" s="52" t="str">
        <f t="shared" si="59"/>
        <v/>
      </c>
      <c r="AH94" s="52" t="str">
        <f t="shared" si="60"/>
        <v/>
      </c>
      <c r="AI94" s="52" t="str">
        <f t="shared" si="61"/>
        <v/>
      </c>
      <c r="AJ94" s="52" t="str">
        <f t="shared" si="62"/>
        <v/>
      </c>
      <c r="AK94" s="52" t="str">
        <f t="shared" si="63"/>
        <v/>
      </c>
      <c r="AL94" s="52" t="str">
        <f t="shared" si="64"/>
        <v/>
      </c>
      <c r="AM94" s="52" t="str">
        <f t="shared" si="65"/>
        <v/>
      </c>
      <c r="AN94" s="52" t="str">
        <f t="shared" si="66"/>
        <v/>
      </c>
    </row>
    <row r="95" spans="1:40">
      <c r="M95" s="67"/>
      <c r="N95" s="65"/>
      <c r="O95" s="77"/>
      <c r="P95" s="77"/>
      <c r="Q95" s="77"/>
      <c r="R95" s="77"/>
      <c r="S95" s="77"/>
      <c r="T95" s="77"/>
      <c r="U95" s="77"/>
      <c r="V95" s="77"/>
      <c r="W95" s="77"/>
      <c r="X95" s="62"/>
      <c r="AB95" s="51" t="str">
        <f t="shared" si="55"/>
        <v/>
      </c>
      <c r="AC95" s="49" t="str">
        <f t="shared" si="36"/>
        <v/>
      </c>
      <c r="AD95" s="52" t="str">
        <f t="shared" si="56"/>
        <v/>
      </c>
      <c r="AE95" s="52" t="str">
        <f t="shared" si="57"/>
        <v/>
      </c>
      <c r="AF95" s="52" t="str">
        <f t="shared" si="58"/>
        <v/>
      </c>
      <c r="AG95" s="52" t="str">
        <f t="shared" si="59"/>
        <v/>
      </c>
      <c r="AH95" s="52" t="str">
        <f t="shared" si="60"/>
        <v/>
      </c>
      <c r="AI95" s="52" t="str">
        <f t="shared" si="61"/>
        <v/>
      </c>
      <c r="AJ95" s="52" t="str">
        <f t="shared" si="62"/>
        <v/>
      </c>
      <c r="AK95" s="52" t="str">
        <f t="shared" si="63"/>
        <v/>
      </c>
      <c r="AL95" s="52" t="str">
        <f t="shared" si="64"/>
        <v/>
      </c>
      <c r="AM95" s="52" t="str">
        <f t="shared" si="65"/>
        <v/>
      </c>
      <c r="AN95" s="52" t="str">
        <f t="shared" si="66"/>
        <v/>
      </c>
    </row>
    <row r="96" spans="1:40">
      <c r="M96" s="67"/>
      <c r="N96" s="65"/>
      <c r="O96" s="77"/>
      <c r="P96" s="77"/>
      <c r="Q96" s="77"/>
      <c r="R96" s="77"/>
      <c r="S96" s="77"/>
      <c r="T96" s="77"/>
      <c r="U96" s="77"/>
      <c r="V96" s="77"/>
      <c r="W96" s="77"/>
      <c r="X96" s="62"/>
      <c r="AB96" s="51" t="str">
        <f t="shared" si="55"/>
        <v/>
      </c>
      <c r="AC96" s="49" t="str">
        <f t="shared" si="36"/>
        <v/>
      </c>
      <c r="AD96" s="52" t="str">
        <f t="shared" si="56"/>
        <v/>
      </c>
      <c r="AE96" s="52" t="str">
        <f t="shared" si="57"/>
        <v/>
      </c>
      <c r="AF96" s="52" t="str">
        <f t="shared" si="58"/>
        <v/>
      </c>
      <c r="AG96" s="52" t="str">
        <f t="shared" si="59"/>
        <v/>
      </c>
      <c r="AH96" s="52" t="str">
        <f t="shared" si="60"/>
        <v/>
      </c>
      <c r="AI96" s="52" t="str">
        <f t="shared" si="61"/>
        <v/>
      </c>
      <c r="AJ96" s="52" t="str">
        <f t="shared" si="62"/>
        <v/>
      </c>
      <c r="AK96" s="52" t="str">
        <f t="shared" si="63"/>
        <v/>
      </c>
      <c r="AL96" s="52" t="str">
        <f t="shared" si="64"/>
        <v/>
      </c>
      <c r="AM96" s="52" t="str">
        <f t="shared" si="65"/>
        <v/>
      </c>
      <c r="AN96" s="52" t="str">
        <f t="shared" si="66"/>
        <v/>
      </c>
    </row>
    <row r="97" spans="13:40">
      <c r="M97" s="67"/>
      <c r="N97" s="65"/>
      <c r="O97" s="77"/>
      <c r="P97" s="77"/>
      <c r="Q97" s="77"/>
      <c r="R97" s="77"/>
      <c r="S97" s="77"/>
      <c r="T97" s="77"/>
      <c r="U97" s="77"/>
      <c r="V97" s="77"/>
      <c r="W97" s="77"/>
      <c r="X97" s="62"/>
      <c r="AB97" s="51" t="str">
        <f t="shared" si="55"/>
        <v/>
      </c>
      <c r="AC97" s="49" t="str">
        <f t="shared" si="36"/>
        <v/>
      </c>
      <c r="AD97" s="52" t="str">
        <f t="shared" si="56"/>
        <v/>
      </c>
      <c r="AE97" s="52" t="str">
        <f t="shared" si="57"/>
        <v/>
      </c>
      <c r="AF97" s="52" t="str">
        <f t="shared" si="58"/>
        <v/>
      </c>
      <c r="AG97" s="52" t="str">
        <f t="shared" si="59"/>
        <v/>
      </c>
      <c r="AH97" s="52" t="str">
        <f t="shared" si="60"/>
        <v/>
      </c>
      <c r="AI97" s="52" t="str">
        <f t="shared" si="61"/>
        <v/>
      </c>
      <c r="AJ97" s="52" t="str">
        <f t="shared" si="62"/>
        <v/>
      </c>
      <c r="AK97" s="52" t="str">
        <f t="shared" si="63"/>
        <v/>
      </c>
      <c r="AL97" s="52" t="str">
        <f t="shared" si="64"/>
        <v/>
      </c>
      <c r="AM97" s="52" t="str">
        <f t="shared" si="65"/>
        <v/>
      </c>
      <c r="AN97" s="52" t="str">
        <f t="shared" si="66"/>
        <v/>
      </c>
    </row>
    <row r="98" spans="13:40">
      <c r="M98" s="67"/>
      <c r="N98" s="65"/>
      <c r="O98" s="77"/>
      <c r="P98" s="77"/>
      <c r="Q98" s="77"/>
      <c r="R98" s="77"/>
      <c r="S98" s="77"/>
      <c r="T98" s="77"/>
      <c r="U98" s="77"/>
      <c r="V98" s="77"/>
      <c r="W98" s="77"/>
      <c r="X98" s="62"/>
      <c r="AB98" s="51" t="str">
        <f t="shared" si="55"/>
        <v/>
      </c>
      <c r="AC98" s="49" t="str">
        <f t="shared" si="36"/>
        <v/>
      </c>
      <c r="AD98" s="52" t="str">
        <f t="shared" si="56"/>
        <v/>
      </c>
      <c r="AE98" s="52" t="str">
        <f t="shared" si="57"/>
        <v/>
      </c>
      <c r="AF98" s="52" t="str">
        <f t="shared" si="58"/>
        <v/>
      </c>
      <c r="AG98" s="52" t="str">
        <f t="shared" si="59"/>
        <v/>
      </c>
      <c r="AH98" s="52" t="str">
        <f t="shared" si="60"/>
        <v/>
      </c>
      <c r="AI98" s="52" t="str">
        <f t="shared" si="61"/>
        <v/>
      </c>
      <c r="AJ98" s="52" t="str">
        <f t="shared" si="62"/>
        <v/>
      </c>
      <c r="AK98" s="52" t="str">
        <f t="shared" si="63"/>
        <v/>
      </c>
      <c r="AL98" s="52" t="str">
        <f t="shared" si="64"/>
        <v/>
      </c>
      <c r="AM98" s="52" t="str">
        <f t="shared" si="65"/>
        <v/>
      </c>
      <c r="AN98" s="52" t="str">
        <f t="shared" si="66"/>
        <v/>
      </c>
    </row>
    <row r="99" spans="13:40">
      <c r="M99" s="67"/>
      <c r="N99" s="65"/>
      <c r="O99" s="77"/>
      <c r="P99" s="77"/>
      <c r="Q99" s="77"/>
      <c r="R99" s="77"/>
      <c r="S99" s="77"/>
      <c r="T99" s="77"/>
      <c r="U99" s="77"/>
      <c r="V99" s="77"/>
      <c r="W99" s="77"/>
      <c r="X99" s="62"/>
      <c r="AB99" s="51" t="str">
        <f t="shared" si="55"/>
        <v/>
      </c>
      <c r="AC99" s="49" t="str">
        <f t="shared" ref="AC99:AC130" si="67">IF(AND(ISNUMBER(N99),N99&lt;&gt;""),(GETPIVOTDATA("Quantité 
estimée en 
stères",$N$1,"Lot",N99)-($I$2*M99))/M99,"")</f>
        <v/>
      </c>
      <c r="AD99" s="52" t="str">
        <f t="shared" si="56"/>
        <v/>
      </c>
      <c r="AE99" s="52" t="str">
        <f t="shared" si="57"/>
        <v/>
      </c>
      <c r="AF99" s="52" t="str">
        <f t="shared" si="58"/>
        <v/>
      </c>
      <c r="AG99" s="52" t="str">
        <f t="shared" si="59"/>
        <v/>
      </c>
      <c r="AH99" s="52" t="str">
        <f t="shared" si="60"/>
        <v/>
      </c>
      <c r="AI99" s="52" t="str">
        <f t="shared" si="61"/>
        <v/>
      </c>
      <c r="AJ99" s="52" t="str">
        <f t="shared" si="62"/>
        <v/>
      </c>
      <c r="AK99" s="52" t="str">
        <f t="shared" si="63"/>
        <v/>
      </c>
      <c r="AL99" s="52" t="str">
        <f t="shared" si="64"/>
        <v/>
      </c>
      <c r="AM99" s="52" t="str">
        <f t="shared" si="65"/>
        <v/>
      </c>
      <c r="AN99" s="52" t="str">
        <f t="shared" si="66"/>
        <v/>
      </c>
    </row>
    <row r="100" spans="13:40">
      <c r="M100" s="67"/>
      <c r="N100" s="65"/>
      <c r="O100" s="77"/>
      <c r="P100" s="77"/>
      <c r="Q100" s="77"/>
      <c r="R100" s="77"/>
      <c r="S100" s="77"/>
      <c r="T100" s="77"/>
      <c r="U100" s="77"/>
      <c r="V100" s="77"/>
      <c r="W100" s="77"/>
      <c r="X100" s="62"/>
      <c r="AB100" s="51" t="str">
        <f t="shared" si="55"/>
        <v/>
      </c>
      <c r="AC100" s="49" t="str">
        <f t="shared" si="67"/>
        <v/>
      </c>
      <c r="AD100" s="52" t="str">
        <f t="shared" si="56"/>
        <v/>
      </c>
      <c r="AE100" s="52" t="str">
        <f t="shared" si="57"/>
        <v/>
      </c>
      <c r="AF100" s="52" t="str">
        <f t="shared" si="58"/>
        <v/>
      </c>
      <c r="AG100" s="52" t="str">
        <f t="shared" si="59"/>
        <v/>
      </c>
      <c r="AH100" s="52" t="str">
        <f t="shared" si="60"/>
        <v/>
      </c>
      <c r="AI100" s="52" t="str">
        <f t="shared" si="61"/>
        <v/>
      </c>
      <c r="AJ100" s="52" t="str">
        <f t="shared" si="62"/>
        <v/>
      </c>
      <c r="AK100" s="52" t="str">
        <f t="shared" si="63"/>
        <v/>
      </c>
      <c r="AL100" s="52" t="str">
        <f t="shared" si="64"/>
        <v/>
      </c>
      <c r="AM100" s="52" t="str">
        <f t="shared" si="65"/>
        <v/>
      </c>
      <c r="AN100" s="52" t="str">
        <f t="shared" si="66"/>
        <v/>
      </c>
    </row>
    <row r="101" spans="13:40">
      <c r="M101" s="67"/>
      <c r="N101" s="65"/>
      <c r="O101" s="77"/>
      <c r="P101" s="77"/>
      <c r="Q101" s="77"/>
      <c r="R101" s="77"/>
      <c r="S101" s="77"/>
      <c r="T101" s="77"/>
      <c r="U101" s="77"/>
      <c r="V101" s="77"/>
      <c r="W101" s="77"/>
      <c r="X101" s="62"/>
      <c r="AB101" s="51" t="str">
        <f t="shared" si="55"/>
        <v/>
      </c>
      <c r="AC101" s="49" t="str">
        <f t="shared" si="67"/>
        <v/>
      </c>
      <c r="AD101" s="52" t="str">
        <f t="shared" si="56"/>
        <v/>
      </c>
      <c r="AE101" s="52" t="str">
        <f t="shared" si="57"/>
        <v/>
      </c>
      <c r="AF101" s="52" t="str">
        <f t="shared" si="58"/>
        <v/>
      </c>
      <c r="AG101" s="52" t="str">
        <f t="shared" si="59"/>
        <v/>
      </c>
      <c r="AH101" s="52" t="str">
        <f t="shared" si="60"/>
        <v/>
      </c>
      <c r="AI101" s="52" t="str">
        <f t="shared" si="61"/>
        <v/>
      </c>
      <c r="AJ101" s="52" t="str">
        <f t="shared" si="62"/>
        <v/>
      </c>
      <c r="AK101" s="52" t="str">
        <f t="shared" si="63"/>
        <v/>
      </c>
      <c r="AL101" s="52" t="str">
        <f t="shared" si="64"/>
        <v/>
      </c>
      <c r="AM101" s="52" t="str">
        <f t="shared" si="65"/>
        <v/>
      </c>
      <c r="AN101" s="52" t="str">
        <f t="shared" si="66"/>
        <v/>
      </c>
    </row>
    <row r="102" spans="13:40">
      <c r="M102" s="67"/>
      <c r="N102" s="65"/>
      <c r="O102" s="77"/>
      <c r="P102" s="77"/>
      <c r="Q102" s="77"/>
      <c r="R102" s="77"/>
      <c r="S102" s="77"/>
      <c r="T102" s="77"/>
      <c r="U102" s="77"/>
      <c r="V102" s="77"/>
      <c r="W102" s="77"/>
      <c r="X102" s="62"/>
      <c r="AB102" s="51" t="str">
        <f t="shared" si="55"/>
        <v/>
      </c>
      <c r="AC102" s="49" t="str">
        <f t="shared" si="67"/>
        <v/>
      </c>
      <c r="AD102" s="52" t="str">
        <f t="shared" si="56"/>
        <v/>
      </c>
      <c r="AE102" s="52" t="str">
        <f t="shared" si="57"/>
        <v/>
      </c>
      <c r="AF102" s="52" t="str">
        <f t="shared" si="58"/>
        <v/>
      </c>
      <c r="AG102" s="52" t="str">
        <f t="shared" si="59"/>
        <v/>
      </c>
      <c r="AH102" s="52" t="str">
        <f t="shared" si="60"/>
        <v/>
      </c>
      <c r="AI102" s="52" t="str">
        <f t="shared" si="61"/>
        <v/>
      </c>
      <c r="AJ102" s="52" t="str">
        <f t="shared" si="62"/>
        <v/>
      </c>
      <c r="AK102" s="52" t="str">
        <f t="shared" si="63"/>
        <v/>
      </c>
      <c r="AL102" s="52" t="str">
        <f t="shared" si="64"/>
        <v/>
      </c>
      <c r="AM102" s="52" t="str">
        <f t="shared" si="65"/>
        <v/>
      </c>
      <c r="AN102" s="52" t="str">
        <f t="shared" si="66"/>
        <v/>
      </c>
    </row>
    <row r="103" spans="13:40">
      <c r="M103" s="67"/>
      <c r="N103" s="65"/>
      <c r="O103" s="77"/>
      <c r="P103" s="77"/>
      <c r="Q103" s="77"/>
      <c r="R103" s="77"/>
      <c r="S103" s="77"/>
      <c r="T103" s="77"/>
      <c r="U103" s="77"/>
      <c r="V103" s="77"/>
      <c r="W103" s="77"/>
      <c r="X103" s="62"/>
      <c r="AB103" s="51" t="str">
        <f t="shared" si="55"/>
        <v/>
      </c>
      <c r="AC103" s="49" t="str">
        <f t="shared" si="67"/>
        <v/>
      </c>
      <c r="AD103" s="52" t="str">
        <f t="shared" si="56"/>
        <v/>
      </c>
      <c r="AE103" s="52" t="str">
        <f t="shared" si="57"/>
        <v/>
      </c>
      <c r="AF103" s="52" t="str">
        <f t="shared" si="58"/>
        <v/>
      </c>
      <c r="AG103" s="52" t="str">
        <f t="shared" si="59"/>
        <v/>
      </c>
      <c r="AH103" s="52" t="str">
        <f t="shared" si="60"/>
        <v/>
      </c>
      <c r="AI103" s="52" t="str">
        <f t="shared" si="61"/>
        <v/>
      </c>
      <c r="AJ103" s="52" t="str">
        <f t="shared" si="62"/>
        <v/>
      </c>
      <c r="AK103" s="52" t="str">
        <f t="shared" si="63"/>
        <v/>
      </c>
      <c r="AL103" s="52" t="str">
        <f t="shared" si="64"/>
        <v/>
      </c>
      <c r="AM103" s="52" t="str">
        <f t="shared" si="65"/>
        <v/>
      </c>
      <c r="AN103" s="52" t="str">
        <f t="shared" si="66"/>
        <v/>
      </c>
    </row>
    <row r="104" spans="13:40">
      <c r="M104" s="67"/>
      <c r="N104" s="65"/>
      <c r="O104" s="77"/>
      <c r="P104" s="77"/>
      <c r="Q104" s="77"/>
      <c r="R104" s="77"/>
      <c r="S104" s="77"/>
      <c r="T104" s="77"/>
      <c r="U104" s="77"/>
      <c r="V104" s="77"/>
      <c r="W104" s="77"/>
      <c r="X104" s="62"/>
      <c r="AB104" s="51" t="str">
        <f t="shared" si="55"/>
        <v/>
      </c>
      <c r="AC104" s="49" t="str">
        <f t="shared" si="67"/>
        <v/>
      </c>
      <c r="AD104" s="52" t="str">
        <f t="shared" si="56"/>
        <v/>
      </c>
      <c r="AE104" s="52" t="str">
        <f t="shared" si="57"/>
        <v/>
      </c>
      <c r="AF104" s="52" t="str">
        <f t="shared" si="58"/>
        <v/>
      </c>
      <c r="AG104" s="52" t="str">
        <f t="shared" si="59"/>
        <v/>
      </c>
      <c r="AH104" s="52" t="str">
        <f t="shared" si="60"/>
        <v/>
      </c>
      <c r="AI104" s="52" t="str">
        <f t="shared" si="61"/>
        <v/>
      </c>
      <c r="AJ104" s="52" t="str">
        <f t="shared" si="62"/>
        <v/>
      </c>
      <c r="AK104" s="52" t="str">
        <f t="shared" si="63"/>
        <v/>
      </c>
      <c r="AL104" s="52" t="str">
        <f t="shared" si="64"/>
        <v/>
      </c>
      <c r="AM104" s="52" t="str">
        <f t="shared" si="65"/>
        <v/>
      </c>
      <c r="AN104" s="52" t="str">
        <f t="shared" si="66"/>
        <v/>
      </c>
    </row>
    <row r="105" spans="13:40">
      <c r="M105" s="67"/>
      <c r="N105" s="65"/>
      <c r="O105" s="77"/>
      <c r="P105" s="77"/>
      <c r="Q105" s="77"/>
      <c r="R105" s="77"/>
      <c r="S105" s="77"/>
      <c r="T105" s="77"/>
      <c r="U105" s="77"/>
      <c r="V105" s="77"/>
      <c r="W105" s="77"/>
      <c r="X105" s="62"/>
      <c r="AB105" s="51" t="str">
        <f t="shared" si="55"/>
        <v/>
      </c>
      <c r="AC105" s="49" t="str">
        <f t="shared" si="67"/>
        <v/>
      </c>
      <c r="AD105" s="52" t="str">
        <f t="shared" si="56"/>
        <v/>
      </c>
      <c r="AE105" s="52" t="str">
        <f t="shared" si="57"/>
        <v/>
      </c>
      <c r="AF105" s="52" t="str">
        <f t="shared" si="58"/>
        <v/>
      </c>
      <c r="AG105" s="52" t="str">
        <f t="shared" si="59"/>
        <v/>
      </c>
      <c r="AH105" s="52" t="str">
        <f t="shared" si="60"/>
        <v/>
      </c>
      <c r="AI105" s="52" t="str">
        <f t="shared" si="61"/>
        <v/>
      </c>
      <c r="AJ105" s="52" t="str">
        <f t="shared" si="62"/>
        <v/>
      </c>
      <c r="AK105" s="52" t="str">
        <f t="shared" si="63"/>
        <v/>
      </c>
      <c r="AL105" s="52" t="str">
        <f t="shared" si="64"/>
        <v/>
      </c>
      <c r="AM105" s="52" t="str">
        <f t="shared" si="65"/>
        <v/>
      </c>
      <c r="AN105" s="52" t="str">
        <f t="shared" si="66"/>
        <v/>
      </c>
    </row>
    <row r="106" spans="13:40">
      <c r="M106" s="67"/>
      <c r="N106" s="65"/>
      <c r="O106" s="77"/>
      <c r="P106" s="77"/>
      <c r="Q106" s="77"/>
      <c r="R106" s="77"/>
      <c r="S106" s="77"/>
      <c r="T106" s="77"/>
      <c r="U106" s="77"/>
      <c r="V106" s="77"/>
      <c r="W106" s="77"/>
      <c r="X106" s="62"/>
      <c r="AB106" s="51" t="str">
        <f t="shared" si="55"/>
        <v/>
      </c>
      <c r="AC106" s="49" t="str">
        <f t="shared" si="67"/>
        <v/>
      </c>
      <c r="AD106" s="52" t="str">
        <f t="shared" si="56"/>
        <v/>
      </c>
      <c r="AE106" s="52" t="str">
        <f t="shared" si="57"/>
        <v/>
      </c>
      <c r="AF106" s="52" t="str">
        <f t="shared" si="58"/>
        <v/>
      </c>
      <c r="AG106" s="52" t="str">
        <f t="shared" si="59"/>
        <v/>
      </c>
      <c r="AH106" s="52" t="str">
        <f t="shared" si="60"/>
        <v/>
      </c>
      <c r="AI106" s="52" t="str">
        <f t="shared" si="61"/>
        <v/>
      </c>
      <c r="AJ106" s="52" t="str">
        <f t="shared" si="62"/>
        <v/>
      </c>
      <c r="AK106" s="52" t="str">
        <f t="shared" si="63"/>
        <v/>
      </c>
      <c r="AL106" s="52" t="str">
        <f t="shared" si="64"/>
        <v/>
      </c>
      <c r="AM106" s="52" t="str">
        <f t="shared" si="65"/>
        <v/>
      </c>
      <c r="AN106" s="52" t="str">
        <f t="shared" si="66"/>
        <v/>
      </c>
    </row>
    <row r="107" spans="13:40">
      <c r="M107" s="67"/>
      <c r="N107" s="65"/>
      <c r="O107" s="77"/>
      <c r="P107" s="77"/>
      <c r="Q107" s="77"/>
      <c r="R107" s="77"/>
      <c r="S107" s="77"/>
      <c r="T107" s="77"/>
      <c r="U107" s="77"/>
      <c r="V107" s="77"/>
      <c r="W107" s="77"/>
      <c r="X107" s="62"/>
      <c r="AB107" s="51" t="str">
        <f t="shared" si="55"/>
        <v/>
      </c>
      <c r="AC107" s="49" t="str">
        <f t="shared" si="67"/>
        <v/>
      </c>
      <c r="AD107" s="52" t="str">
        <f t="shared" si="56"/>
        <v/>
      </c>
      <c r="AE107" s="52" t="str">
        <f t="shared" si="57"/>
        <v/>
      </c>
      <c r="AF107" s="52" t="str">
        <f t="shared" si="58"/>
        <v/>
      </c>
      <c r="AG107" s="52" t="str">
        <f t="shared" si="59"/>
        <v/>
      </c>
      <c r="AH107" s="52" t="str">
        <f t="shared" si="60"/>
        <v/>
      </c>
      <c r="AI107" s="52" t="str">
        <f t="shared" si="61"/>
        <v/>
      </c>
      <c r="AJ107" s="52" t="str">
        <f t="shared" si="62"/>
        <v/>
      </c>
      <c r="AK107" s="52" t="str">
        <f t="shared" si="63"/>
        <v/>
      </c>
      <c r="AL107" s="52" t="str">
        <f t="shared" si="64"/>
        <v/>
      </c>
      <c r="AM107" s="52" t="str">
        <f t="shared" si="65"/>
        <v/>
      </c>
      <c r="AN107" s="52" t="str">
        <f t="shared" si="66"/>
        <v/>
      </c>
    </row>
    <row r="108" spans="13:40">
      <c r="M108" s="67"/>
      <c r="N108" s="65"/>
      <c r="O108" s="77"/>
      <c r="P108" s="77"/>
      <c r="Q108" s="77"/>
      <c r="R108" s="77"/>
      <c r="S108" s="77"/>
      <c r="T108" s="77"/>
      <c r="U108" s="77"/>
      <c r="V108" s="77"/>
      <c r="W108" s="77"/>
      <c r="X108" s="62"/>
      <c r="AB108" s="51" t="str">
        <f t="shared" si="55"/>
        <v/>
      </c>
      <c r="AC108" s="49" t="str">
        <f t="shared" si="67"/>
        <v/>
      </c>
      <c r="AD108" s="52" t="str">
        <f t="shared" si="56"/>
        <v/>
      </c>
      <c r="AE108" s="52" t="str">
        <f t="shared" si="57"/>
        <v/>
      </c>
      <c r="AF108" s="52" t="str">
        <f t="shared" si="58"/>
        <v/>
      </c>
      <c r="AG108" s="52" t="str">
        <f t="shared" si="59"/>
        <v/>
      </c>
      <c r="AH108" s="52" t="str">
        <f t="shared" si="60"/>
        <v/>
      </c>
      <c r="AI108" s="52" t="str">
        <f t="shared" si="61"/>
        <v/>
      </c>
      <c r="AJ108" s="52" t="str">
        <f t="shared" si="62"/>
        <v/>
      </c>
      <c r="AK108" s="52" t="str">
        <f t="shared" si="63"/>
        <v/>
      </c>
      <c r="AL108" s="52" t="str">
        <f t="shared" si="64"/>
        <v/>
      </c>
      <c r="AM108" s="52" t="str">
        <f t="shared" si="65"/>
        <v/>
      </c>
      <c r="AN108" s="52" t="str">
        <f t="shared" si="66"/>
        <v/>
      </c>
    </row>
    <row r="109" spans="13:40">
      <c r="M109" s="67"/>
      <c r="N109" s="65"/>
      <c r="O109" s="77"/>
      <c r="P109" s="77"/>
      <c r="Q109" s="77"/>
      <c r="R109" s="77"/>
      <c r="S109" s="77"/>
      <c r="T109" s="77"/>
      <c r="U109" s="77"/>
      <c r="V109" s="77"/>
      <c r="W109" s="77"/>
      <c r="X109" s="62"/>
      <c r="AB109" s="51" t="str">
        <f t="shared" si="55"/>
        <v/>
      </c>
      <c r="AC109" s="49" t="str">
        <f t="shared" si="67"/>
        <v/>
      </c>
      <c r="AD109" s="52" t="str">
        <f t="shared" si="56"/>
        <v/>
      </c>
      <c r="AE109" s="52" t="str">
        <f t="shared" si="57"/>
        <v/>
      </c>
      <c r="AF109" s="52" t="str">
        <f t="shared" si="58"/>
        <v/>
      </c>
      <c r="AG109" s="52" t="str">
        <f t="shared" si="59"/>
        <v/>
      </c>
      <c r="AH109" s="52" t="str">
        <f t="shared" si="60"/>
        <v/>
      </c>
      <c r="AI109" s="52" t="str">
        <f t="shared" si="61"/>
        <v/>
      </c>
      <c r="AJ109" s="52" t="str">
        <f t="shared" si="62"/>
        <v/>
      </c>
      <c r="AK109" s="52" t="str">
        <f t="shared" si="63"/>
        <v/>
      </c>
      <c r="AL109" s="52" t="str">
        <f t="shared" si="64"/>
        <v/>
      </c>
      <c r="AM109" s="52" t="str">
        <f t="shared" si="65"/>
        <v/>
      </c>
      <c r="AN109" s="52" t="str">
        <f t="shared" si="66"/>
        <v/>
      </c>
    </row>
    <row r="110" spans="13:40">
      <c r="M110" s="67"/>
      <c r="N110" s="65"/>
      <c r="O110" s="77"/>
      <c r="P110" s="77"/>
      <c r="Q110" s="77"/>
      <c r="R110" s="77"/>
      <c r="S110" s="77"/>
      <c r="T110" s="77"/>
      <c r="U110" s="77"/>
      <c r="V110" s="77"/>
      <c r="W110" s="77"/>
      <c r="X110" s="62"/>
      <c r="AB110" s="51" t="str">
        <f t="shared" si="55"/>
        <v/>
      </c>
      <c r="AC110" s="49" t="str">
        <f t="shared" si="67"/>
        <v/>
      </c>
      <c r="AD110" s="52" t="str">
        <f t="shared" si="56"/>
        <v/>
      </c>
      <c r="AE110" s="52" t="str">
        <f t="shared" si="57"/>
        <v/>
      </c>
      <c r="AF110" s="52" t="str">
        <f t="shared" si="58"/>
        <v/>
      </c>
      <c r="AG110" s="52" t="str">
        <f t="shared" si="59"/>
        <v/>
      </c>
      <c r="AH110" s="52" t="str">
        <f t="shared" si="60"/>
        <v/>
      </c>
      <c r="AI110" s="52" t="str">
        <f t="shared" si="61"/>
        <v/>
      </c>
      <c r="AJ110" s="52" t="str">
        <f t="shared" si="62"/>
        <v/>
      </c>
      <c r="AK110" s="52" t="str">
        <f t="shared" si="63"/>
        <v/>
      </c>
      <c r="AL110" s="52" t="str">
        <f t="shared" si="64"/>
        <v/>
      </c>
      <c r="AM110" s="52" t="str">
        <f t="shared" si="65"/>
        <v/>
      </c>
      <c r="AN110" s="52" t="str">
        <f t="shared" si="66"/>
        <v/>
      </c>
    </row>
    <row r="111" spans="13:40">
      <c r="M111" s="67"/>
      <c r="N111" s="65"/>
      <c r="O111" s="77"/>
      <c r="P111" s="77"/>
      <c r="Q111" s="77"/>
      <c r="R111" s="77"/>
      <c r="S111" s="77"/>
      <c r="T111" s="77"/>
      <c r="U111" s="77"/>
      <c r="V111" s="77"/>
      <c r="W111" s="77"/>
      <c r="X111" s="62"/>
      <c r="AB111" s="51" t="str">
        <f t="shared" si="55"/>
        <v/>
      </c>
      <c r="AC111" s="49" t="str">
        <f t="shared" si="67"/>
        <v/>
      </c>
      <c r="AD111" s="52" t="str">
        <f t="shared" si="56"/>
        <v/>
      </c>
      <c r="AE111" s="52" t="str">
        <f t="shared" si="57"/>
        <v/>
      </c>
      <c r="AF111" s="52" t="str">
        <f t="shared" si="58"/>
        <v/>
      </c>
      <c r="AG111" s="52" t="str">
        <f t="shared" si="59"/>
        <v/>
      </c>
      <c r="AH111" s="52" t="str">
        <f t="shared" si="60"/>
        <v/>
      </c>
      <c r="AI111" s="52" t="str">
        <f t="shared" si="61"/>
        <v/>
      </c>
      <c r="AJ111" s="52" t="str">
        <f t="shared" si="62"/>
        <v/>
      </c>
      <c r="AK111" s="52" t="str">
        <f t="shared" si="63"/>
        <v/>
      </c>
      <c r="AL111" s="52" t="str">
        <f t="shared" si="64"/>
        <v/>
      </c>
      <c r="AM111" s="52" t="str">
        <f t="shared" si="65"/>
        <v/>
      </c>
      <c r="AN111" s="52" t="str">
        <f t="shared" si="66"/>
        <v/>
      </c>
    </row>
    <row r="112" spans="13:40">
      <c r="M112" s="67"/>
      <c r="N112" s="65"/>
      <c r="O112" s="77"/>
      <c r="P112" s="77"/>
      <c r="Q112" s="77"/>
      <c r="R112" s="77"/>
      <c r="S112" s="77"/>
      <c r="T112" s="77"/>
      <c r="U112" s="77"/>
      <c r="V112" s="77"/>
      <c r="W112" s="77"/>
      <c r="X112" s="62"/>
      <c r="AB112" s="51" t="str">
        <f t="shared" si="55"/>
        <v/>
      </c>
      <c r="AC112" s="49" t="str">
        <f t="shared" si="67"/>
        <v/>
      </c>
      <c r="AD112" s="52" t="str">
        <f t="shared" si="56"/>
        <v/>
      </c>
      <c r="AE112" s="52" t="str">
        <f t="shared" si="57"/>
        <v/>
      </c>
      <c r="AF112" s="52" t="str">
        <f t="shared" si="58"/>
        <v/>
      </c>
      <c r="AG112" s="52" t="str">
        <f t="shared" si="59"/>
        <v/>
      </c>
      <c r="AH112" s="52" t="str">
        <f t="shared" si="60"/>
        <v/>
      </c>
      <c r="AI112" s="52" t="str">
        <f t="shared" si="61"/>
        <v/>
      </c>
      <c r="AJ112" s="52" t="str">
        <f t="shared" si="62"/>
        <v/>
      </c>
      <c r="AK112" s="52" t="str">
        <f t="shared" si="63"/>
        <v/>
      </c>
      <c r="AL112" s="52" t="str">
        <f t="shared" si="64"/>
        <v/>
      </c>
      <c r="AM112" s="52" t="str">
        <f t="shared" si="65"/>
        <v/>
      </c>
      <c r="AN112" s="52" t="str">
        <f t="shared" si="66"/>
        <v/>
      </c>
    </row>
    <row r="113" spans="13:40">
      <c r="M113" s="67"/>
      <c r="N113" s="65"/>
      <c r="O113" s="77"/>
      <c r="P113" s="77"/>
      <c r="Q113" s="77"/>
      <c r="R113" s="77"/>
      <c r="S113" s="77"/>
      <c r="T113" s="77"/>
      <c r="U113" s="77"/>
      <c r="V113" s="77"/>
      <c r="W113" s="77"/>
      <c r="X113" s="62"/>
      <c r="AB113" s="51" t="str">
        <f t="shared" si="55"/>
        <v/>
      </c>
      <c r="AC113" s="49" t="str">
        <f t="shared" si="67"/>
        <v/>
      </c>
      <c r="AD113" s="52" t="str">
        <f t="shared" si="56"/>
        <v/>
      </c>
      <c r="AE113" s="52" t="str">
        <f t="shared" si="57"/>
        <v/>
      </c>
      <c r="AF113" s="52" t="str">
        <f t="shared" si="58"/>
        <v/>
      </c>
      <c r="AG113" s="52" t="str">
        <f t="shared" si="59"/>
        <v/>
      </c>
      <c r="AH113" s="52" t="str">
        <f t="shared" si="60"/>
        <v/>
      </c>
      <c r="AI113" s="52" t="str">
        <f t="shared" si="61"/>
        <v/>
      </c>
      <c r="AJ113" s="52" t="str">
        <f t="shared" si="62"/>
        <v/>
      </c>
      <c r="AK113" s="52" t="str">
        <f t="shared" si="63"/>
        <v/>
      </c>
      <c r="AL113" s="52" t="str">
        <f t="shared" si="64"/>
        <v/>
      </c>
      <c r="AM113" s="52" t="str">
        <f t="shared" si="65"/>
        <v/>
      </c>
      <c r="AN113" s="52" t="str">
        <f t="shared" si="66"/>
        <v/>
      </c>
    </row>
    <row r="114" spans="13:40">
      <c r="M114" s="67"/>
      <c r="N114" s="65"/>
      <c r="O114" s="77"/>
      <c r="P114" s="77"/>
      <c r="Q114" s="77"/>
      <c r="R114" s="77"/>
      <c r="S114" s="77"/>
      <c r="T114" s="77"/>
      <c r="U114" s="77"/>
      <c r="V114" s="77"/>
      <c r="W114" s="77"/>
      <c r="X114" s="62"/>
      <c r="AB114" s="51" t="str">
        <f t="shared" si="55"/>
        <v/>
      </c>
      <c r="AC114" s="49" t="str">
        <f t="shared" si="67"/>
        <v/>
      </c>
      <c r="AD114" s="52" t="str">
        <f t="shared" si="56"/>
        <v/>
      </c>
      <c r="AE114" s="52" t="str">
        <f t="shared" si="57"/>
        <v/>
      </c>
      <c r="AF114" s="52" t="str">
        <f t="shared" si="58"/>
        <v/>
      </c>
      <c r="AG114" s="52" t="str">
        <f t="shared" si="59"/>
        <v/>
      </c>
      <c r="AH114" s="52" t="str">
        <f t="shared" si="60"/>
        <v/>
      </c>
      <c r="AI114" s="52" t="str">
        <f t="shared" si="61"/>
        <v/>
      </c>
      <c r="AJ114" s="52" t="str">
        <f t="shared" si="62"/>
        <v/>
      </c>
      <c r="AK114" s="52" t="str">
        <f t="shared" si="63"/>
        <v/>
      </c>
      <c r="AL114" s="52" t="str">
        <f t="shared" si="64"/>
        <v/>
      </c>
      <c r="AM114" s="52" t="str">
        <f t="shared" si="65"/>
        <v/>
      </c>
      <c r="AN114" s="52" t="str">
        <f t="shared" si="66"/>
        <v/>
      </c>
    </row>
    <row r="115" spans="13:40">
      <c r="M115" s="67"/>
      <c r="N115" s="65"/>
      <c r="O115" s="77"/>
      <c r="P115" s="77"/>
      <c r="Q115" s="77"/>
      <c r="R115" s="77"/>
      <c r="S115" s="77"/>
      <c r="T115" s="77"/>
      <c r="U115" s="77"/>
      <c r="V115" s="77"/>
      <c r="W115" s="77"/>
      <c r="X115" s="62"/>
      <c r="AB115" s="51" t="str">
        <f t="shared" si="55"/>
        <v/>
      </c>
      <c r="AC115" s="49" t="str">
        <f t="shared" si="67"/>
        <v/>
      </c>
      <c r="AD115" s="52" t="str">
        <f t="shared" si="56"/>
        <v/>
      </c>
      <c r="AE115" s="52" t="str">
        <f t="shared" si="57"/>
        <v/>
      </c>
      <c r="AF115" s="52" t="str">
        <f t="shared" si="58"/>
        <v/>
      </c>
      <c r="AG115" s="52" t="str">
        <f t="shared" si="59"/>
        <v/>
      </c>
      <c r="AH115" s="52" t="str">
        <f t="shared" si="60"/>
        <v/>
      </c>
      <c r="AI115" s="52" t="str">
        <f t="shared" si="61"/>
        <v/>
      </c>
      <c r="AJ115" s="52" t="str">
        <f t="shared" si="62"/>
        <v/>
      </c>
      <c r="AK115" s="52" t="str">
        <f t="shared" si="63"/>
        <v/>
      </c>
      <c r="AL115" s="52" t="str">
        <f t="shared" si="64"/>
        <v/>
      </c>
      <c r="AM115" s="52" t="str">
        <f t="shared" si="65"/>
        <v/>
      </c>
      <c r="AN115" s="52" t="str">
        <f t="shared" si="66"/>
        <v/>
      </c>
    </row>
    <row r="116" spans="13:40">
      <c r="M116" s="67"/>
      <c r="N116" s="65"/>
      <c r="O116" s="77"/>
      <c r="P116" s="77"/>
      <c r="Q116" s="77"/>
      <c r="R116" s="77"/>
      <c r="S116" s="77"/>
      <c r="T116" s="77"/>
      <c r="U116" s="77"/>
      <c r="V116" s="77"/>
      <c r="W116" s="77"/>
      <c r="X116" s="62"/>
      <c r="AB116" s="51" t="str">
        <f t="shared" si="55"/>
        <v/>
      </c>
      <c r="AC116" s="49" t="str">
        <f t="shared" si="67"/>
        <v/>
      </c>
      <c r="AD116" s="52" t="str">
        <f t="shared" si="56"/>
        <v/>
      </c>
      <c r="AE116" s="52" t="str">
        <f t="shared" si="57"/>
        <v/>
      </c>
      <c r="AF116" s="52" t="str">
        <f t="shared" si="58"/>
        <v/>
      </c>
      <c r="AG116" s="52" t="str">
        <f t="shared" si="59"/>
        <v/>
      </c>
      <c r="AH116" s="52" t="str">
        <f t="shared" si="60"/>
        <v/>
      </c>
      <c r="AI116" s="52" t="str">
        <f t="shared" si="61"/>
        <v/>
      </c>
      <c r="AJ116" s="52" t="str">
        <f t="shared" si="62"/>
        <v/>
      </c>
      <c r="AK116" s="52" t="str">
        <f t="shared" si="63"/>
        <v/>
      </c>
      <c r="AL116" s="52" t="str">
        <f t="shared" si="64"/>
        <v/>
      </c>
      <c r="AM116" s="52" t="str">
        <f t="shared" si="65"/>
        <v/>
      </c>
      <c r="AN116" s="52" t="str">
        <f t="shared" si="66"/>
        <v/>
      </c>
    </row>
    <row r="117" spans="13:40">
      <c r="M117" s="67"/>
      <c r="N117" s="65"/>
      <c r="O117" s="77"/>
      <c r="P117" s="77"/>
      <c r="Q117" s="77"/>
      <c r="R117" s="77"/>
      <c r="S117" s="77"/>
      <c r="T117" s="77"/>
      <c r="U117" s="77"/>
      <c r="V117" s="77"/>
      <c r="W117" s="77"/>
      <c r="X117" s="62"/>
      <c r="AB117" s="51" t="str">
        <f t="shared" si="55"/>
        <v/>
      </c>
      <c r="AC117" s="49" t="str">
        <f t="shared" si="67"/>
        <v/>
      </c>
      <c r="AD117" s="52" t="str">
        <f t="shared" si="56"/>
        <v/>
      </c>
      <c r="AE117" s="52" t="str">
        <f t="shared" si="57"/>
        <v/>
      </c>
      <c r="AF117" s="52" t="str">
        <f t="shared" si="58"/>
        <v/>
      </c>
      <c r="AG117" s="52" t="str">
        <f t="shared" si="59"/>
        <v/>
      </c>
      <c r="AH117" s="52" t="str">
        <f t="shared" si="60"/>
        <v/>
      </c>
      <c r="AI117" s="52" t="str">
        <f t="shared" si="61"/>
        <v/>
      </c>
      <c r="AJ117" s="52" t="str">
        <f t="shared" si="62"/>
        <v/>
      </c>
      <c r="AK117" s="52" t="str">
        <f t="shared" si="63"/>
        <v/>
      </c>
      <c r="AL117" s="52" t="str">
        <f t="shared" si="64"/>
        <v/>
      </c>
      <c r="AM117" s="52" t="str">
        <f t="shared" si="65"/>
        <v/>
      </c>
      <c r="AN117" s="52" t="str">
        <f t="shared" si="66"/>
        <v/>
      </c>
    </row>
    <row r="118" spans="13:40">
      <c r="M118" s="67"/>
      <c r="N118" s="65"/>
      <c r="O118" s="77"/>
      <c r="P118" s="77"/>
      <c r="Q118" s="77"/>
      <c r="R118" s="77"/>
      <c r="S118" s="77"/>
      <c r="T118" s="77"/>
      <c r="U118" s="77"/>
      <c r="V118" s="77"/>
      <c r="W118" s="77"/>
      <c r="X118" s="62"/>
      <c r="AB118" s="51" t="str">
        <f t="shared" si="55"/>
        <v/>
      </c>
      <c r="AC118" s="49" t="str">
        <f t="shared" si="67"/>
        <v/>
      </c>
      <c r="AD118" s="52" t="str">
        <f t="shared" si="56"/>
        <v/>
      </c>
      <c r="AE118" s="52" t="str">
        <f t="shared" si="57"/>
        <v/>
      </c>
      <c r="AF118" s="52" t="str">
        <f t="shared" si="58"/>
        <v/>
      </c>
      <c r="AG118" s="52" t="str">
        <f t="shared" si="59"/>
        <v/>
      </c>
      <c r="AH118" s="52" t="str">
        <f t="shared" si="60"/>
        <v/>
      </c>
      <c r="AI118" s="52" t="str">
        <f t="shared" si="61"/>
        <v/>
      </c>
      <c r="AJ118" s="52" t="str">
        <f t="shared" si="62"/>
        <v/>
      </c>
      <c r="AK118" s="52" t="str">
        <f t="shared" si="63"/>
        <v/>
      </c>
      <c r="AL118" s="52" t="str">
        <f t="shared" si="64"/>
        <v/>
      </c>
      <c r="AM118" s="52" t="str">
        <f t="shared" si="65"/>
        <v/>
      </c>
      <c r="AN118" s="52" t="str">
        <f t="shared" si="66"/>
        <v/>
      </c>
    </row>
    <row r="119" spans="13:40">
      <c r="M119" s="67"/>
      <c r="N119" s="65"/>
      <c r="O119" s="77"/>
      <c r="P119" s="77"/>
      <c r="Q119" s="77"/>
      <c r="R119" s="77"/>
      <c r="S119" s="77"/>
      <c r="T119" s="77"/>
      <c r="U119" s="77"/>
      <c r="V119" s="77"/>
      <c r="W119" s="77"/>
      <c r="X119" s="62"/>
      <c r="AB119" s="51" t="str">
        <f t="shared" si="55"/>
        <v/>
      </c>
      <c r="AC119" s="49" t="str">
        <f t="shared" si="67"/>
        <v/>
      </c>
      <c r="AD119" s="52" t="str">
        <f t="shared" si="56"/>
        <v/>
      </c>
      <c r="AE119" s="52" t="str">
        <f t="shared" si="57"/>
        <v/>
      </c>
      <c r="AF119" s="52" t="str">
        <f t="shared" si="58"/>
        <v/>
      </c>
      <c r="AG119" s="52" t="str">
        <f t="shared" si="59"/>
        <v/>
      </c>
      <c r="AH119" s="52" t="str">
        <f t="shared" si="60"/>
        <v/>
      </c>
      <c r="AI119" s="52" t="str">
        <f t="shared" si="61"/>
        <v/>
      </c>
      <c r="AJ119" s="52" t="str">
        <f t="shared" si="62"/>
        <v/>
      </c>
      <c r="AK119" s="52" t="str">
        <f t="shared" si="63"/>
        <v/>
      </c>
      <c r="AL119" s="52" t="str">
        <f t="shared" si="64"/>
        <v/>
      </c>
      <c r="AM119" s="52" t="str">
        <f t="shared" si="65"/>
        <v/>
      </c>
      <c r="AN119" s="52" t="str">
        <f t="shared" si="66"/>
        <v/>
      </c>
    </row>
    <row r="120" spans="13:40">
      <c r="M120" s="67"/>
      <c r="N120" s="65"/>
      <c r="O120" s="77"/>
      <c r="P120" s="77"/>
      <c r="Q120" s="77"/>
      <c r="R120" s="77"/>
      <c r="S120" s="77"/>
      <c r="T120" s="77"/>
      <c r="U120" s="77"/>
      <c r="V120" s="77"/>
      <c r="W120" s="77"/>
      <c r="X120" s="62"/>
      <c r="AB120" s="51" t="str">
        <f t="shared" si="55"/>
        <v/>
      </c>
      <c r="AC120" s="49" t="str">
        <f t="shared" si="67"/>
        <v/>
      </c>
      <c r="AD120" s="52" t="str">
        <f t="shared" si="56"/>
        <v/>
      </c>
      <c r="AE120" s="52" t="str">
        <f t="shared" si="57"/>
        <v/>
      </c>
      <c r="AF120" s="52" t="str">
        <f t="shared" si="58"/>
        <v/>
      </c>
      <c r="AG120" s="52" t="str">
        <f t="shared" si="59"/>
        <v/>
      </c>
      <c r="AH120" s="52" t="str">
        <f t="shared" si="60"/>
        <v/>
      </c>
      <c r="AI120" s="52" t="str">
        <f t="shared" si="61"/>
        <v/>
      </c>
      <c r="AJ120" s="52" t="str">
        <f t="shared" si="62"/>
        <v/>
      </c>
      <c r="AK120" s="52" t="str">
        <f t="shared" si="63"/>
        <v/>
      </c>
      <c r="AL120" s="52" t="str">
        <f t="shared" si="64"/>
        <v/>
      </c>
      <c r="AM120" s="52" t="str">
        <f t="shared" si="65"/>
        <v/>
      </c>
      <c r="AN120" s="52" t="str">
        <f t="shared" si="66"/>
        <v/>
      </c>
    </row>
    <row r="121" spans="13:40">
      <c r="M121" s="67"/>
      <c r="N121" s="65"/>
      <c r="O121" s="77"/>
      <c r="P121" s="77"/>
      <c r="Q121" s="77"/>
      <c r="R121" s="77"/>
      <c r="S121" s="77"/>
      <c r="T121" s="77"/>
      <c r="U121" s="77"/>
      <c r="V121" s="77"/>
      <c r="W121" s="77"/>
      <c r="X121" s="62"/>
      <c r="AB121" s="51" t="str">
        <f t="shared" si="55"/>
        <v/>
      </c>
      <c r="AC121" s="49" t="str">
        <f t="shared" si="67"/>
        <v/>
      </c>
      <c r="AD121" s="52" t="str">
        <f t="shared" si="56"/>
        <v/>
      </c>
      <c r="AE121" s="52" t="str">
        <f t="shared" si="57"/>
        <v/>
      </c>
      <c r="AF121" s="52" t="str">
        <f t="shared" si="58"/>
        <v/>
      </c>
      <c r="AG121" s="52" t="str">
        <f t="shared" si="59"/>
        <v/>
      </c>
      <c r="AH121" s="52" t="str">
        <f t="shared" si="60"/>
        <v/>
      </c>
      <c r="AI121" s="52" t="str">
        <f t="shared" si="61"/>
        <v/>
      </c>
      <c r="AJ121" s="52" t="str">
        <f t="shared" si="62"/>
        <v/>
      </c>
      <c r="AK121" s="52" t="str">
        <f t="shared" si="63"/>
        <v/>
      </c>
      <c r="AL121" s="52" t="str">
        <f t="shared" si="64"/>
        <v/>
      </c>
      <c r="AM121" s="52" t="str">
        <f t="shared" si="65"/>
        <v/>
      </c>
      <c r="AN121" s="52" t="str">
        <f t="shared" si="66"/>
        <v/>
      </c>
    </row>
    <row r="122" spans="13:40">
      <c r="M122" s="67"/>
      <c r="N122" s="65"/>
      <c r="O122" s="77"/>
      <c r="P122" s="77"/>
      <c r="Q122" s="77"/>
      <c r="R122" s="77"/>
      <c r="S122" s="77"/>
      <c r="T122" s="77"/>
      <c r="U122" s="77"/>
      <c r="V122" s="77"/>
      <c r="W122" s="77"/>
      <c r="X122" s="62"/>
      <c r="AB122" s="51" t="str">
        <f t="shared" si="55"/>
        <v/>
      </c>
      <c r="AC122" s="49" t="str">
        <f t="shared" si="67"/>
        <v/>
      </c>
      <c r="AD122" s="52" t="str">
        <f t="shared" si="56"/>
        <v/>
      </c>
      <c r="AE122" s="52" t="str">
        <f t="shared" si="57"/>
        <v/>
      </c>
      <c r="AF122" s="52" t="str">
        <f t="shared" si="58"/>
        <v/>
      </c>
      <c r="AG122" s="52" t="str">
        <f t="shared" si="59"/>
        <v/>
      </c>
      <c r="AH122" s="52" t="str">
        <f t="shared" si="60"/>
        <v/>
      </c>
      <c r="AI122" s="52" t="str">
        <f t="shared" si="61"/>
        <v/>
      </c>
      <c r="AJ122" s="52" t="str">
        <f t="shared" si="62"/>
        <v/>
      </c>
      <c r="AK122" s="52" t="str">
        <f t="shared" si="63"/>
        <v/>
      </c>
      <c r="AL122" s="52" t="str">
        <f t="shared" si="64"/>
        <v/>
      </c>
      <c r="AM122" s="52" t="str">
        <f t="shared" si="65"/>
        <v/>
      </c>
      <c r="AN122" s="52" t="str">
        <f t="shared" si="66"/>
        <v/>
      </c>
    </row>
    <row r="123" spans="13:40">
      <c r="M123" s="67"/>
      <c r="N123" s="65"/>
      <c r="O123" s="77"/>
      <c r="P123" s="77"/>
      <c r="Q123" s="77"/>
      <c r="R123" s="77"/>
      <c r="S123" s="77"/>
      <c r="T123" s="77"/>
      <c r="U123" s="77"/>
      <c r="V123" s="77"/>
      <c r="W123" s="77"/>
      <c r="X123" s="62"/>
      <c r="AB123" s="51" t="str">
        <f t="shared" si="55"/>
        <v/>
      </c>
      <c r="AC123" s="49" t="str">
        <f t="shared" si="67"/>
        <v/>
      </c>
      <c r="AD123" s="52" t="str">
        <f t="shared" ref="AD123:AD154" si="68">IF(AB123="","",COUNTIFS($C120:$C220,AD$2,$D120:$D220,$AB123))</f>
        <v/>
      </c>
      <c r="AE123" s="52" t="str">
        <f t="shared" ref="AE123:AE154" si="69">IF(AC123="","",COUNTIFS($C120:$C220,AE$2,$D120:$D220,$AB123))</f>
        <v/>
      </c>
      <c r="AF123" s="52" t="str">
        <f t="shared" ref="AF123:AF154" si="70">IF(AD123="","",COUNTIFS($C120:$C220,AF$2,$D120:$D220,$AB123))</f>
        <v/>
      </c>
      <c r="AG123" s="52" t="str">
        <f t="shared" ref="AG123:AG154" si="71">IF(AE123="","",COUNTIFS($C120:$C220,AG$2,$D120:$D220,$AB123))</f>
        <v/>
      </c>
      <c r="AH123" s="52" t="str">
        <f t="shared" ref="AH123:AH154" si="72">IF(AF123="","",COUNTIFS($C120:$C220,AH$2,$D120:$D220,$AB123))</f>
        <v/>
      </c>
      <c r="AI123" s="52" t="str">
        <f t="shared" ref="AI123:AI154" si="73">IF(AG123="","",COUNTIFS($C120:$C220,AI$2,$D120:$D220,$AB123))</f>
        <v/>
      </c>
      <c r="AJ123" s="52" t="str">
        <f t="shared" ref="AJ123:AJ154" si="74">IF(AH123="","",COUNTIFS($C120:$C220,AJ$2,$D120:$D220,$AB123))</f>
        <v/>
      </c>
      <c r="AK123" s="52" t="str">
        <f t="shared" ref="AK123:AK154" si="75">IF(AI123="","",COUNTIFS($C120:$C220,AK$2,$D120:$D220,$AB123))</f>
        <v/>
      </c>
      <c r="AL123" s="52" t="str">
        <f t="shared" ref="AL123:AL154" si="76">IF(AJ123="","",COUNTIFS($C120:$C220,AL$2,$D120:$D220,$AB123))</f>
        <v/>
      </c>
      <c r="AM123" s="52" t="str">
        <f t="shared" ref="AM123:AM154" si="77">IF(AK123="","",COUNTIFS($C120:$C220,AM$2,$D120:$D220,$AB123))</f>
        <v/>
      </c>
      <c r="AN123" s="52" t="str">
        <f t="shared" ref="AN123:AN154" si="78">IF(AB123="","",COUNTIFS($C120:$C220,"&gt;2.50",$D120:$D220,$AB123))</f>
        <v/>
      </c>
    </row>
    <row r="124" spans="13:40">
      <c r="M124" s="67"/>
      <c r="N124" s="65"/>
      <c r="O124" s="77"/>
      <c r="P124" s="77"/>
      <c r="Q124" s="77"/>
      <c r="R124" s="77"/>
      <c r="S124" s="77"/>
      <c r="T124" s="77"/>
      <c r="U124" s="77"/>
      <c r="V124" s="77"/>
      <c r="W124" s="77"/>
      <c r="X124" s="62"/>
      <c r="AB124" s="51" t="str">
        <f t="shared" si="55"/>
        <v/>
      </c>
      <c r="AC124" s="49" t="str">
        <f t="shared" si="67"/>
        <v/>
      </c>
      <c r="AD124" s="52" t="str">
        <f t="shared" si="68"/>
        <v/>
      </c>
      <c r="AE124" s="52" t="str">
        <f t="shared" si="69"/>
        <v/>
      </c>
      <c r="AF124" s="52" t="str">
        <f t="shared" si="70"/>
        <v/>
      </c>
      <c r="AG124" s="52" t="str">
        <f t="shared" si="71"/>
        <v/>
      </c>
      <c r="AH124" s="52" t="str">
        <f t="shared" si="72"/>
        <v/>
      </c>
      <c r="AI124" s="52" t="str">
        <f t="shared" si="73"/>
        <v/>
      </c>
      <c r="AJ124" s="52" t="str">
        <f t="shared" si="74"/>
        <v/>
      </c>
      <c r="AK124" s="52" t="str">
        <f t="shared" si="75"/>
        <v/>
      </c>
      <c r="AL124" s="52" t="str">
        <f t="shared" si="76"/>
        <v/>
      </c>
      <c r="AM124" s="52" t="str">
        <f t="shared" si="77"/>
        <v/>
      </c>
      <c r="AN124" s="52" t="str">
        <f t="shared" si="78"/>
        <v/>
      </c>
    </row>
    <row r="125" spans="13:40">
      <c r="M125" s="67"/>
      <c r="N125" s="65"/>
      <c r="O125" s="77"/>
      <c r="P125" s="77"/>
      <c r="Q125" s="77"/>
      <c r="R125" s="77"/>
      <c r="S125" s="77"/>
      <c r="T125" s="77"/>
      <c r="U125" s="77"/>
      <c r="V125" s="77"/>
      <c r="W125" s="77"/>
      <c r="X125" s="62"/>
      <c r="AB125" s="51" t="str">
        <f t="shared" si="55"/>
        <v/>
      </c>
      <c r="AC125" s="49" t="str">
        <f t="shared" si="67"/>
        <v/>
      </c>
      <c r="AD125" s="52" t="str">
        <f t="shared" si="68"/>
        <v/>
      </c>
      <c r="AE125" s="52" t="str">
        <f t="shared" si="69"/>
        <v/>
      </c>
      <c r="AF125" s="52" t="str">
        <f t="shared" si="70"/>
        <v/>
      </c>
      <c r="AG125" s="52" t="str">
        <f t="shared" si="71"/>
        <v/>
      </c>
      <c r="AH125" s="52" t="str">
        <f t="shared" si="72"/>
        <v/>
      </c>
      <c r="AI125" s="52" t="str">
        <f t="shared" si="73"/>
        <v/>
      </c>
      <c r="AJ125" s="52" t="str">
        <f t="shared" si="74"/>
        <v/>
      </c>
      <c r="AK125" s="52" t="str">
        <f t="shared" si="75"/>
        <v/>
      </c>
      <c r="AL125" s="52" t="str">
        <f t="shared" si="76"/>
        <v/>
      </c>
      <c r="AM125" s="52" t="str">
        <f t="shared" si="77"/>
        <v/>
      </c>
      <c r="AN125" s="52" t="str">
        <f t="shared" si="78"/>
        <v/>
      </c>
    </row>
    <row r="126" spans="13:40">
      <c r="M126" s="67"/>
      <c r="N126" s="65"/>
      <c r="O126" s="77"/>
      <c r="P126" s="77"/>
      <c r="Q126" s="77"/>
      <c r="R126" s="77"/>
      <c r="S126" s="77"/>
      <c r="T126" s="77"/>
      <c r="U126" s="77"/>
      <c r="V126" s="77"/>
      <c r="W126" s="77"/>
      <c r="X126" s="62"/>
      <c r="AB126" s="51" t="str">
        <f t="shared" si="55"/>
        <v/>
      </c>
      <c r="AC126" s="49" t="str">
        <f t="shared" si="67"/>
        <v/>
      </c>
      <c r="AD126" s="52" t="str">
        <f t="shared" si="68"/>
        <v/>
      </c>
      <c r="AE126" s="52" t="str">
        <f t="shared" si="69"/>
        <v/>
      </c>
      <c r="AF126" s="52" t="str">
        <f t="shared" si="70"/>
        <v/>
      </c>
      <c r="AG126" s="52" t="str">
        <f t="shared" si="71"/>
        <v/>
      </c>
      <c r="AH126" s="52" t="str">
        <f t="shared" si="72"/>
        <v/>
      </c>
      <c r="AI126" s="52" t="str">
        <f t="shared" si="73"/>
        <v/>
      </c>
      <c r="AJ126" s="52" t="str">
        <f t="shared" si="74"/>
        <v/>
      </c>
      <c r="AK126" s="52" t="str">
        <f t="shared" si="75"/>
        <v/>
      </c>
      <c r="AL126" s="52" t="str">
        <f t="shared" si="76"/>
        <v/>
      </c>
      <c r="AM126" s="52" t="str">
        <f t="shared" si="77"/>
        <v/>
      </c>
      <c r="AN126" s="52" t="str">
        <f t="shared" si="78"/>
        <v/>
      </c>
    </row>
    <row r="127" spans="13:40">
      <c r="M127" s="67"/>
      <c r="N127" s="65"/>
      <c r="O127" s="77"/>
      <c r="P127" s="77"/>
      <c r="Q127" s="77"/>
      <c r="R127" s="77"/>
      <c r="S127" s="77"/>
      <c r="T127" s="77"/>
      <c r="U127" s="77"/>
      <c r="V127" s="77"/>
      <c r="W127" s="77"/>
      <c r="X127" s="62"/>
      <c r="AB127" s="51" t="str">
        <f t="shared" si="55"/>
        <v/>
      </c>
      <c r="AC127" s="49" t="str">
        <f t="shared" si="67"/>
        <v/>
      </c>
      <c r="AD127" s="52" t="str">
        <f t="shared" si="68"/>
        <v/>
      </c>
      <c r="AE127" s="52" t="str">
        <f t="shared" si="69"/>
        <v/>
      </c>
      <c r="AF127" s="52" t="str">
        <f t="shared" si="70"/>
        <v/>
      </c>
      <c r="AG127" s="52" t="str">
        <f t="shared" si="71"/>
        <v/>
      </c>
      <c r="AH127" s="52" t="str">
        <f t="shared" si="72"/>
        <v/>
      </c>
      <c r="AI127" s="52" t="str">
        <f t="shared" si="73"/>
        <v/>
      </c>
      <c r="AJ127" s="52" t="str">
        <f t="shared" si="74"/>
        <v/>
      </c>
      <c r="AK127" s="52" t="str">
        <f t="shared" si="75"/>
        <v/>
      </c>
      <c r="AL127" s="52" t="str">
        <f t="shared" si="76"/>
        <v/>
      </c>
      <c r="AM127" s="52" t="str">
        <f t="shared" si="77"/>
        <v/>
      </c>
      <c r="AN127" s="52" t="str">
        <f t="shared" si="78"/>
        <v/>
      </c>
    </row>
    <row r="128" spans="13:40">
      <c r="M128" s="67"/>
      <c r="N128" s="65"/>
      <c r="O128" s="77"/>
      <c r="P128" s="77"/>
      <c r="Q128" s="77"/>
      <c r="R128" s="77"/>
      <c r="S128" s="77"/>
      <c r="T128" s="77"/>
      <c r="U128" s="77"/>
      <c r="V128" s="77"/>
      <c r="W128" s="77"/>
      <c r="X128" s="62"/>
      <c r="AB128" s="51" t="str">
        <f t="shared" si="55"/>
        <v/>
      </c>
      <c r="AC128" s="49" t="str">
        <f t="shared" si="67"/>
        <v/>
      </c>
      <c r="AD128" s="52" t="str">
        <f t="shared" si="68"/>
        <v/>
      </c>
      <c r="AE128" s="52" t="str">
        <f t="shared" si="69"/>
        <v/>
      </c>
      <c r="AF128" s="52" t="str">
        <f t="shared" si="70"/>
        <v/>
      </c>
      <c r="AG128" s="52" t="str">
        <f t="shared" si="71"/>
        <v/>
      </c>
      <c r="AH128" s="52" t="str">
        <f t="shared" si="72"/>
        <v/>
      </c>
      <c r="AI128" s="52" t="str">
        <f t="shared" si="73"/>
        <v/>
      </c>
      <c r="AJ128" s="52" t="str">
        <f t="shared" si="74"/>
        <v/>
      </c>
      <c r="AK128" s="52" t="str">
        <f t="shared" si="75"/>
        <v/>
      </c>
      <c r="AL128" s="52" t="str">
        <f t="shared" si="76"/>
        <v/>
      </c>
      <c r="AM128" s="52" t="str">
        <f t="shared" si="77"/>
        <v/>
      </c>
      <c r="AN128" s="52" t="str">
        <f t="shared" si="78"/>
        <v/>
      </c>
    </row>
    <row r="129" spans="13:40">
      <c r="M129" s="67"/>
      <c r="N129" s="65"/>
      <c r="O129" s="77"/>
      <c r="P129" s="77"/>
      <c r="Q129" s="77"/>
      <c r="R129" s="77"/>
      <c r="S129" s="77"/>
      <c r="T129" s="77"/>
      <c r="U129" s="77"/>
      <c r="V129" s="77"/>
      <c r="W129" s="77"/>
      <c r="X129" s="62"/>
      <c r="AB129" s="51" t="str">
        <f t="shared" si="55"/>
        <v/>
      </c>
      <c r="AC129" s="49" t="str">
        <f t="shared" si="67"/>
        <v/>
      </c>
      <c r="AD129" s="52" t="str">
        <f t="shared" si="68"/>
        <v/>
      </c>
      <c r="AE129" s="52" t="str">
        <f t="shared" si="69"/>
        <v/>
      </c>
      <c r="AF129" s="52" t="str">
        <f t="shared" si="70"/>
        <v/>
      </c>
      <c r="AG129" s="52" t="str">
        <f t="shared" si="71"/>
        <v/>
      </c>
      <c r="AH129" s="52" t="str">
        <f t="shared" si="72"/>
        <v/>
      </c>
      <c r="AI129" s="52" t="str">
        <f t="shared" si="73"/>
        <v/>
      </c>
      <c r="AJ129" s="52" t="str">
        <f t="shared" si="74"/>
        <v/>
      </c>
      <c r="AK129" s="52" t="str">
        <f t="shared" si="75"/>
        <v/>
      </c>
      <c r="AL129" s="52" t="str">
        <f t="shared" si="76"/>
        <v/>
      </c>
      <c r="AM129" s="52" t="str">
        <f t="shared" si="77"/>
        <v/>
      </c>
      <c r="AN129" s="52" t="str">
        <f t="shared" si="78"/>
        <v/>
      </c>
    </row>
    <row r="130" spans="13:40">
      <c r="M130" s="67"/>
      <c r="N130" s="65"/>
      <c r="O130" s="77"/>
      <c r="P130" s="77"/>
      <c r="Q130" s="77"/>
      <c r="R130" s="77"/>
      <c r="S130" s="77"/>
      <c r="T130" s="77"/>
      <c r="U130" s="77"/>
      <c r="V130" s="77"/>
      <c r="W130" s="77"/>
      <c r="X130" s="62"/>
      <c r="AB130" s="51" t="str">
        <f t="shared" si="55"/>
        <v/>
      </c>
      <c r="AC130" s="49" t="str">
        <f t="shared" si="67"/>
        <v/>
      </c>
      <c r="AD130" s="52" t="str">
        <f t="shared" si="68"/>
        <v/>
      </c>
      <c r="AE130" s="52" t="str">
        <f t="shared" si="69"/>
        <v/>
      </c>
      <c r="AF130" s="52" t="str">
        <f t="shared" si="70"/>
        <v/>
      </c>
      <c r="AG130" s="52" t="str">
        <f t="shared" si="71"/>
        <v/>
      </c>
      <c r="AH130" s="52" t="str">
        <f t="shared" si="72"/>
        <v/>
      </c>
      <c r="AI130" s="52" t="str">
        <f t="shared" si="73"/>
        <v/>
      </c>
      <c r="AJ130" s="52" t="str">
        <f t="shared" si="74"/>
        <v/>
      </c>
      <c r="AK130" s="52" t="str">
        <f t="shared" si="75"/>
        <v/>
      </c>
      <c r="AL130" s="52" t="str">
        <f t="shared" si="76"/>
        <v/>
      </c>
      <c r="AM130" s="52" t="str">
        <f t="shared" si="77"/>
        <v/>
      </c>
      <c r="AN130" s="52" t="str">
        <f t="shared" si="78"/>
        <v/>
      </c>
    </row>
    <row r="131" spans="13:40">
      <c r="M131" s="67"/>
      <c r="N131" s="65"/>
      <c r="O131" s="77"/>
      <c r="P131" s="77"/>
      <c r="Q131" s="77"/>
      <c r="R131" s="77"/>
      <c r="S131" s="77"/>
      <c r="T131" s="77"/>
      <c r="U131" s="77"/>
      <c r="V131" s="77"/>
      <c r="W131" s="77"/>
      <c r="X131" s="62"/>
      <c r="AB131" s="51" t="str">
        <f t="shared" si="55"/>
        <v/>
      </c>
      <c r="AC131" s="49" t="str">
        <f t="shared" ref="AC131:AC162" si="79">IF(AND(ISNUMBER(N131),N131&lt;&gt;""),(GETPIVOTDATA("Quantité 
estimée en 
stères",$N$1,"Lot",N131)-($I$2*M131))/M131,"")</f>
        <v/>
      </c>
      <c r="AD131" s="52" t="str">
        <f t="shared" si="68"/>
        <v/>
      </c>
      <c r="AE131" s="52" t="str">
        <f t="shared" si="69"/>
        <v/>
      </c>
      <c r="AF131" s="52" t="str">
        <f t="shared" si="70"/>
        <v/>
      </c>
      <c r="AG131" s="52" t="str">
        <f t="shared" si="71"/>
        <v/>
      </c>
      <c r="AH131" s="52" t="str">
        <f t="shared" si="72"/>
        <v/>
      </c>
      <c r="AI131" s="52" t="str">
        <f t="shared" si="73"/>
        <v/>
      </c>
      <c r="AJ131" s="52" t="str">
        <f t="shared" si="74"/>
        <v/>
      </c>
      <c r="AK131" s="52" t="str">
        <f t="shared" si="75"/>
        <v/>
      </c>
      <c r="AL131" s="52" t="str">
        <f t="shared" si="76"/>
        <v/>
      </c>
      <c r="AM131" s="52" t="str">
        <f t="shared" si="77"/>
        <v/>
      </c>
      <c r="AN131" s="52" t="str">
        <f t="shared" si="78"/>
        <v/>
      </c>
    </row>
    <row r="132" spans="13:40">
      <c r="M132" s="67"/>
      <c r="N132" s="65"/>
      <c r="O132" s="77"/>
      <c r="P132" s="77"/>
      <c r="Q132" s="77"/>
      <c r="R132" s="77"/>
      <c r="S132" s="77"/>
      <c r="T132" s="77"/>
      <c r="U132" s="77"/>
      <c r="V132" s="77"/>
      <c r="W132" s="77"/>
      <c r="X132" s="62"/>
      <c r="AB132" s="51" t="str">
        <f t="shared" si="55"/>
        <v/>
      </c>
      <c r="AC132" s="49" t="str">
        <f t="shared" si="79"/>
        <v/>
      </c>
      <c r="AD132" s="52" t="str">
        <f t="shared" si="68"/>
        <v/>
      </c>
      <c r="AE132" s="52" t="str">
        <f t="shared" si="69"/>
        <v/>
      </c>
      <c r="AF132" s="52" t="str">
        <f t="shared" si="70"/>
        <v/>
      </c>
      <c r="AG132" s="52" t="str">
        <f t="shared" si="71"/>
        <v/>
      </c>
      <c r="AH132" s="52" t="str">
        <f t="shared" si="72"/>
        <v/>
      </c>
      <c r="AI132" s="52" t="str">
        <f t="shared" si="73"/>
        <v/>
      </c>
      <c r="AJ132" s="52" t="str">
        <f t="shared" si="74"/>
        <v/>
      </c>
      <c r="AK132" s="52" t="str">
        <f t="shared" si="75"/>
        <v/>
      </c>
      <c r="AL132" s="52" t="str">
        <f t="shared" si="76"/>
        <v/>
      </c>
      <c r="AM132" s="52" t="str">
        <f t="shared" si="77"/>
        <v/>
      </c>
      <c r="AN132" s="52" t="str">
        <f t="shared" si="78"/>
        <v/>
      </c>
    </row>
    <row r="133" spans="13:40">
      <c r="M133" s="67"/>
      <c r="N133" s="65"/>
      <c r="O133" s="77"/>
      <c r="P133" s="77"/>
      <c r="Q133" s="77"/>
      <c r="R133" s="77"/>
      <c r="S133" s="77"/>
      <c r="T133" s="77"/>
      <c r="U133" s="77"/>
      <c r="V133" s="77"/>
      <c r="W133" s="77"/>
      <c r="X133" s="62"/>
      <c r="AB133" s="51" t="str">
        <f t="shared" si="55"/>
        <v/>
      </c>
      <c r="AC133" s="49" t="str">
        <f t="shared" si="79"/>
        <v/>
      </c>
      <c r="AD133" s="52" t="str">
        <f t="shared" si="68"/>
        <v/>
      </c>
      <c r="AE133" s="52" t="str">
        <f t="shared" si="69"/>
        <v/>
      </c>
      <c r="AF133" s="52" t="str">
        <f t="shared" si="70"/>
        <v/>
      </c>
      <c r="AG133" s="52" t="str">
        <f t="shared" si="71"/>
        <v/>
      </c>
      <c r="AH133" s="52" t="str">
        <f t="shared" si="72"/>
        <v/>
      </c>
      <c r="AI133" s="52" t="str">
        <f t="shared" si="73"/>
        <v/>
      </c>
      <c r="AJ133" s="52" t="str">
        <f t="shared" si="74"/>
        <v/>
      </c>
      <c r="AK133" s="52" t="str">
        <f t="shared" si="75"/>
        <v/>
      </c>
      <c r="AL133" s="52" t="str">
        <f t="shared" si="76"/>
        <v/>
      </c>
      <c r="AM133" s="52" t="str">
        <f t="shared" si="77"/>
        <v/>
      </c>
      <c r="AN133" s="52" t="str">
        <f t="shared" si="78"/>
        <v/>
      </c>
    </row>
    <row r="134" spans="13:40">
      <c r="M134" s="67"/>
      <c r="N134" s="65"/>
      <c r="O134" s="77"/>
      <c r="P134" s="77"/>
      <c r="Q134" s="77"/>
      <c r="R134" s="77"/>
      <c r="S134" s="77"/>
      <c r="T134" s="77"/>
      <c r="U134" s="77"/>
      <c r="V134" s="77"/>
      <c r="W134" s="77"/>
      <c r="X134" s="62"/>
      <c r="AB134" s="51" t="str">
        <f t="shared" si="55"/>
        <v/>
      </c>
      <c r="AC134" s="49" t="str">
        <f t="shared" si="79"/>
        <v/>
      </c>
      <c r="AD134" s="52" t="str">
        <f t="shared" si="68"/>
        <v/>
      </c>
      <c r="AE134" s="52" t="str">
        <f t="shared" si="69"/>
        <v/>
      </c>
      <c r="AF134" s="52" t="str">
        <f t="shared" si="70"/>
        <v/>
      </c>
      <c r="AG134" s="52" t="str">
        <f t="shared" si="71"/>
        <v/>
      </c>
      <c r="AH134" s="52" t="str">
        <f t="shared" si="72"/>
        <v/>
      </c>
      <c r="AI134" s="52" t="str">
        <f t="shared" si="73"/>
        <v/>
      </c>
      <c r="AJ134" s="52" t="str">
        <f t="shared" si="74"/>
        <v/>
      </c>
      <c r="AK134" s="52" t="str">
        <f t="shared" si="75"/>
        <v/>
      </c>
      <c r="AL134" s="52" t="str">
        <f t="shared" si="76"/>
        <v/>
      </c>
      <c r="AM134" s="52" t="str">
        <f t="shared" si="77"/>
        <v/>
      </c>
      <c r="AN134" s="52" t="str">
        <f t="shared" si="78"/>
        <v/>
      </c>
    </row>
    <row r="135" spans="13:40">
      <c r="M135" s="67"/>
      <c r="N135" s="65"/>
      <c r="O135" s="77"/>
      <c r="P135" s="77"/>
      <c r="Q135" s="77"/>
      <c r="R135" s="77"/>
      <c r="S135" s="77"/>
      <c r="T135" s="77"/>
      <c r="U135" s="77"/>
      <c r="V135" s="77"/>
      <c r="W135" s="77"/>
      <c r="X135" s="62"/>
      <c r="AB135" s="51" t="str">
        <f t="shared" si="55"/>
        <v/>
      </c>
      <c r="AC135" s="49" t="str">
        <f t="shared" si="79"/>
        <v/>
      </c>
      <c r="AD135" s="52" t="str">
        <f t="shared" si="68"/>
        <v/>
      </c>
      <c r="AE135" s="52" t="str">
        <f t="shared" si="69"/>
        <v/>
      </c>
      <c r="AF135" s="52" t="str">
        <f t="shared" si="70"/>
        <v/>
      </c>
      <c r="AG135" s="52" t="str">
        <f t="shared" si="71"/>
        <v/>
      </c>
      <c r="AH135" s="52" t="str">
        <f t="shared" si="72"/>
        <v/>
      </c>
      <c r="AI135" s="52" t="str">
        <f t="shared" si="73"/>
        <v/>
      </c>
      <c r="AJ135" s="52" t="str">
        <f t="shared" si="74"/>
        <v/>
      </c>
      <c r="AK135" s="52" t="str">
        <f t="shared" si="75"/>
        <v/>
      </c>
      <c r="AL135" s="52" t="str">
        <f t="shared" si="76"/>
        <v/>
      </c>
      <c r="AM135" s="52" t="str">
        <f t="shared" si="77"/>
        <v/>
      </c>
      <c r="AN135" s="52" t="str">
        <f t="shared" si="78"/>
        <v/>
      </c>
    </row>
    <row r="136" spans="13:40">
      <c r="M136" s="67"/>
      <c r="N136" s="65"/>
      <c r="O136" s="77"/>
      <c r="P136" s="77"/>
      <c r="Q136" s="77"/>
      <c r="R136" s="77"/>
      <c r="S136" s="77"/>
      <c r="T136" s="77"/>
      <c r="U136" s="77"/>
      <c r="V136" s="77"/>
      <c r="W136" s="77"/>
      <c r="X136" s="62"/>
      <c r="AB136" s="51" t="str">
        <f t="shared" si="55"/>
        <v/>
      </c>
      <c r="AC136" s="49" t="str">
        <f t="shared" si="79"/>
        <v/>
      </c>
      <c r="AD136" s="52" t="str">
        <f t="shared" si="68"/>
        <v/>
      </c>
      <c r="AE136" s="52" t="str">
        <f t="shared" si="69"/>
        <v/>
      </c>
      <c r="AF136" s="52" t="str">
        <f t="shared" si="70"/>
        <v/>
      </c>
      <c r="AG136" s="52" t="str">
        <f t="shared" si="71"/>
        <v/>
      </c>
      <c r="AH136" s="52" t="str">
        <f t="shared" si="72"/>
        <v/>
      </c>
      <c r="AI136" s="52" t="str">
        <f t="shared" si="73"/>
        <v/>
      </c>
      <c r="AJ136" s="52" t="str">
        <f t="shared" si="74"/>
        <v/>
      </c>
      <c r="AK136" s="52" t="str">
        <f t="shared" si="75"/>
        <v/>
      </c>
      <c r="AL136" s="52" t="str">
        <f t="shared" si="76"/>
        <v/>
      </c>
      <c r="AM136" s="52" t="str">
        <f t="shared" si="77"/>
        <v/>
      </c>
      <c r="AN136" s="52" t="str">
        <f t="shared" si="78"/>
        <v/>
      </c>
    </row>
    <row r="137" spans="13:40">
      <c r="M137" s="67"/>
      <c r="N137" s="65"/>
      <c r="O137" s="77"/>
      <c r="P137" s="77"/>
      <c r="Q137" s="77"/>
      <c r="R137" s="77"/>
      <c r="S137" s="77"/>
      <c r="T137" s="77"/>
      <c r="U137" s="77"/>
      <c r="V137" s="77"/>
      <c r="W137" s="77"/>
      <c r="X137" s="62"/>
      <c r="AB137" s="51" t="str">
        <f t="shared" si="55"/>
        <v/>
      </c>
      <c r="AC137" s="49" t="str">
        <f t="shared" si="79"/>
        <v/>
      </c>
      <c r="AD137" s="52" t="str">
        <f t="shared" si="68"/>
        <v/>
      </c>
      <c r="AE137" s="52" t="str">
        <f t="shared" si="69"/>
        <v/>
      </c>
      <c r="AF137" s="52" t="str">
        <f t="shared" si="70"/>
        <v/>
      </c>
      <c r="AG137" s="52" t="str">
        <f t="shared" si="71"/>
        <v/>
      </c>
      <c r="AH137" s="52" t="str">
        <f t="shared" si="72"/>
        <v/>
      </c>
      <c r="AI137" s="52" t="str">
        <f t="shared" si="73"/>
        <v/>
      </c>
      <c r="AJ137" s="52" t="str">
        <f t="shared" si="74"/>
        <v/>
      </c>
      <c r="AK137" s="52" t="str">
        <f t="shared" si="75"/>
        <v/>
      </c>
      <c r="AL137" s="52" t="str">
        <f t="shared" si="76"/>
        <v/>
      </c>
      <c r="AM137" s="52" t="str">
        <f t="shared" si="77"/>
        <v/>
      </c>
      <c r="AN137" s="52" t="str">
        <f t="shared" si="78"/>
        <v/>
      </c>
    </row>
    <row r="138" spans="13:40">
      <c r="M138" s="67"/>
      <c r="N138" s="65"/>
      <c r="O138" s="77"/>
      <c r="P138" s="77"/>
      <c r="Q138" s="77"/>
      <c r="R138" s="77"/>
      <c r="S138" s="77"/>
      <c r="T138" s="77"/>
      <c r="U138" s="77"/>
      <c r="V138" s="77"/>
      <c r="W138" s="77"/>
      <c r="X138" s="62"/>
      <c r="AB138" s="51" t="str">
        <f t="shared" si="55"/>
        <v/>
      </c>
      <c r="AC138" s="49" t="str">
        <f t="shared" si="79"/>
        <v/>
      </c>
      <c r="AD138" s="52" t="str">
        <f t="shared" si="68"/>
        <v/>
      </c>
      <c r="AE138" s="52" t="str">
        <f t="shared" si="69"/>
        <v/>
      </c>
      <c r="AF138" s="52" t="str">
        <f t="shared" si="70"/>
        <v/>
      </c>
      <c r="AG138" s="52" t="str">
        <f t="shared" si="71"/>
        <v/>
      </c>
      <c r="AH138" s="52" t="str">
        <f t="shared" si="72"/>
        <v/>
      </c>
      <c r="AI138" s="52" t="str">
        <f t="shared" si="73"/>
        <v/>
      </c>
      <c r="AJ138" s="52" t="str">
        <f t="shared" si="74"/>
        <v/>
      </c>
      <c r="AK138" s="52" t="str">
        <f t="shared" si="75"/>
        <v/>
      </c>
      <c r="AL138" s="52" t="str">
        <f t="shared" si="76"/>
        <v/>
      </c>
      <c r="AM138" s="52" t="str">
        <f t="shared" si="77"/>
        <v/>
      </c>
      <c r="AN138" s="52" t="str">
        <f t="shared" si="78"/>
        <v/>
      </c>
    </row>
    <row r="139" spans="13:40">
      <c r="M139" s="67"/>
      <c r="N139" s="65"/>
      <c r="O139" s="77"/>
      <c r="P139" s="77"/>
      <c r="Q139" s="77"/>
      <c r="R139" s="77"/>
      <c r="S139" s="77"/>
      <c r="T139" s="77"/>
      <c r="U139" s="77"/>
      <c r="V139" s="77"/>
      <c r="W139" s="77"/>
      <c r="X139" s="62"/>
      <c r="AB139" s="51" t="str">
        <f t="shared" si="55"/>
        <v/>
      </c>
      <c r="AC139" s="49" t="str">
        <f t="shared" si="79"/>
        <v/>
      </c>
      <c r="AD139" s="52" t="str">
        <f t="shared" si="68"/>
        <v/>
      </c>
      <c r="AE139" s="52" t="str">
        <f t="shared" si="69"/>
        <v/>
      </c>
      <c r="AF139" s="52" t="str">
        <f t="shared" si="70"/>
        <v/>
      </c>
      <c r="AG139" s="52" t="str">
        <f t="shared" si="71"/>
        <v/>
      </c>
      <c r="AH139" s="52" t="str">
        <f t="shared" si="72"/>
        <v/>
      </c>
      <c r="AI139" s="52" t="str">
        <f t="shared" si="73"/>
        <v/>
      </c>
      <c r="AJ139" s="52" t="str">
        <f t="shared" si="74"/>
        <v/>
      </c>
      <c r="AK139" s="52" t="str">
        <f t="shared" si="75"/>
        <v/>
      </c>
      <c r="AL139" s="52" t="str">
        <f t="shared" si="76"/>
        <v/>
      </c>
      <c r="AM139" s="52" t="str">
        <f t="shared" si="77"/>
        <v/>
      </c>
      <c r="AN139" s="52" t="str">
        <f t="shared" si="78"/>
        <v/>
      </c>
    </row>
    <row r="140" spans="13:40">
      <c r="M140" s="67"/>
      <c r="N140" s="65"/>
      <c r="O140" s="77"/>
      <c r="P140" s="77"/>
      <c r="Q140" s="77"/>
      <c r="R140" s="77"/>
      <c r="S140" s="77"/>
      <c r="T140" s="77"/>
      <c r="U140" s="77"/>
      <c r="V140" s="77"/>
      <c r="W140" s="77"/>
      <c r="X140" s="62"/>
      <c r="AB140" s="51" t="str">
        <f t="shared" si="55"/>
        <v/>
      </c>
      <c r="AC140" s="49" t="str">
        <f t="shared" si="79"/>
        <v/>
      </c>
      <c r="AD140" s="52" t="str">
        <f t="shared" si="68"/>
        <v/>
      </c>
      <c r="AE140" s="52" t="str">
        <f t="shared" si="69"/>
        <v/>
      </c>
      <c r="AF140" s="52" t="str">
        <f t="shared" si="70"/>
        <v/>
      </c>
      <c r="AG140" s="52" t="str">
        <f t="shared" si="71"/>
        <v/>
      </c>
      <c r="AH140" s="52" t="str">
        <f t="shared" si="72"/>
        <v/>
      </c>
      <c r="AI140" s="52" t="str">
        <f t="shared" si="73"/>
        <v/>
      </c>
      <c r="AJ140" s="52" t="str">
        <f t="shared" si="74"/>
        <v/>
      </c>
      <c r="AK140" s="52" t="str">
        <f t="shared" si="75"/>
        <v/>
      </c>
      <c r="AL140" s="52" t="str">
        <f t="shared" si="76"/>
        <v/>
      </c>
      <c r="AM140" s="52" t="str">
        <f t="shared" si="77"/>
        <v/>
      </c>
      <c r="AN140" s="52" t="str">
        <f t="shared" si="78"/>
        <v/>
      </c>
    </row>
    <row r="141" spans="13:40">
      <c r="M141" s="67"/>
      <c r="N141" s="65"/>
      <c r="O141" s="77"/>
      <c r="P141" s="77"/>
      <c r="Q141" s="77"/>
      <c r="R141" s="77"/>
      <c r="S141" s="77"/>
      <c r="T141" s="77"/>
      <c r="U141" s="77"/>
      <c r="V141" s="77"/>
      <c r="W141" s="77"/>
      <c r="X141" s="62"/>
      <c r="AB141" s="51" t="str">
        <f t="shared" si="55"/>
        <v/>
      </c>
      <c r="AC141" s="49" t="str">
        <f t="shared" si="79"/>
        <v/>
      </c>
      <c r="AD141" s="52" t="str">
        <f t="shared" si="68"/>
        <v/>
      </c>
      <c r="AE141" s="52" t="str">
        <f t="shared" si="69"/>
        <v/>
      </c>
      <c r="AF141" s="52" t="str">
        <f t="shared" si="70"/>
        <v/>
      </c>
      <c r="AG141" s="52" t="str">
        <f t="shared" si="71"/>
        <v/>
      </c>
      <c r="AH141" s="52" t="str">
        <f t="shared" si="72"/>
        <v/>
      </c>
      <c r="AI141" s="52" t="str">
        <f t="shared" si="73"/>
        <v/>
      </c>
      <c r="AJ141" s="52" t="str">
        <f t="shared" si="74"/>
        <v/>
      </c>
      <c r="AK141" s="52" t="str">
        <f t="shared" si="75"/>
        <v/>
      </c>
      <c r="AL141" s="52" t="str">
        <f t="shared" si="76"/>
        <v/>
      </c>
      <c r="AM141" s="52" t="str">
        <f t="shared" si="77"/>
        <v/>
      </c>
      <c r="AN141" s="52" t="str">
        <f t="shared" si="78"/>
        <v/>
      </c>
    </row>
    <row r="142" spans="13:40">
      <c r="M142" s="67"/>
      <c r="N142" s="65"/>
      <c r="O142" s="77"/>
      <c r="P142" s="77"/>
      <c r="Q142" s="77"/>
      <c r="R142" s="77"/>
      <c r="S142" s="77"/>
      <c r="T142" s="77"/>
      <c r="U142" s="77"/>
      <c r="V142" s="77"/>
      <c r="W142" s="77"/>
      <c r="X142" s="62"/>
      <c r="AB142" s="51" t="str">
        <f t="shared" si="55"/>
        <v/>
      </c>
      <c r="AC142" s="49" t="str">
        <f t="shared" si="79"/>
        <v/>
      </c>
      <c r="AD142" s="52" t="str">
        <f t="shared" si="68"/>
        <v/>
      </c>
      <c r="AE142" s="52" t="str">
        <f t="shared" si="69"/>
        <v/>
      </c>
      <c r="AF142" s="52" t="str">
        <f t="shared" si="70"/>
        <v/>
      </c>
      <c r="AG142" s="52" t="str">
        <f t="shared" si="71"/>
        <v/>
      </c>
      <c r="AH142" s="52" t="str">
        <f t="shared" si="72"/>
        <v/>
      </c>
      <c r="AI142" s="52" t="str">
        <f t="shared" si="73"/>
        <v/>
      </c>
      <c r="AJ142" s="52" t="str">
        <f t="shared" si="74"/>
        <v/>
      </c>
      <c r="AK142" s="52" t="str">
        <f t="shared" si="75"/>
        <v/>
      </c>
      <c r="AL142" s="52" t="str">
        <f t="shared" si="76"/>
        <v/>
      </c>
      <c r="AM142" s="52" t="str">
        <f t="shared" si="77"/>
        <v/>
      </c>
      <c r="AN142" s="52" t="str">
        <f t="shared" si="78"/>
        <v/>
      </c>
    </row>
    <row r="143" spans="13:40">
      <c r="M143" s="67"/>
      <c r="N143" s="65"/>
      <c r="O143" s="77"/>
      <c r="P143" s="77"/>
      <c r="Q143" s="77"/>
      <c r="R143" s="77"/>
      <c r="S143" s="77"/>
      <c r="T143" s="77"/>
      <c r="U143" s="77"/>
      <c r="V143" s="77"/>
      <c r="W143" s="77"/>
      <c r="X143" s="62"/>
      <c r="AB143" s="51" t="str">
        <f t="shared" si="55"/>
        <v/>
      </c>
      <c r="AC143" s="49" t="str">
        <f t="shared" si="79"/>
        <v/>
      </c>
      <c r="AD143" s="52" t="str">
        <f t="shared" si="68"/>
        <v/>
      </c>
      <c r="AE143" s="52" t="str">
        <f t="shared" si="69"/>
        <v/>
      </c>
      <c r="AF143" s="52" t="str">
        <f t="shared" si="70"/>
        <v/>
      </c>
      <c r="AG143" s="52" t="str">
        <f t="shared" si="71"/>
        <v/>
      </c>
      <c r="AH143" s="52" t="str">
        <f t="shared" si="72"/>
        <v/>
      </c>
      <c r="AI143" s="52" t="str">
        <f t="shared" si="73"/>
        <v/>
      </c>
      <c r="AJ143" s="52" t="str">
        <f t="shared" si="74"/>
        <v/>
      </c>
      <c r="AK143" s="52" t="str">
        <f t="shared" si="75"/>
        <v/>
      </c>
      <c r="AL143" s="52" t="str">
        <f t="shared" si="76"/>
        <v/>
      </c>
      <c r="AM143" s="52" t="str">
        <f t="shared" si="77"/>
        <v/>
      </c>
      <c r="AN143" s="52" t="str">
        <f t="shared" si="78"/>
        <v/>
      </c>
    </row>
    <row r="144" spans="13:40">
      <c r="M144" s="67"/>
      <c r="N144" s="65"/>
      <c r="O144" s="77"/>
      <c r="P144" s="77"/>
      <c r="Q144" s="77"/>
      <c r="R144" s="77"/>
      <c r="S144" s="77"/>
      <c r="T144" s="77"/>
      <c r="U144" s="77"/>
      <c r="V144" s="77"/>
      <c r="W144" s="77"/>
      <c r="X144" s="62"/>
      <c r="AB144" s="51" t="str">
        <f t="shared" si="55"/>
        <v/>
      </c>
      <c r="AC144" s="49" t="str">
        <f t="shared" si="79"/>
        <v/>
      </c>
      <c r="AD144" s="52" t="str">
        <f t="shared" si="68"/>
        <v/>
      </c>
      <c r="AE144" s="52" t="str">
        <f t="shared" si="69"/>
        <v/>
      </c>
      <c r="AF144" s="52" t="str">
        <f t="shared" si="70"/>
        <v/>
      </c>
      <c r="AG144" s="52" t="str">
        <f t="shared" si="71"/>
        <v/>
      </c>
      <c r="AH144" s="52" t="str">
        <f t="shared" si="72"/>
        <v/>
      </c>
      <c r="AI144" s="52" t="str">
        <f t="shared" si="73"/>
        <v/>
      </c>
      <c r="AJ144" s="52" t="str">
        <f t="shared" si="74"/>
        <v/>
      </c>
      <c r="AK144" s="52" t="str">
        <f t="shared" si="75"/>
        <v/>
      </c>
      <c r="AL144" s="52" t="str">
        <f t="shared" si="76"/>
        <v/>
      </c>
      <c r="AM144" s="52" t="str">
        <f t="shared" si="77"/>
        <v/>
      </c>
      <c r="AN144" s="52" t="str">
        <f t="shared" si="78"/>
        <v/>
      </c>
    </row>
    <row r="145" spans="13:40">
      <c r="M145" s="67"/>
      <c r="N145" s="65"/>
      <c r="O145" s="77"/>
      <c r="P145" s="77"/>
      <c r="Q145" s="77"/>
      <c r="R145" s="77"/>
      <c r="S145" s="77"/>
      <c r="T145" s="77"/>
      <c r="U145" s="77"/>
      <c r="V145" s="77"/>
      <c r="W145" s="77"/>
      <c r="X145" s="62"/>
      <c r="AB145" s="51" t="str">
        <f t="shared" si="55"/>
        <v/>
      </c>
      <c r="AC145" s="49" t="str">
        <f t="shared" si="79"/>
        <v/>
      </c>
      <c r="AD145" s="52" t="str">
        <f t="shared" si="68"/>
        <v/>
      </c>
      <c r="AE145" s="52" t="str">
        <f t="shared" si="69"/>
        <v/>
      </c>
      <c r="AF145" s="52" t="str">
        <f t="shared" si="70"/>
        <v/>
      </c>
      <c r="AG145" s="52" t="str">
        <f t="shared" si="71"/>
        <v/>
      </c>
      <c r="AH145" s="52" t="str">
        <f t="shared" si="72"/>
        <v/>
      </c>
      <c r="AI145" s="52" t="str">
        <f t="shared" si="73"/>
        <v/>
      </c>
      <c r="AJ145" s="52" t="str">
        <f t="shared" si="74"/>
        <v/>
      </c>
      <c r="AK145" s="52" t="str">
        <f t="shared" si="75"/>
        <v/>
      </c>
      <c r="AL145" s="52" t="str">
        <f t="shared" si="76"/>
        <v/>
      </c>
      <c r="AM145" s="52" t="str">
        <f t="shared" si="77"/>
        <v/>
      </c>
      <c r="AN145" s="52" t="str">
        <f t="shared" si="78"/>
        <v/>
      </c>
    </row>
    <row r="146" spans="13:40">
      <c r="M146" s="67"/>
      <c r="N146" s="65"/>
      <c r="O146" s="77"/>
      <c r="P146" s="77"/>
      <c r="Q146" s="77"/>
      <c r="R146" s="77"/>
      <c r="S146" s="77"/>
      <c r="T146" s="77"/>
      <c r="U146" s="77"/>
      <c r="V146" s="77"/>
      <c r="W146" s="77"/>
      <c r="X146" s="62"/>
      <c r="AB146" s="51" t="str">
        <f t="shared" si="55"/>
        <v/>
      </c>
      <c r="AC146" s="49" t="str">
        <f t="shared" si="79"/>
        <v/>
      </c>
      <c r="AD146" s="52" t="str">
        <f t="shared" si="68"/>
        <v/>
      </c>
      <c r="AE146" s="52" t="str">
        <f t="shared" si="69"/>
        <v/>
      </c>
      <c r="AF146" s="52" t="str">
        <f t="shared" si="70"/>
        <v/>
      </c>
      <c r="AG146" s="52" t="str">
        <f t="shared" si="71"/>
        <v/>
      </c>
      <c r="AH146" s="52" t="str">
        <f t="shared" si="72"/>
        <v/>
      </c>
      <c r="AI146" s="52" t="str">
        <f t="shared" si="73"/>
        <v/>
      </c>
      <c r="AJ146" s="52" t="str">
        <f t="shared" si="74"/>
        <v/>
      </c>
      <c r="AK146" s="52" t="str">
        <f t="shared" si="75"/>
        <v/>
      </c>
      <c r="AL146" s="52" t="str">
        <f t="shared" si="76"/>
        <v/>
      </c>
      <c r="AM146" s="52" t="str">
        <f t="shared" si="77"/>
        <v/>
      </c>
      <c r="AN146" s="52" t="str">
        <f t="shared" si="78"/>
        <v/>
      </c>
    </row>
    <row r="147" spans="13:40">
      <c r="M147" s="67"/>
      <c r="N147" s="65"/>
      <c r="O147" s="77"/>
      <c r="P147" s="77"/>
      <c r="Q147" s="77"/>
      <c r="R147" s="77"/>
      <c r="S147" s="77"/>
      <c r="T147" s="77"/>
      <c r="U147" s="77"/>
      <c r="V147" s="77"/>
      <c r="W147" s="77"/>
      <c r="X147" s="62"/>
      <c r="AB147" s="51" t="str">
        <f t="shared" si="55"/>
        <v/>
      </c>
      <c r="AC147" s="49" t="str">
        <f t="shared" si="79"/>
        <v/>
      </c>
      <c r="AD147" s="52" t="str">
        <f t="shared" si="68"/>
        <v/>
      </c>
      <c r="AE147" s="52" t="str">
        <f t="shared" si="69"/>
        <v/>
      </c>
      <c r="AF147" s="52" t="str">
        <f t="shared" si="70"/>
        <v/>
      </c>
      <c r="AG147" s="52" t="str">
        <f t="shared" si="71"/>
        <v/>
      </c>
      <c r="AH147" s="52" t="str">
        <f t="shared" si="72"/>
        <v/>
      </c>
      <c r="AI147" s="52" t="str">
        <f t="shared" si="73"/>
        <v/>
      </c>
      <c r="AJ147" s="52" t="str">
        <f t="shared" si="74"/>
        <v/>
      </c>
      <c r="AK147" s="52" t="str">
        <f t="shared" si="75"/>
        <v/>
      </c>
      <c r="AL147" s="52" t="str">
        <f t="shared" si="76"/>
        <v/>
      </c>
      <c r="AM147" s="52" t="str">
        <f t="shared" si="77"/>
        <v/>
      </c>
      <c r="AN147" s="52" t="str">
        <f t="shared" si="78"/>
        <v/>
      </c>
    </row>
    <row r="148" spans="13:40">
      <c r="M148" s="67"/>
      <c r="N148" s="65"/>
      <c r="O148" s="77"/>
      <c r="P148" s="77"/>
      <c r="Q148" s="77"/>
      <c r="R148" s="77"/>
      <c r="S148" s="77"/>
      <c r="T148" s="77"/>
      <c r="U148" s="77"/>
      <c r="V148" s="77"/>
      <c r="W148" s="77"/>
      <c r="X148" s="62"/>
      <c r="AB148" s="51" t="str">
        <f t="shared" si="55"/>
        <v/>
      </c>
      <c r="AC148" s="49" t="str">
        <f t="shared" si="79"/>
        <v/>
      </c>
      <c r="AD148" s="52" t="str">
        <f t="shared" si="68"/>
        <v/>
      </c>
      <c r="AE148" s="52" t="str">
        <f t="shared" si="69"/>
        <v/>
      </c>
      <c r="AF148" s="52" t="str">
        <f t="shared" si="70"/>
        <v/>
      </c>
      <c r="AG148" s="52" t="str">
        <f t="shared" si="71"/>
        <v/>
      </c>
      <c r="AH148" s="52" t="str">
        <f t="shared" si="72"/>
        <v/>
      </c>
      <c r="AI148" s="52" t="str">
        <f t="shared" si="73"/>
        <v/>
      </c>
      <c r="AJ148" s="52" t="str">
        <f t="shared" si="74"/>
        <v/>
      </c>
      <c r="AK148" s="52" t="str">
        <f t="shared" si="75"/>
        <v/>
      </c>
      <c r="AL148" s="52" t="str">
        <f t="shared" si="76"/>
        <v/>
      </c>
      <c r="AM148" s="52" t="str">
        <f t="shared" si="77"/>
        <v/>
      </c>
      <c r="AN148" s="52" t="str">
        <f t="shared" si="78"/>
        <v/>
      </c>
    </row>
    <row r="149" spans="13:40">
      <c r="M149" s="67"/>
      <c r="N149" s="65"/>
      <c r="O149" s="77"/>
      <c r="P149" s="77"/>
      <c r="Q149" s="77"/>
      <c r="R149" s="77"/>
      <c r="S149" s="77"/>
      <c r="T149" s="77"/>
      <c r="U149" s="77"/>
      <c r="V149" s="77"/>
      <c r="W149" s="77"/>
      <c r="X149" s="62"/>
      <c r="AB149" s="51" t="str">
        <f t="shared" si="55"/>
        <v/>
      </c>
      <c r="AC149" s="49" t="str">
        <f t="shared" si="79"/>
        <v/>
      </c>
      <c r="AD149" s="52" t="str">
        <f t="shared" si="68"/>
        <v/>
      </c>
      <c r="AE149" s="52" t="str">
        <f t="shared" si="69"/>
        <v/>
      </c>
      <c r="AF149" s="52" t="str">
        <f t="shared" si="70"/>
        <v/>
      </c>
      <c r="AG149" s="52" t="str">
        <f t="shared" si="71"/>
        <v/>
      </c>
      <c r="AH149" s="52" t="str">
        <f t="shared" si="72"/>
        <v/>
      </c>
      <c r="AI149" s="52" t="str">
        <f t="shared" si="73"/>
        <v/>
      </c>
      <c r="AJ149" s="52" t="str">
        <f t="shared" si="74"/>
        <v/>
      </c>
      <c r="AK149" s="52" t="str">
        <f t="shared" si="75"/>
        <v/>
      </c>
      <c r="AL149" s="52" t="str">
        <f t="shared" si="76"/>
        <v/>
      </c>
      <c r="AM149" s="52" t="str">
        <f t="shared" si="77"/>
        <v/>
      </c>
      <c r="AN149" s="52" t="str">
        <f t="shared" si="78"/>
        <v/>
      </c>
    </row>
    <row r="150" spans="13:40">
      <c r="M150" s="67"/>
      <c r="N150" s="65"/>
      <c r="O150" s="77"/>
      <c r="P150" s="77"/>
      <c r="Q150" s="77"/>
      <c r="R150" s="77"/>
      <c r="S150" s="77"/>
      <c r="T150" s="77"/>
      <c r="U150" s="77"/>
      <c r="V150" s="77"/>
      <c r="W150" s="77"/>
      <c r="X150" s="62"/>
      <c r="AB150" s="51" t="str">
        <f t="shared" si="55"/>
        <v/>
      </c>
      <c r="AC150" s="49" t="str">
        <f t="shared" si="79"/>
        <v/>
      </c>
      <c r="AD150" s="52" t="str">
        <f t="shared" si="68"/>
        <v/>
      </c>
      <c r="AE150" s="52" t="str">
        <f t="shared" si="69"/>
        <v/>
      </c>
      <c r="AF150" s="52" t="str">
        <f t="shared" si="70"/>
        <v/>
      </c>
      <c r="AG150" s="52" t="str">
        <f t="shared" si="71"/>
        <v/>
      </c>
      <c r="AH150" s="52" t="str">
        <f t="shared" si="72"/>
        <v/>
      </c>
      <c r="AI150" s="52" t="str">
        <f t="shared" si="73"/>
        <v/>
      </c>
      <c r="AJ150" s="52" t="str">
        <f t="shared" si="74"/>
        <v/>
      </c>
      <c r="AK150" s="52" t="str">
        <f t="shared" si="75"/>
        <v/>
      </c>
      <c r="AL150" s="52" t="str">
        <f t="shared" si="76"/>
        <v/>
      </c>
      <c r="AM150" s="52" t="str">
        <f t="shared" si="77"/>
        <v/>
      </c>
      <c r="AN150" s="52" t="str">
        <f t="shared" si="78"/>
        <v/>
      </c>
    </row>
    <row r="151" spans="13:40">
      <c r="M151" s="67"/>
      <c r="N151" s="65"/>
      <c r="O151" s="77"/>
      <c r="P151" s="77"/>
      <c r="Q151" s="77"/>
      <c r="R151" s="77"/>
      <c r="S151" s="77"/>
      <c r="T151" s="77"/>
      <c r="U151" s="77"/>
      <c r="V151" s="77"/>
      <c r="W151" s="77"/>
      <c r="X151" s="62"/>
      <c r="AB151" s="51" t="str">
        <f t="shared" si="55"/>
        <v/>
      </c>
      <c r="AC151" s="49" t="str">
        <f t="shared" si="79"/>
        <v/>
      </c>
      <c r="AD151" s="52" t="str">
        <f t="shared" si="68"/>
        <v/>
      </c>
      <c r="AE151" s="52" t="str">
        <f t="shared" si="69"/>
        <v/>
      </c>
      <c r="AF151" s="52" t="str">
        <f t="shared" si="70"/>
        <v/>
      </c>
      <c r="AG151" s="52" t="str">
        <f t="shared" si="71"/>
        <v/>
      </c>
      <c r="AH151" s="52" t="str">
        <f t="shared" si="72"/>
        <v/>
      </c>
      <c r="AI151" s="52" t="str">
        <f t="shared" si="73"/>
        <v/>
      </c>
      <c r="AJ151" s="52" t="str">
        <f t="shared" si="74"/>
        <v/>
      </c>
      <c r="AK151" s="52" t="str">
        <f t="shared" si="75"/>
        <v/>
      </c>
      <c r="AL151" s="52" t="str">
        <f t="shared" si="76"/>
        <v/>
      </c>
      <c r="AM151" s="52" t="str">
        <f t="shared" si="77"/>
        <v/>
      </c>
      <c r="AN151" s="52" t="str">
        <f t="shared" si="78"/>
        <v/>
      </c>
    </row>
    <row r="152" spans="13:40">
      <c r="M152" s="67"/>
      <c r="N152" s="65"/>
      <c r="O152" s="77"/>
      <c r="P152" s="77"/>
      <c r="Q152" s="77"/>
      <c r="R152" s="77"/>
      <c r="S152" s="77"/>
      <c r="T152" s="77"/>
      <c r="U152" s="77"/>
      <c r="V152" s="77"/>
      <c r="W152" s="77"/>
      <c r="X152" s="62"/>
      <c r="AB152" s="51" t="str">
        <f t="shared" si="55"/>
        <v/>
      </c>
      <c r="AC152" s="49" t="str">
        <f t="shared" si="79"/>
        <v/>
      </c>
      <c r="AD152" s="52" t="str">
        <f t="shared" si="68"/>
        <v/>
      </c>
      <c r="AE152" s="52" t="str">
        <f t="shared" si="69"/>
        <v/>
      </c>
      <c r="AF152" s="52" t="str">
        <f t="shared" si="70"/>
        <v/>
      </c>
      <c r="AG152" s="52" t="str">
        <f t="shared" si="71"/>
        <v/>
      </c>
      <c r="AH152" s="52" t="str">
        <f t="shared" si="72"/>
        <v/>
      </c>
      <c r="AI152" s="52" t="str">
        <f t="shared" si="73"/>
        <v/>
      </c>
      <c r="AJ152" s="52" t="str">
        <f t="shared" si="74"/>
        <v/>
      </c>
      <c r="AK152" s="52" t="str">
        <f t="shared" si="75"/>
        <v/>
      </c>
      <c r="AL152" s="52" t="str">
        <f t="shared" si="76"/>
        <v/>
      </c>
      <c r="AM152" s="52" t="str">
        <f t="shared" si="77"/>
        <v/>
      </c>
      <c r="AN152" s="52" t="str">
        <f t="shared" si="78"/>
        <v/>
      </c>
    </row>
    <row r="153" spans="13:40">
      <c r="M153" s="67"/>
      <c r="N153" s="65"/>
      <c r="O153" s="77"/>
      <c r="P153" s="77"/>
      <c r="Q153" s="77"/>
      <c r="R153" s="77"/>
      <c r="S153" s="77"/>
      <c r="T153" s="77"/>
      <c r="U153" s="77"/>
      <c r="V153" s="77"/>
      <c r="W153" s="77"/>
      <c r="X153" s="62"/>
      <c r="AB153" s="51" t="str">
        <f t="shared" si="55"/>
        <v/>
      </c>
      <c r="AC153" s="49" t="str">
        <f t="shared" si="79"/>
        <v/>
      </c>
      <c r="AD153" s="52" t="str">
        <f t="shared" si="68"/>
        <v/>
      </c>
      <c r="AE153" s="52" t="str">
        <f t="shared" si="69"/>
        <v/>
      </c>
      <c r="AF153" s="52" t="str">
        <f t="shared" si="70"/>
        <v/>
      </c>
      <c r="AG153" s="52" t="str">
        <f t="shared" si="71"/>
        <v/>
      </c>
      <c r="AH153" s="52" t="str">
        <f t="shared" si="72"/>
        <v/>
      </c>
      <c r="AI153" s="52" t="str">
        <f t="shared" si="73"/>
        <v/>
      </c>
      <c r="AJ153" s="52" t="str">
        <f t="shared" si="74"/>
        <v/>
      </c>
      <c r="AK153" s="52" t="str">
        <f t="shared" si="75"/>
        <v/>
      </c>
      <c r="AL153" s="52" t="str">
        <f t="shared" si="76"/>
        <v/>
      </c>
      <c r="AM153" s="52" t="str">
        <f t="shared" si="77"/>
        <v/>
      </c>
      <c r="AN153" s="52" t="str">
        <f t="shared" si="78"/>
        <v/>
      </c>
    </row>
    <row r="154" spans="13:40">
      <c r="M154" s="67"/>
      <c r="N154" s="65"/>
      <c r="O154" s="77"/>
      <c r="P154" s="77"/>
      <c r="Q154" s="77"/>
      <c r="R154" s="77"/>
      <c r="S154" s="77"/>
      <c r="T154" s="77"/>
      <c r="U154" s="77"/>
      <c r="V154" s="77"/>
      <c r="W154" s="77"/>
      <c r="X154" s="62"/>
      <c r="AB154" s="51" t="str">
        <f t="shared" si="55"/>
        <v/>
      </c>
      <c r="AC154" s="49" t="str">
        <f t="shared" si="79"/>
        <v/>
      </c>
      <c r="AD154" s="52" t="str">
        <f t="shared" si="68"/>
        <v/>
      </c>
      <c r="AE154" s="52" t="str">
        <f t="shared" si="69"/>
        <v/>
      </c>
      <c r="AF154" s="52" t="str">
        <f t="shared" si="70"/>
        <v/>
      </c>
      <c r="AG154" s="52" t="str">
        <f t="shared" si="71"/>
        <v/>
      </c>
      <c r="AH154" s="52" t="str">
        <f t="shared" si="72"/>
        <v/>
      </c>
      <c r="AI154" s="52" t="str">
        <f t="shared" si="73"/>
        <v/>
      </c>
      <c r="AJ154" s="52" t="str">
        <f t="shared" si="74"/>
        <v/>
      </c>
      <c r="AK154" s="52" t="str">
        <f t="shared" si="75"/>
        <v/>
      </c>
      <c r="AL154" s="52" t="str">
        <f t="shared" si="76"/>
        <v/>
      </c>
      <c r="AM154" s="52" t="str">
        <f t="shared" si="77"/>
        <v/>
      </c>
      <c r="AN154" s="52" t="str">
        <f t="shared" si="78"/>
        <v/>
      </c>
    </row>
    <row r="155" spans="13:40">
      <c r="M155" s="67"/>
      <c r="N155" s="65"/>
      <c r="O155" s="77"/>
      <c r="P155" s="77"/>
      <c r="Q155" s="77"/>
      <c r="R155" s="77"/>
      <c r="S155" s="77"/>
      <c r="T155" s="77"/>
      <c r="U155" s="77"/>
      <c r="V155" s="77"/>
      <c r="W155" s="77"/>
      <c r="X155" s="62"/>
      <c r="AB155" s="51" t="str">
        <f t="shared" ref="AB155:AB202" si="80">IF(AND(ISNUMBER(N155),N155&lt;&gt;""),N155,"")</f>
        <v/>
      </c>
      <c r="AC155" s="49" t="str">
        <f t="shared" si="79"/>
        <v/>
      </c>
      <c r="AD155" s="52" t="str">
        <f t="shared" ref="AD155:AD186" si="81">IF(AB155="","",COUNTIFS($C152:$C252,AD$2,$D152:$D252,$AB155))</f>
        <v/>
      </c>
      <c r="AE155" s="52" t="str">
        <f t="shared" ref="AE155:AE186" si="82">IF(AC155="","",COUNTIFS($C152:$C252,AE$2,$D152:$D252,$AB155))</f>
        <v/>
      </c>
      <c r="AF155" s="52" t="str">
        <f t="shared" ref="AF155:AF186" si="83">IF(AD155="","",COUNTIFS($C152:$C252,AF$2,$D152:$D252,$AB155))</f>
        <v/>
      </c>
      <c r="AG155" s="52" t="str">
        <f t="shared" ref="AG155:AG186" si="84">IF(AE155="","",COUNTIFS($C152:$C252,AG$2,$D152:$D252,$AB155))</f>
        <v/>
      </c>
      <c r="AH155" s="52" t="str">
        <f t="shared" ref="AH155:AH186" si="85">IF(AF155="","",COUNTIFS($C152:$C252,AH$2,$D152:$D252,$AB155))</f>
        <v/>
      </c>
      <c r="AI155" s="52" t="str">
        <f t="shared" ref="AI155:AI186" si="86">IF(AG155="","",COUNTIFS($C152:$C252,AI$2,$D152:$D252,$AB155))</f>
        <v/>
      </c>
      <c r="AJ155" s="52" t="str">
        <f t="shared" ref="AJ155:AJ186" si="87">IF(AH155="","",COUNTIFS($C152:$C252,AJ$2,$D152:$D252,$AB155))</f>
        <v/>
      </c>
      <c r="AK155" s="52" t="str">
        <f t="shared" ref="AK155:AK186" si="88">IF(AI155="","",COUNTIFS($C152:$C252,AK$2,$D152:$D252,$AB155))</f>
        <v/>
      </c>
      <c r="AL155" s="52" t="str">
        <f t="shared" ref="AL155:AL186" si="89">IF(AJ155="","",COUNTIFS($C152:$C252,AL$2,$D152:$D252,$AB155))</f>
        <v/>
      </c>
      <c r="AM155" s="52" t="str">
        <f t="shared" ref="AM155:AM186" si="90">IF(AK155="","",COUNTIFS($C152:$C252,AM$2,$D152:$D252,$AB155))</f>
        <v/>
      </c>
      <c r="AN155" s="52" t="str">
        <f t="shared" ref="AN155:AN186" si="91">IF(AB155="","",COUNTIFS($C152:$C252,"&gt;2.50",$D152:$D252,$AB155))</f>
        <v/>
      </c>
    </row>
    <row r="156" spans="13:40">
      <c r="M156" s="67"/>
      <c r="N156" s="65"/>
      <c r="O156" s="77"/>
      <c r="P156" s="77"/>
      <c r="Q156" s="77"/>
      <c r="R156" s="77"/>
      <c r="S156" s="77"/>
      <c r="T156" s="77"/>
      <c r="U156" s="77"/>
      <c r="V156" s="77"/>
      <c r="W156" s="77"/>
      <c r="X156" s="62"/>
      <c r="AB156" s="51" t="str">
        <f t="shared" si="80"/>
        <v/>
      </c>
      <c r="AC156" s="49" t="str">
        <f t="shared" si="79"/>
        <v/>
      </c>
      <c r="AD156" s="52" t="str">
        <f t="shared" si="81"/>
        <v/>
      </c>
      <c r="AE156" s="52" t="str">
        <f t="shared" si="82"/>
        <v/>
      </c>
      <c r="AF156" s="52" t="str">
        <f t="shared" si="83"/>
        <v/>
      </c>
      <c r="AG156" s="52" t="str">
        <f t="shared" si="84"/>
        <v/>
      </c>
      <c r="AH156" s="52" t="str">
        <f t="shared" si="85"/>
        <v/>
      </c>
      <c r="AI156" s="52" t="str">
        <f t="shared" si="86"/>
        <v/>
      </c>
      <c r="AJ156" s="52" t="str">
        <f t="shared" si="87"/>
        <v/>
      </c>
      <c r="AK156" s="52" t="str">
        <f t="shared" si="88"/>
        <v/>
      </c>
      <c r="AL156" s="52" t="str">
        <f t="shared" si="89"/>
        <v/>
      </c>
      <c r="AM156" s="52" t="str">
        <f t="shared" si="90"/>
        <v/>
      </c>
      <c r="AN156" s="52" t="str">
        <f t="shared" si="91"/>
        <v/>
      </c>
    </row>
    <row r="157" spans="13:40">
      <c r="M157" s="67"/>
      <c r="N157" s="65"/>
      <c r="O157" s="77"/>
      <c r="P157" s="77"/>
      <c r="Q157" s="77"/>
      <c r="R157" s="77"/>
      <c r="S157" s="77"/>
      <c r="T157" s="77"/>
      <c r="U157" s="77"/>
      <c r="V157" s="77"/>
      <c r="W157" s="77"/>
      <c r="X157" s="62"/>
      <c r="AB157" s="51" t="str">
        <f t="shared" si="80"/>
        <v/>
      </c>
      <c r="AC157" s="49" t="str">
        <f t="shared" si="79"/>
        <v/>
      </c>
      <c r="AD157" s="52" t="str">
        <f t="shared" si="81"/>
        <v/>
      </c>
      <c r="AE157" s="52" t="str">
        <f t="shared" si="82"/>
        <v/>
      </c>
      <c r="AF157" s="52" t="str">
        <f t="shared" si="83"/>
        <v/>
      </c>
      <c r="AG157" s="52" t="str">
        <f t="shared" si="84"/>
        <v/>
      </c>
      <c r="AH157" s="52" t="str">
        <f t="shared" si="85"/>
        <v/>
      </c>
      <c r="AI157" s="52" t="str">
        <f t="shared" si="86"/>
        <v/>
      </c>
      <c r="AJ157" s="52" t="str">
        <f t="shared" si="87"/>
        <v/>
      </c>
      <c r="AK157" s="52" t="str">
        <f t="shared" si="88"/>
        <v/>
      </c>
      <c r="AL157" s="52" t="str">
        <f t="shared" si="89"/>
        <v/>
      </c>
      <c r="AM157" s="52" t="str">
        <f t="shared" si="90"/>
        <v/>
      </c>
      <c r="AN157" s="52" t="str">
        <f t="shared" si="91"/>
        <v/>
      </c>
    </row>
    <row r="158" spans="13:40">
      <c r="M158" s="67"/>
      <c r="N158" s="65"/>
      <c r="O158" s="77"/>
      <c r="P158" s="77"/>
      <c r="Q158" s="77"/>
      <c r="R158" s="77"/>
      <c r="S158" s="77"/>
      <c r="T158" s="77"/>
      <c r="U158" s="77"/>
      <c r="V158" s="77"/>
      <c r="W158" s="77"/>
      <c r="X158" s="62"/>
      <c r="AB158" s="51" t="str">
        <f t="shared" si="80"/>
        <v/>
      </c>
      <c r="AC158" s="49" t="str">
        <f t="shared" si="79"/>
        <v/>
      </c>
      <c r="AD158" s="52" t="str">
        <f t="shared" si="81"/>
        <v/>
      </c>
      <c r="AE158" s="52" t="str">
        <f t="shared" si="82"/>
        <v/>
      </c>
      <c r="AF158" s="52" t="str">
        <f t="shared" si="83"/>
        <v/>
      </c>
      <c r="AG158" s="52" t="str">
        <f t="shared" si="84"/>
        <v/>
      </c>
      <c r="AH158" s="52" t="str">
        <f t="shared" si="85"/>
        <v/>
      </c>
      <c r="AI158" s="52" t="str">
        <f t="shared" si="86"/>
        <v/>
      </c>
      <c r="AJ158" s="52" t="str">
        <f t="shared" si="87"/>
        <v/>
      </c>
      <c r="AK158" s="52" t="str">
        <f t="shared" si="88"/>
        <v/>
      </c>
      <c r="AL158" s="52" t="str">
        <f t="shared" si="89"/>
        <v/>
      </c>
      <c r="AM158" s="52" t="str">
        <f t="shared" si="90"/>
        <v/>
      </c>
      <c r="AN158" s="52" t="str">
        <f t="shared" si="91"/>
        <v/>
      </c>
    </row>
    <row r="159" spans="13:40">
      <c r="M159" s="67"/>
      <c r="N159" s="65"/>
      <c r="O159" s="77"/>
      <c r="P159" s="77"/>
      <c r="Q159" s="77"/>
      <c r="R159" s="77"/>
      <c r="S159" s="77"/>
      <c r="T159" s="77"/>
      <c r="U159" s="77"/>
      <c r="V159" s="77"/>
      <c r="W159" s="77"/>
      <c r="X159" s="62"/>
      <c r="AB159" s="51" t="str">
        <f t="shared" si="80"/>
        <v/>
      </c>
      <c r="AC159" s="49" t="str">
        <f t="shared" si="79"/>
        <v/>
      </c>
      <c r="AD159" s="52" t="str">
        <f t="shared" si="81"/>
        <v/>
      </c>
      <c r="AE159" s="52" t="str">
        <f t="shared" si="82"/>
        <v/>
      </c>
      <c r="AF159" s="52" t="str">
        <f t="shared" si="83"/>
        <v/>
      </c>
      <c r="AG159" s="52" t="str">
        <f t="shared" si="84"/>
        <v/>
      </c>
      <c r="AH159" s="52" t="str">
        <f t="shared" si="85"/>
        <v/>
      </c>
      <c r="AI159" s="52" t="str">
        <f t="shared" si="86"/>
        <v/>
      </c>
      <c r="AJ159" s="52" t="str">
        <f t="shared" si="87"/>
        <v/>
      </c>
      <c r="AK159" s="52" t="str">
        <f t="shared" si="88"/>
        <v/>
      </c>
      <c r="AL159" s="52" t="str">
        <f t="shared" si="89"/>
        <v/>
      </c>
      <c r="AM159" s="52" t="str">
        <f t="shared" si="90"/>
        <v/>
      </c>
      <c r="AN159" s="52" t="str">
        <f t="shared" si="91"/>
        <v/>
      </c>
    </row>
    <row r="160" spans="13:40">
      <c r="M160" s="67"/>
      <c r="N160" s="65"/>
      <c r="O160" s="77"/>
      <c r="P160" s="77"/>
      <c r="Q160" s="77"/>
      <c r="R160" s="77"/>
      <c r="S160" s="77"/>
      <c r="T160" s="77"/>
      <c r="U160" s="77"/>
      <c r="V160" s="77"/>
      <c r="W160" s="77"/>
      <c r="X160" s="62"/>
      <c r="AB160" s="51" t="str">
        <f t="shared" si="80"/>
        <v/>
      </c>
      <c r="AC160" s="49" t="str">
        <f t="shared" si="79"/>
        <v/>
      </c>
      <c r="AD160" s="52" t="str">
        <f t="shared" si="81"/>
        <v/>
      </c>
      <c r="AE160" s="52" t="str">
        <f t="shared" si="82"/>
        <v/>
      </c>
      <c r="AF160" s="52" t="str">
        <f t="shared" si="83"/>
        <v/>
      </c>
      <c r="AG160" s="52" t="str">
        <f t="shared" si="84"/>
        <v/>
      </c>
      <c r="AH160" s="52" t="str">
        <f t="shared" si="85"/>
        <v/>
      </c>
      <c r="AI160" s="52" t="str">
        <f t="shared" si="86"/>
        <v/>
      </c>
      <c r="AJ160" s="52" t="str">
        <f t="shared" si="87"/>
        <v/>
      </c>
      <c r="AK160" s="52" t="str">
        <f t="shared" si="88"/>
        <v/>
      </c>
      <c r="AL160" s="52" t="str">
        <f t="shared" si="89"/>
        <v/>
      </c>
      <c r="AM160" s="52" t="str">
        <f t="shared" si="90"/>
        <v/>
      </c>
      <c r="AN160" s="52" t="str">
        <f t="shared" si="91"/>
        <v/>
      </c>
    </row>
    <row r="161" spans="13:40">
      <c r="M161" s="67"/>
      <c r="N161" s="65"/>
      <c r="O161" s="77"/>
      <c r="P161" s="77"/>
      <c r="Q161" s="77"/>
      <c r="R161" s="77"/>
      <c r="S161" s="77"/>
      <c r="T161" s="77"/>
      <c r="U161" s="77"/>
      <c r="V161" s="77"/>
      <c r="W161" s="77"/>
      <c r="X161" s="62"/>
      <c r="AB161" s="51" t="str">
        <f t="shared" si="80"/>
        <v/>
      </c>
      <c r="AC161" s="49" t="str">
        <f t="shared" si="79"/>
        <v/>
      </c>
      <c r="AD161" s="52" t="str">
        <f t="shared" si="81"/>
        <v/>
      </c>
      <c r="AE161" s="52" t="str">
        <f t="shared" si="82"/>
        <v/>
      </c>
      <c r="AF161" s="52" t="str">
        <f t="shared" si="83"/>
        <v/>
      </c>
      <c r="AG161" s="52" t="str">
        <f t="shared" si="84"/>
        <v/>
      </c>
      <c r="AH161" s="52" t="str">
        <f t="shared" si="85"/>
        <v/>
      </c>
      <c r="AI161" s="52" t="str">
        <f t="shared" si="86"/>
        <v/>
      </c>
      <c r="AJ161" s="52" t="str">
        <f t="shared" si="87"/>
        <v/>
      </c>
      <c r="AK161" s="52" t="str">
        <f t="shared" si="88"/>
        <v/>
      </c>
      <c r="AL161" s="52" t="str">
        <f t="shared" si="89"/>
        <v/>
      </c>
      <c r="AM161" s="52" t="str">
        <f t="shared" si="90"/>
        <v/>
      </c>
      <c r="AN161" s="52" t="str">
        <f t="shared" si="91"/>
        <v/>
      </c>
    </row>
    <row r="162" spans="13:40">
      <c r="M162" s="67"/>
      <c r="N162" s="65"/>
      <c r="O162" s="77"/>
      <c r="P162" s="77"/>
      <c r="Q162" s="77"/>
      <c r="R162" s="77"/>
      <c r="S162" s="77"/>
      <c r="T162" s="77"/>
      <c r="U162" s="77"/>
      <c r="V162" s="77"/>
      <c r="W162" s="77"/>
      <c r="X162" s="62"/>
      <c r="AB162" s="51" t="str">
        <f t="shared" si="80"/>
        <v/>
      </c>
      <c r="AC162" s="49" t="str">
        <f t="shared" si="79"/>
        <v/>
      </c>
      <c r="AD162" s="52" t="str">
        <f t="shared" si="81"/>
        <v/>
      </c>
      <c r="AE162" s="52" t="str">
        <f t="shared" si="82"/>
        <v/>
      </c>
      <c r="AF162" s="52" t="str">
        <f t="shared" si="83"/>
        <v/>
      </c>
      <c r="AG162" s="52" t="str">
        <f t="shared" si="84"/>
        <v/>
      </c>
      <c r="AH162" s="52" t="str">
        <f t="shared" si="85"/>
        <v/>
      </c>
      <c r="AI162" s="52" t="str">
        <f t="shared" si="86"/>
        <v/>
      </c>
      <c r="AJ162" s="52" t="str">
        <f t="shared" si="87"/>
        <v/>
      </c>
      <c r="AK162" s="52" t="str">
        <f t="shared" si="88"/>
        <v/>
      </c>
      <c r="AL162" s="52" t="str">
        <f t="shared" si="89"/>
        <v/>
      </c>
      <c r="AM162" s="52" t="str">
        <f t="shared" si="90"/>
        <v/>
      </c>
      <c r="AN162" s="52" t="str">
        <f t="shared" si="91"/>
        <v/>
      </c>
    </row>
    <row r="163" spans="13:40">
      <c r="M163" s="67"/>
      <c r="N163" s="65"/>
      <c r="O163" s="77"/>
      <c r="P163" s="77"/>
      <c r="Q163" s="77"/>
      <c r="R163" s="77"/>
      <c r="S163" s="77"/>
      <c r="T163" s="77"/>
      <c r="U163" s="77"/>
      <c r="V163" s="77"/>
      <c r="W163" s="77"/>
      <c r="X163" s="62"/>
      <c r="AB163" s="51" t="str">
        <f t="shared" si="80"/>
        <v/>
      </c>
      <c r="AC163" s="49" t="str">
        <f t="shared" ref="AC163:AC194" si="92">IF(AND(ISNUMBER(N163),N163&lt;&gt;""),(GETPIVOTDATA("Quantité 
estimée en 
stères",$N$1,"Lot",N163)-($I$2*M163))/M163,"")</f>
        <v/>
      </c>
      <c r="AD163" s="52" t="str">
        <f t="shared" si="81"/>
        <v/>
      </c>
      <c r="AE163" s="52" t="str">
        <f t="shared" si="82"/>
        <v/>
      </c>
      <c r="AF163" s="52" t="str">
        <f t="shared" si="83"/>
        <v/>
      </c>
      <c r="AG163" s="52" t="str">
        <f t="shared" si="84"/>
        <v/>
      </c>
      <c r="AH163" s="52" t="str">
        <f t="shared" si="85"/>
        <v/>
      </c>
      <c r="AI163" s="52" t="str">
        <f t="shared" si="86"/>
        <v/>
      </c>
      <c r="AJ163" s="52" t="str">
        <f t="shared" si="87"/>
        <v/>
      </c>
      <c r="AK163" s="52" t="str">
        <f t="shared" si="88"/>
        <v/>
      </c>
      <c r="AL163" s="52" t="str">
        <f t="shared" si="89"/>
        <v/>
      </c>
      <c r="AM163" s="52" t="str">
        <f t="shared" si="90"/>
        <v/>
      </c>
      <c r="AN163" s="52" t="str">
        <f t="shared" si="91"/>
        <v/>
      </c>
    </row>
    <row r="164" spans="13:40">
      <c r="M164" s="67"/>
      <c r="N164" s="65"/>
      <c r="O164" s="77"/>
      <c r="P164" s="77"/>
      <c r="Q164" s="77"/>
      <c r="R164" s="77"/>
      <c r="S164" s="77"/>
      <c r="T164" s="77"/>
      <c r="U164" s="77"/>
      <c r="V164" s="77"/>
      <c r="W164" s="77"/>
      <c r="X164" s="62"/>
      <c r="AB164" s="51" t="str">
        <f t="shared" si="80"/>
        <v/>
      </c>
      <c r="AC164" s="49" t="str">
        <f t="shared" si="92"/>
        <v/>
      </c>
      <c r="AD164" s="52" t="str">
        <f t="shared" si="81"/>
        <v/>
      </c>
      <c r="AE164" s="52" t="str">
        <f t="shared" si="82"/>
        <v/>
      </c>
      <c r="AF164" s="52" t="str">
        <f t="shared" si="83"/>
        <v/>
      </c>
      <c r="AG164" s="52" t="str">
        <f t="shared" si="84"/>
        <v/>
      </c>
      <c r="AH164" s="52" t="str">
        <f t="shared" si="85"/>
        <v/>
      </c>
      <c r="AI164" s="52" t="str">
        <f t="shared" si="86"/>
        <v/>
      </c>
      <c r="AJ164" s="52" t="str">
        <f t="shared" si="87"/>
        <v/>
      </c>
      <c r="AK164" s="52" t="str">
        <f t="shared" si="88"/>
        <v/>
      </c>
      <c r="AL164" s="52" t="str">
        <f t="shared" si="89"/>
        <v/>
      </c>
      <c r="AM164" s="52" t="str">
        <f t="shared" si="90"/>
        <v/>
      </c>
      <c r="AN164" s="52" t="str">
        <f t="shared" si="91"/>
        <v/>
      </c>
    </row>
    <row r="165" spans="13:40">
      <c r="M165" s="67"/>
      <c r="N165" s="65"/>
      <c r="O165" s="77"/>
      <c r="P165" s="77"/>
      <c r="Q165" s="77"/>
      <c r="R165" s="77"/>
      <c r="S165" s="77"/>
      <c r="T165" s="77"/>
      <c r="U165" s="77"/>
      <c r="V165" s="77"/>
      <c r="W165" s="77"/>
      <c r="X165" s="62"/>
      <c r="AB165" s="51" t="str">
        <f t="shared" si="80"/>
        <v/>
      </c>
      <c r="AC165" s="49" t="str">
        <f t="shared" si="92"/>
        <v/>
      </c>
      <c r="AD165" s="52" t="str">
        <f t="shared" si="81"/>
        <v/>
      </c>
      <c r="AE165" s="52" t="str">
        <f t="shared" si="82"/>
        <v/>
      </c>
      <c r="AF165" s="52" t="str">
        <f t="shared" si="83"/>
        <v/>
      </c>
      <c r="AG165" s="52" t="str">
        <f t="shared" si="84"/>
        <v/>
      </c>
      <c r="AH165" s="52" t="str">
        <f t="shared" si="85"/>
        <v/>
      </c>
      <c r="AI165" s="52" t="str">
        <f t="shared" si="86"/>
        <v/>
      </c>
      <c r="AJ165" s="52" t="str">
        <f t="shared" si="87"/>
        <v/>
      </c>
      <c r="AK165" s="52" t="str">
        <f t="shared" si="88"/>
        <v/>
      </c>
      <c r="AL165" s="52" t="str">
        <f t="shared" si="89"/>
        <v/>
      </c>
      <c r="AM165" s="52" t="str">
        <f t="shared" si="90"/>
        <v/>
      </c>
      <c r="AN165" s="52" t="str">
        <f t="shared" si="91"/>
        <v/>
      </c>
    </row>
    <row r="166" spans="13:40">
      <c r="M166" s="67"/>
      <c r="N166" s="65"/>
      <c r="O166" s="77"/>
      <c r="P166" s="77"/>
      <c r="Q166" s="77"/>
      <c r="R166" s="77"/>
      <c r="S166" s="77"/>
      <c r="T166" s="77"/>
      <c r="U166" s="77"/>
      <c r="V166" s="77"/>
      <c r="W166" s="77"/>
      <c r="X166" s="62"/>
      <c r="AB166" s="51" t="str">
        <f t="shared" si="80"/>
        <v/>
      </c>
      <c r="AC166" s="49" t="str">
        <f t="shared" si="92"/>
        <v/>
      </c>
      <c r="AD166" s="52" t="str">
        <f t="shared" si="81"/>
        <v/>
      </c>
      <c r="AE166" s="52" t="str">
        <f t="shared" si="82"/>
        <v/>
      </c>
      <c r="AF166" s="52" t="str">
        <f t="shared" si="83"/>
        <v/>
      </c>
      <c r="AG166" s="52" t="str">
        <f t="shared" si="84"/>
        <v/>
      </c>
      <c r="AH166" s="52" t="str">
        <f t="shared" si="85"/>
        <v/>
      </c>
      <c r="AI166" s="52" t="str">
        <f t="shared" si="86"/>
        <v/>
      </c>
      <c r="AJ166" s="52" t="str">
        <f t="shared" si="87"/>
        <v/>
      </c>
      <c r="AK166" s="52" t="str">
        <f t="shared" si="88"/>
        <v/>
      </c>
      <c r="AL166" s="52" t="str">
        <f t="shared" si="89"/>
        <v/>
      </c>
      <c r="AM166" s="52" t="str">
        <f t="shared" si="90"/>
        <v/>
      </c>
      <c r="AN166" s="52" t="str">
        <f t="shared" si="91"/>
        <v/>
      </c>
    </row>
    <row r="167" spans="13:40">
      <c r="M167" s="67"/>
      <c r="N167" s="65"/>
      <c r="O167" s="77"/>
      <c r="P167" s="77"/>
      <c r="Q167" s="77"/>
      <c r="R167" s="77"/>
      <c r="S167" s="77"/>
      <c r="T167" s="77"/>
      <c r="U167" s="77"/>
      <c r="V167" s="77"/>
      <c r="W167" s="77"/>
      <c r="X167" s="62"/>
      <c r="AB167" s="51" t="str">
        <f t="shared" si="80"/>
        <v/>
      </c>
      <c r="AC167" s="49" t="str">
        <f t="shared" si="92"/>
        <v/>
      </c>
      <c r="AD167" s="52" t="str">
        <f t="shared" si="81"/>
        <v/>
      </c>
      <c r="AE167" s="52" t="str">
        <f t="shared" si="82"/>
        <v/>
      </c>
      <c r="AF167" s="52" t="str">
        <f t="shared" si="83"/>
        <v/>
      </c>
      <c r="AG167" s="52" t="str">
        <f t="shared" si="84"/>
        <v/>
      </c>
      <c r="AH167" s="52" t="str">
        <f t="shared" si="85"/>
        <v/>
      </c>
      <c r="AI167" s="52" t="str">
        <f t="shared" si="86"/>
        <v/>
      </c>
      <c r="AJ167" s="52" t="str">
        <f t="shared" si="87"/>
        <v/>
      </c>
      <c r="AK167" s="52" t="str">
        <f t="shared" si="88"/>
        <v/>
      </c>
      <c r="AL167" s="52" t="str">
        <f t="shared" si="89"/>
        <v/>
      </c>
      <c r="AM167" s="52" t="str">
        <f t="shared" si="90"/>
        <v/>
      </c>
      <c r="AN167" s="52" t="str">
        <f t="shared" si="91"/>
        <v/>
      </c>
    </row>
    <row r="168" spans="13:40">
      <c r="M168" s="67"/>
      <c r="N168" s="65"/>
      <c r="O168" s="77"/>
      <c r="P168" s="77"/>
      <c r="Q168" s="77"/>
      <c r="R168" s="77"/>
      <c r="S168" s="77"/>
      <c r="T168" s="77"/>
      <c r="U168" s="77"/>
      <c r="V168" s="77"/>
      <c r="W168" s="77"/>
      <c r="X168" s="62"/>
      <c r="AB168" s="51" t="str">
        <f t="shared" si="80"/>
        <v/>
      </c>
      <c r="AC168" s="49" t="str">
        <f t="shared" si="92"/>
        <v/>
      </c>
      <c r="AD168" s="52" t="str">
        <f t="shared" si="81"/>
        <v/>
      </c>
      <c r="AE168" s="52" t="str">
        <f t="shared" si="82"/>
        <v/>
      </c>
      <c r="AF168" s="52" t="str">
        <f t="shared" si="83"/>
        <v/>
      </c>
      <c r="AG168" s="52" t="str">
        <f t="shared" si="84"/>
        <v/>
      </c>
      <c r="AH168" s="52" t="str">
        <f t="shared" si="85"/>
        <v/>
      </c>
      <c r="AI168" s="52" t="str">
        <f t="shared" si="86"/>
        <v/>
      </c>
      <c r="AJ168" s="52" t="str">
        <f t="shared" si="87"/>
        <v/>
      </c>
      <c r="AK168" s="52" t="str">
        <f t="shared" si="88"/>
        <v/>
      </c>
      <c r="AL168" s="52" t="str">
        <f t="shared" si="89"/>
        <v/>
      </c>
      <c r="AM168" s="52" t="str">
        <f t="shared" si="90"/>
        <v/>
      </c>
      <c r="AN168" s="52" t="str">
        <f t="shared" si="91"/>
        <v/>
      </c>
    </row>
    <row r="169" spans="13:40">
      <c r="M169" s="67"/>
      <c r="N169" s="65"/>
      <c r="O169" s="77"/>
      <c r="P169" s="77"/>
      <c r="Q169" s="77"/>
      <c r="R169" s="77"/>
      <c r="S169" s="77"/>
      <c r="T169" s="77"/>
      <c r="U169" s="77"/>
      <c r="V169" s="77"/>
      <c r="W169" s="77"/>
      <c r="X169" s="62"/>
      <c r="AB169" s="51" t="str">
        <f t="shared" si="80"/>
        <v/>
      </c>
      <c r="AC169" s="49" t="str">
        <f t="shared" si="92"/>
        <v/>
      </c>
      <c r="AD169" s="52" t="str">
        <f t="shared" si="81"/>
        <v/>
      </c>
      <c r="AE169" s="52" t="str">
        <f t="shared" si="82"/>
        <v/>
      </c>
      <c r="AF169" s="52" t="str">
        <f t="shared" si="83"/>
        <v/>
      </c>
      <c r="AG169" s="52" t="str">
        <f t="shared" si="84"/>
        <v/>
      </c>
      <c r="AH169" s="52" t="str">
        <f t="shared" si="85"/>
        <v/>
      </c>
      <c r="AI169" s="52" t="str">
        <f t="shared" si="86"/>
        <v/>
      </c>
      <c r="AJ169" s="52" t="str">
        <f t="shared" si="87"/>
        <v/>
      </c>
      <c r="AK169" s="52" t="str">
        <f t="shared" si="88"/>
        <v/>
      </c>
      <c r="AL169" s="52" t="str">
        <f t="shared" si="89"/>
        <v/>
      </c>
      <c r="AM169" s="52" t="str">
        <f t="shared" si="90"/>
        <v/>
      </c>
      <c r="AN169" s="52" t="str">
        <f t="shared" si="91"/>
        <v/>
      </c>
    </row>
    <row r="170" spans="13:40">
      <c r="M170" s="67"/>
      <c r="N170" s="65"/>
      <c r="O170" s="77"/>
      <c r="P170" s="77"/>
      <c r="Q170" s="77"/>
      <c r="R170" s="77"/>
      <c r="S170" s="77"/>
      <c r="T170" s="77"/>
      <c r="U170" s="77"/>
      <c r="V170" s="77"/>
      <c r="W170" s="77"/>
      <c r="X170" s="62"/>
      <c r="AB170" s="51" t="str">
        <f t="shared" si="80"/>
        <v/>
      </c>
      <c r="AC170" s="49" t="str">
        <f t="shared" si="92"/>
        <v/>
      </c>
      <c r="AD170" s="52" t="str">
        <f t="shared" si="81"/>
        <v/>
      </c>
      <c r="AE170" s="52" t="str">
        <f t="shared" si="82"/>
        <v/>
      </c>
      <c r="AF170" s="52" t="str">
        <f t="shared" si="83"/>
        <v/>
      </c>
      <c r="AG170" s="52" t="str">
        <f t="shared" si="84"/>
        <v/>
      </c>
      <c r="AH170" s="52" t="str">
        <f t="shared" si="85"/>
        <v/>
      </c>
      <c r="AI170" s="52" t="str">
        <f t="shared" si="86"/>
        <v/>
      </c>
      <c r="AJ170" s="52" t="str">
        <f t="shared" si="87"/>
        <v/>
      </c>
      <c r="AK170" s="52" t="str">
        <f t="shared" si="88"/>
        <v/>
      </c>
      <c r="AL170" s="52" t="str">
        <f t="shared" si="89"/>
        <v/>
      </c>
      <c r="AM170" s="52" t="str">
        <f t="shared" si="90"/>
        <v/>
      </c>
      <c r="AN170" s="52" t="str">
        <f t="shared" si="91"/>
        <v/>
      </c>
    </row>
    <row r="171" spans="13:40">
      <c r="M171" s="67"/>
      <c r="N171" s="65"/>
      <c r="O171" s="77"/>
      <c r="P171" s="77"/>
      <c r="Q171" s="77"/>
      <c r="R171" s="77"/>
      <c r="S171" s="77"/>
      <c r="T171" s="77"/>
      <c r="U171" s="77"/>
      <c r="V171" s="77"/>
      <c r="W171" s="77"/>
      <c r="X171" s="62"/>
      <c r="AB171" s="51" t="str">
        <f t="shared" si="80"/>
        <v/>
      </c>
      <c r="AC171" s="49" t="str">
        <f t="shared" si="92"/>
        <v/>
      </c>
      <c r="AD171" s="52" t="str">
        <f t="shared" si="81"/>
        <v/>
      </c>
      <c r="AE171" s="52" t="str">
        <f t="shared" si="82"/>
        <v/>
      </c>
      <c r="AF171" s="52" t="str">
        <f t="shared" si="83"/>
        <v/>
      </c>
      <c r="AG171" s="52" t="str">
        <f t="shared" si="84"/>
        <v/>
      </c>
      <c r="AH171" s="52" t="str">
        <f t="shared" si="85"/>
        <v/>
      </c>
      <c r="AI171" s="52" t="str">
        <f t="shared" si="86"/>
        <v/>
      </c>
      <c r="AJ171" s="52" t="str">
        <f t="shared" si="87"/>
        <v/>
      </c>
      <c r="AK171" s="52" t="str">
        <f t="shared" si="88"/>
        <v/>
      </c>
      <c r="AL171" s="52" t="str">
        <f t="shared" si="89"/>
        <v/>
      </c>
      <c r="AM171" s="52" t="str">
        <f t="shared" si="90"/>
        <v/>
      </c>
      <c r="AN171" s="52" t="str">
        <f t="shared" si="91"/>
        <v/>
      </c>
    </row>
    <row r="172" spans="13:40">
      <c r="M172" s="67"/>
      <c r="N172" s="65"/>
      <c r="O172" s="77"/>
      <c r="P172" s="77"/>
      <c r="Q172" s="77"/>
      <c r="R172" s="77"/>
      <c r="S172" s="77"/>
      <c r="T172" s="77"/>
      <c r="U172" s="77"/>
      <c r="V172" s="77"/>
      <c r="W172" s="77"/>
      <c r="X172" s="62"/>
      <c r="AB172" s="51" t="str">
        <f t="shared" si="80"/>
        <v/>
      </c>
      <c r="AC172" s="49" t="str">
        <f t="shared" si="92"/>
        <v/>
      </c>
      <c r="AD172" s="52" t="str">
        <f t="shared" si="81"/>
        <v/>
      </c>
      <c r="AE172" s="52" t="str">
        <f t="shared" si="82"/>
        <v/>
      </c>
      <c r="AF172" s="52" t="str">
        <f t="shared" si="83"/>
        <v/>
      </c>
      <c r="AG172" s="52" t="str">
        <f t="shared" si="84"/>
        <v/>
      </c>
      <c r="AH172" s="52" t="str">
        <f t="shared" si="85"/>
        <v/>
      </c>
      <c r="AI172" s="52" t="str">
        <f t="shared" si="86"/>
        <v/>
      </c>
      <c r="AJ172" s="52" t="str">
        <f t="shared" si="87"/>
        <v/>
      </c>
      <c r="AK172" s="52" t="str">
        <f t="shared" si="88"/>
        <v/>
      </c>
      <c r="AL172" s="52" t="str">
        <f t="shared" si="89"/>
        <v/>
      </c>
      <c r="AM172" s="52" t="str">
        <f t="shared" si="90"/>
        <v/>
      </c>
      <c r="AN172" s="52" t="str">
        <f t="shared" si="91"/>
        <v/>
      </c>
    </row>
    <row r="173" spans="13:40">
      <c r="M173" s="67"/>
      <c r="N173" s="65"/>
      <c r="O173" s="77"/>
      <c r="P173" s="77"/>
      <c r="Q173" s="77"/>
      <c r="R173" s="77"/>
      <c r="S173" s="77"/>
      <c r="T173" s="77"/>
      <c r="U173" s="77"/>
      <c r="V173" s="77"/>
      <c r="W173" s="77"/>
      <c r="X173" s="62"/>
      <c r="AB173" s="51" t="str">
        <f t="shared" si="80"/>
        <v/>
      </c>
      <c r="AC173" s="49" t="str">
        <f t="shared" si="92"/>
        <v/>
      </c>
      <c r="AD173" s="52" t="str">
        <f t="shared" si="81"/>
        <v/>
      </c>
      <c r="AE173" s="52" t="str">
        <f t="shared" si="82"/>
        <v/>
      </c>
      <c r="AF173" s="52" t="str">
        <f t="shared" si="83"/>
        <v/>
      </c>
      <c r="AG173" s="52" t="str">
        <f t="shared" si="84"/>
        <v/>
      </c>
      <c r="AH173" s="52" t="str">
        <f t="shared" si="85"/>
        <v/>
      </c>
      <c r="AI173" s="52" t="str">
        <f t="shared" si="86"/>
        <v/>
      </c>
      <c r="AJ173" s="52" t="str">
        <f t="shared" si="87"/>
        <v/>
      </c>
      <c r="AK173" s="52" t="str">
        <f t="shared" si="88"/>
        <v/>
      </c>
      <c r="AL173" s="52" t="str">
        <f t="shared" si="89"/>
        <v/>
      </c>
      <c r="AM173" s="52" t="str">
        <f t="shared" si="90"/>
        <v/>
      </c>
      <c r="AN173" s="52" t="str">
        <f t="shared" si="91"/>
        <v/>
      </c>
    </row>
    <row r="174" spans="13:40">
      <c r="M174" s="67"/>
      <c r="N174" s="65"/>
      <c r="O174" s="77"/>
      <c r="P174" s="77"/>
      <c r="Q174" s="77"/>
      <c r="R174" s="77"/>
      <c r="S174" s="77"/>
      <c r="T174" s="77"/>
      <c r="U174" s="77"/>
      <c r="V174" s="77"/>
      <c r="W174" s="77"/>
      <c r="X174" s="62"/>
      <c r="AB174" s="51" t="str">
        <f t="shared" si="80"/>
        <v/>
      </c>
      <c r="AC174" s="49" t="str">
        <f t="shared" si="92"/>
        <v/>
      </c>
      <c r="AD174" s="52" t="str">
        <f t="shared" si="81"/>
        <v/>
      </c>
      <c r="AE174" s="52" t="str">
        <f t="shared" si="82"/>
        <v/>
      </c>
      <c r="AF174" s="52" t="str">
        <f t="shared" si="83"/>
        <v/>
      </c>
      <c r="AG174" s="52" t="str">
        <f t="shared" si="84"/>
        <v/>
      </c>
      <c r="AH174" s="52" t="str">
        <f t="shared" si="85"/>
        <v/>
      </c>
      <c r="AI174" s="52" t="str">
        <f t="shared" si="86"/>
        <v/>
      </c>
      <c r="AJ174" s="52" t="str">
        <f t="shared" si="87"/>
        <v/>
      </c>
      <c r="AK174" s="52" t="str">
        <f t="shared" si="88"/>
        <v/>
      </c>
      <c r="AL174" s="52" t="str">
        <f t="shared" si="89"/>
        <v/>
      </c>
      <c r="AM174" s="52" t="str">
        <f t="shared" si="90"/>
        <v/>
      </c>
      <c r="AN174" s="52" t="str">
        <f t="shared" si="91"/>
        <v/>
      </c>
    </row>
    <row r="175" spans="13:40">
      <c r="M175" s="67"/>
      <c r="N175" s="65"/>
      <c r="O175" s="77"/>
      <c r="P175" s="77"/>
      <c r="Q175" s="77"/>
      <c r="R175" s="77"/>
      <c r="S175" s="77"/>
      <c r="T175" s="77"/>
      <c r="U175" s="77"/>
      <c r="V175" s="77"/>
      <c r="W175" s="77"/>
      <c r="X175" s="62"/>
      <c r="AB175" s="51" t="str">
        <f t="shared" si="80"/>
        <v/>
      </c>
      <c r="AC175" s="49" t="str">
        <f t="shared" si="92"/>
        <v/>
      </c>
      <c r="AD175" s="52" t="str">
        <f t="shared" si="81"/>
        <v/>
      </c>
      <c r="AE175" s="52" t="str">
        <f t="shared" si="82"/>
        <v/>
      </c>
      <c r="AF175" s="52" t="str">
        <f t="shared" si="83"/>
        <v/>
      </c>
      <c r="AG175" s="52" t="str">
        <f t="shared" si="84"/>
        <v/>
      </c>
      <c r="AH175" s="52" t="str">
        <f t="shared" si="85"/>
        <v/>
      </c>
      <c r="AI175" s="52" t="str">
        <f t="shared" si="86"/>
        <v/>
      </c>
      <c r="AJ175" s="52" t="str">
        <f t="shared" si="87"/>
        <v/>
      </c>
      <c r="AK175" s="52" t="str">
        <f t="shared" si="88"/>
        <v/>
      </c>
      <c r="AL175" s="52" t="str">
        <f t="shared" si="89"/>
        <v/>
      </c>
      <c r="AM175" s="52" t="str">
        <f t="shared" si="90"/>
        <v/>
      </c>
      <c r="AN175" s="52" t="str">
        <f t="shared" si="91"/>
        <v/>
      </c>
    </row>
    <row r="176" spans="13:40">
      <c r="M176" s="67"/>
      <c r="N176" s="65"/>
      <c r="O176" s="77"/>
      <c r="P176" s="77"/>
      <c r="Q176" s="77"/>
      <c r="R176" s="77"/>
      <c r="S176" s="77"/>
      <c r="T176" s="77"/>
      <c r="U176" s="77"/>
      <c r="V176" s="77"/>
      <c r="W176" s="77"/>
      <c r="X176" s="62"/>
      <c r="AB176" s="51" t="str">
        <f t="shared" si="80"/>
        <v/>
      </c>
      <c r="AC176" s="49" t="str">
        <f t="shared" si="92"/>
        <v/>
      </c>
      <c r="AD176" s="52" t="str">
        <f t="shared" si="81"/>
        <v/>
      </c>
      <c r="AE176" s="52" t="str">
        <f t="shared" si="82"/>
        <v/>
      </c>
      <c r="AF176" s="52" t="str">
        <f t="shared" si="83"/>
        <v/>
      </c>
      <c r="AG176" s="52" t="str">
        <f t="shared" si="84"/>
        <v/>
      </c>
      <c r="AH176" s="52" t="str">
        <f t="shared" si="85"/>
        <v/>
      </c>
      <c r="AI176" s="52" t="str">
        <f t="shared" si="86"/>
        <v/>
      </c>
      <c r="AJ176" s="52" t="str">
        <f t="shared" si="87"/>
        <v/>
      </c>
      <c r="AK176" s="52" t="str">
        <f t="shared" si="88"/>
        <v/>
      </c>
      <c r="AL176" s="52" t="str">
        <f t="shared" si="89"/>
        <v/>
      </c>
      <c r="AM176" s="52" t="str">
        <f t="shared" si="90"/>
        <v/>
      </c>
      <c r="AN176" s="52" t="str">
        <f t="shared" si="91"/>
        <v/>
      </c>
    </row>
    <row r="177" spans="13:40">
      <c r="M177" s="67"/>
      <c r="N177" s="65"/>
      <c r="O177" s="77"/>
      <c r="P177" s="77"/>
      <c r="Q177" s="77"/>
      <c r="R177" s="77"/>
      <c r="S177" s="77"/>
      <c r="T177" s="77"/>
      <c r="U177" s="77"/>
      <c r="V177" s="77"/>
      <c r="W177" s="77"/>
      <c r="X177" s="62"/>
      <c r="AB177" s="51" t="str">
        <f t="shared" si="80"/>
        <v/>
      </c>
      <c r="AC177" s="49" t="str">
        <f t="shared" si="92"/>
        <v/>
      </c>
      <c r="AD177" s="52" t="str">
        <f t="shared" si="81"/>
        <v/>
      </c>
      <c r="AE177" s="52" t="str">
        <f t="shared" si="82"/>
        <v/>
      </c>
      <c r="AF177" s="52" t="str">
        <f t="shared" si="83"/>
        <v/>
      </c>
      <c r="AG177" s="52" t="str">
        <f t="shared" si="84"/>
        <v/>
      </c>
      <c r="AH177" s="52" t="str">
        <f t="shared" si="85"/>
        <v/>
      </c>
      <c r="AI177" s="52" t="str">
        <f t="shared" si="86"/>
        <v/>
      </c>
      <c r="AJ177" s="52" t="str">
        <f t="shared" si="87"/>
        <v/>
      </c>
      <c r="AK177" s="52" t="str">
        <f t="shared" si="88"/>
        <v/>
      </c>
      <c r="AL177" s="52" t="str">
        <f t="shared" si="89"/>
        <v/>
      </c>
      <c r="AM177" s="52" t="str">
        <f t="shared" si="90"/>
        <v/>
      </c>
      <c r="AN177" s="52" t="str">
        <f t="shared" si="91"/>
        <v/>
      </c>
    </row>
    <row r="178" spans="13:40">
      <c r="M178" s="67"/>
      <c r="N178" s="65"/>
      <c r="O178" s="77"/>
      <c r="P178" s="77"/>
      <c r="Q178" s="77"/>
      <c r="R178" s="77"/>
      <c r="S178" s="77"/>
      <c r="T178" s="77"/>
      <c r="U178" s="77"/>
      <c r="V178" s="77"/>
      <c r="W178" s="77"/>
      <c r="X178" s="62"/>
      <c r="AB178" s="51" t="str">
        <f t="shared" si="80"/>
        <v/>
      </c>
      <c r="AC178" s="49" t="str">
        <f t="shared" si="92"/>
        <v/>
      </c>
      <c r="AD178" s="52" t="str">
        <f t="shared" si="81"/>
        <v/>
      </c>
      <c r="AE178" s="52" t="str">
        <f t="shared" si="82"/>
        <v/>
      </c>
      <c r="AF178" s="52" t="str">
        <f t="shared" si="83"/>
        <v/>
      </c>
      <c r="AG178" s="52" t="str">
        <f t="shared" si="84"/>
        <v/>
      </c>
      <c r="AH178" s="52" t="str">
        <f t="shared" si="85"/>
        <v/>
      </c>
      <c r="AI178" s="52" t="str">
        <f t="shared" si="86"/>
        <v/>
      </c>
      <c r="AJ178" s="52" t="str">
        <f t="shared" si="87"/>
        <v/>
      </c>
      <c r="AK178" s="52" t="str">
        <f t="shared" si="88"/>
        <v/>
      </c>
      <c r="AL178" s="52" t="str">
        <f t="shared" si="89"/>
        <v/>
      </c>
      <c r="AM178" s="52" t="str">
        <f t="shared" si="90"/>
        <v/>
      </c>
      <c r="AN178" s="52" t="str">
        <f t="shared" si="91"/>
        <v/>
      </c>
    </row>
    <row r="179" spans="13:40">
      <c r="M179" s="67"/>
      <c r="N179" s="65"/>
      <c r="O179" s="77"/>
      <c r="P179" s="77"/>
      <c r="Q179" s="77"/>
      <c r="R179" s="77"/>
      <c r="S179" s="77"/>
      <c r="T179" s="77"/>
      <c r="U179" s="77"/>
      <c r="V179" s="77"/>
      <c r="W179" s="77"/>
      <c r="X179" s="62"/>
      <c r="AB179" s="51" t="str">
        <f t="shared" si="80"/>
        <v/>
      </c>
      <c r="AC179" s="49" t="str">
        <f t="shared" si="92"/>
        <v/>
      </c>
      <c r="AD179" s="52" t="str">
        <f t="shared" si="81"/>
        <v/>
      </c>
      <c r="AE179" s="52" t="str">
        <f t="shared" si="82"/>
        <v/>
      </c>
      <c r="AF179" s="52" t="str">
        <f t="shared" si="83"/>
        <v/>
      </c>
      <c r="AG179" s="52" t="str">
        <f t="shared" si="84"/>
        <v/>
      </c>
      <c r="AH179" s="52" t="str">
        <f t="shared" si="85"/>
        <v/>
      </c>
      <c r="AI179" s="52" t="str">
        <f t="shared" si="86"/>
        <v/>
      </c>
      <c r="AJ179" s="52" t="str">
        <f t="shared" si="87"/>
        <v/>
      </c>
      <c r="AK179" s="52" t="str">
        <f t="shared" si="88"/>
        <v/>
      </c>
      <c r="AL179" s="52" t="str">
        <f t="shared" si="89"/>
        <v/>
      </c>
      <c r="AM179" s="52" t="str">
        <f t="shared" si="90"/>
        <v/>
      </c>
      <c r="AN179" s="52" t="str">
        <f t="shared" si="91"/>
        <v/>
      </c>
    </row>
    <row r="180" spans="13:40">
      <c r="M180" s="67"/>
      <c r="N180" s="65"/>
      <c r="O180" s="77"/>
      <c r="P180" s="77"/>
      <c r="Q180" s="77"/>
      <c r="R180" s="77"/>
      <c r="S180" s="77"/>
      <c r="T180" s="77"/>
      <c r="U180" s="77"/>
      <c r="V180" s="77"/>
      <c r="W180" s="77"/>
      <c r="X180" s="62"/>
      <c r="AB180" s="51" t="str">
        <f t="shared" si="80"/>
        <v/>
      </c>
      <c r="AC180" s="49" t="str">
        <f t="shared" si="92"/>
        <v/>
      </c>
      <c r="AD180" s="52" t="str">
        <f t="shared" si="81"/>
        <v/>
      </c>
      <c r="AE180" s="52" t="str">
        <f t="shared" si="82"/>
        <v/>
      </c>
      <c r="AF180" s="52" t="str">
        <f t="shared" si="83"/>
        <v/>
      </c>
      <c r="AG180" s="52" t="str">
        <f t="shared" si="84"/>
        <v/>
      </c>
      <c r="AH180" s="52" t="str">
        <f t="shared" si="85"/>
        <v/>
      </c>
      <c r="AI180" s="52" t="str">
        <f t="shared" si="86"/>
        <v/>
      </c>
      <c r="AJ180" s="52" t="str">
        <f t="shared" si="87"/>
        <v/>
      </c>
      <c r="AK180" s="52" t="str">
        <f t="shared" si="88"/>
        <v/>
      </c>
      <c r="AL180" s="52" t="str">
        <f t="shared" si="89"/>
        <v/>
      </c>
      <c r="AM180" s="52" t="str">
        <f t="shared" si="90"/>
        <v/>
      </c>
      <c r="AN180" s="52" t="str">
        <f t="shared" si="91"/>
        <v/>
      </c>
    </row>
    <row r="181" spans="13:40">
      <c r="M181" s="67"/>
      <c r="N181" s="65"/>
      <c r="O181" s="77"/>
      <c r="P181" s="77"/>
      <c r="Q181" s="77"/>
      <c r="R181" s="77"/>
      <c r="S181" s="77"/>
      <c r="T181" s="77"/>
      <c r="U181" s="77"/>
      <c r="V181" s="77"/>
      <c r="W181" s="77"/>
      <c r="X181" s="62"/>
      <c r="AB181" s="51" t="str">
        <f t="shared" si="80"/>
        <v/>
      </c>
      <c r="AC181" s="49" t="str">
        <f t="shared" si="92"/>
        <v/>
      </c>
      <c r="AD181" s="52" t="str">
        <f t="shared" si="81"/>
        <v/>
      </c>
      <c r="AE181" s="52" t="str">
        <f t="shared" si="82"/>
        <v/>
      </c>
      <c r="AF181" s="52" t="str">
        <f t="shared" si="83"/>
        <v/>
      </c>
      <c r="AG181" s="52" t="str">
        <f t="shared" si="84"/>
        <v/>
      </c>
      <c r="AH181" s="52" t="str">
        <f t="shared" si="85"/>
        <v/>
      </c>
      <c r="AI181" s="52" t="str">
        <f t="shared" si="86"/>
        <v/>
      </c>
      <c r="AJ181" s="52" t="str">
        <f t="shared" si="87"/>
        <v/>
      </c>
      <c r="AK181" s="52" t="str">
        <f t="shared" si="88"/>
        <v/>
      </c>
      <c r="AL181" s="52" t="str">
        <f t="shared" si="89"/>
        <v/>
      </c>
      <c r="AM181" s="52" t="str">
        <f t="shared" si="90"/>
        <v/>
      </c>
      <c r="AN181" s="52" t="str">
        <f t="shared" si="91"/>
        <v/>
      </c>
    </row>
    <row r="182" spans="13:40">
      <c r="M182" s="67"/>
      <c r="N182" s="65"/>
      <c r="O182" s="77"/>
      <c r="P182" s="77"/>
      <c r="Q182" s="77"/>
      <c r="R182" s="77"/>
      <c r="S182" s="77"/>
      <c r="T182" s="77"/>
      <c r="U182" s="77"/>
      <c r="V182" s="77"/>
      <c r="W182" s="77"/>
      <c r="X182" s="62"/>
      <c r="AB182" s="51" t="str">
        <f t="shared" si="80"/>
        <v/>
      </c>
      <c r="AC182" s="49" t="str">
        <f t="shared" si="92"/>
        <v/>
      </c>
      <c r="AD182" s="52" t="str">
        <f t="shared" si="81"/>
        <v/>
      </c>
      <c r="AE182" s="52" t="str">
        <f t="shared" si="82"/>
        <v/>
      </c>
      <c r="AF182" s="52" t="str">
        <f t="shared" si="83"/>
        <v/>
      </c>
      <c r="AG182" s="52" t="str">
        <f t="shared" si="84"/>
        <v/>
      </c>
      <c r="AH182" s="52" t="str">
        <f t="shared" si="85"/>
        <v/>
      </c>
      <c r="AI182" s="52" t="str">
        <f t="shared" si="86"/>
        <v/>
      </c>
      <c r="AJ182" s="52" t="str">
        <f t="shared" si="87"/>
        <v/>
      </c>
      <c r="AK182" s="52" t="str">
        <f t="shared" si="88"/>
        <v/>
      </c>
      <c r="AL182" s="52" t="str">
        <f t="shared" si="89"/>
        <v/>
      </c>
      <c r="AM182" s="52" t="str">
        <f t="shared" si="90"/>
        <v/>
      </c>
      <c r="AN182" s="52" t="str">
        <f t="shared" si="91"/>
        <v/>
      </c>
    </row>
    <row r="183" spans="13:40">
      <c r="M183" s="67"/>
      <c r="N183" s="65"/>
      <c r="O183" s="77"/>
      <c r="P183" s="77"/>
      <c r="Q183" s="77"/>
      <c r="R183" s="77"/>
      <c r="S183" s="77"/>
      <c r="T183" s="77"/>
      <c r="U183" s="77"/>
      <c r="V183" s="77"/>
      <c r="W183" s="77"/>
      <c r="X183" s="62"/>
      <c r="AB183" s="51" t="str">
        <f t="shared" si="80"/>
        <v/>
      </c>
      <c r="AC183" s="49" t="str">
        <f t="shared" si="92"/>
        <v/>
      </c>
      <c r="AD183" s="52" t="str">
        <f t="shared" si="81"/>
        <v/>
      </c>
      <c r="AE183" s="52" t="str">
        <f t="shared" si="82"/>
        <v/>
      </c>
      <c r="AF183" s="52" t="str">
        <f t="shared" si="83"/>
        <v/>
      </c>
      <c r="AG183" s="52" t="str">
        <f t="shared" si="84"/>
        <v/>
      </c>
      <c r="AH183" s="52" t="str">
        <f t="shared" si="85"/>
        <v/>
      </c>
      <c r="AI183" s="52" t="str">
        <f t="shared" si="86"/>
        <v/>
      </c>
      <c r="AJ183" s="52" t="str">
        <f t="shared" si="87"/>
        <v/>
      </c>
      <c r="AK183" s="52" t="str">
        <f t="shared" si="88"/>
        <v/>
      </c>
      <c r="AL183" s="52" t="str">
        <f t="shared" si="89"/>
        <v/>
      </c>
      <c r="AM183" s="52" t="str">
        <f t="shared" si="90"/>
        <v/>
      </c>
      <c r="AN183" s="52" t="str">
        <f t="shared" si="91"/>
        <v/>
      </c>
    </row>
    <row r="184" spans="13:40">
      <c r="M184" s="67"/>
      <c r="N184" s="65"/>
      <c r="O184" s="77"/>
      <c r="P184" s="77"/>
      <c r="Q184" s="77"/>
      <c r="R184" s="77"/>
      <c r="S184" s="77"/>
      <c r="T184" s="77"/>
      <c r="U184" s="77"/>
      <c r="V184" s="77"/>
      <c r="W184" s="77"/>
      <c r="X184" s="62"/>
      <c r="AB184" s="51" t="str">
        <f t="shared" si="80"/>
        <v/>
      </c>
      <c r="AC184" s="49" t="str">
        <f t="shared" si="92"/>
        <v/>
      </c>
      <c r="AD184" s="52" t="str">
        <f t="shared" si="81"/>
        <v/>
      </c>
      <c r="AE184" s="52" t="str">
        <f t="shared" si="82"/>
        <v/>
      </c>
      <c r="AF184" s="52" t="str">
        <f t="shared" si="83"/>
        <v/>
      </c>
      <c r="AG184" s="52" t="str">
        <f t="shared" si="84"/>
        <v/>
      </c>
      <c r="AH184" s="52" t="str">
        <f t="shared" si="85"/>
        <v/>
      </c>
      <c r="AI184" s="52" t="str">
        <f t="shared" si="86"/>
        <v/>
      </c>
      <c r="AJ184" s="52" t="str">
        <f t="shared" si="87"/>
        <v/>
      </c>
      <c r="AK184" s="52" t="str">
        <f t="shared" si="88"/>
        <v/>
      </c>
      <c r="AL184" s="52" t="str">
        <f t="shared" si="89"/>
        <v/>
      </c>
      <c r="AM184" s="52" t="str">
        <f t="shared" si="90"/>
        <v/>
      </c>
      <c r="AN184" s="52" t="str">
        <f t="shared" si="91"/>
        <v/>
      </c>
    </row>
    <row r="185" spans="13:40">
      <c r="M185" s="67"/>
      <c r="N185" s="65"/>
      <c r="O185" s="77"/>
      <c r="P185" s="77"/>
      <c r="Q185" s="77"/>
      <c r="R185" s="77"/>
      <c r="S185" s="77"/>
      <c r="T185" s="77"/>
      <c r="U185" s="77"/>
      <c r="V185" s="77"/>
      <c r="W185" s="77"/>
      <c r="X185" s="62"/>
      <c r="AB185" s="51" t="str">
        <f t="shared" si="80"/>
        <v/>
      </c>
      <c r="AC185" s="49" t="str">
        <f t="shared" si="92"/>
        <v/>
      </c>
      <c r="AD185" s="52" t="str">
        <f t="shared" si="81"/>
        <v/>
      </c>
      <c r="AE185" s="52" t="str">
        <f t="shared" si="82"/>
        <v/>
      </c>
      <c r="AF185" s="52" t="str">
        <f t="shared" si="83"/>
        <v/>
      </c>
      <c r="AG185" s="52" t="str">
        <f t="shared" si="84"/>
        <v/>
      </c>
      <c r="AH185" s="52" t="str">
        <f t="shared" si="85"/>
        <v/>
      </c>
      <c r="AI185" s="52" t="str">
        <f t="shared" si="86"/>
        <v/>
      </c>
      <c r="AJ185" s="52" t="str">
        <f t="shared" si="87"/>
        <v/>
      </c>
      <c r="AK185" s="52" t="str">
        <f t="shared" si="88"/>
        <v/>
      </c>
      <c r="AL185" s="52" t="str">
        <f t="shared" si="89"/>
        <v/>
      </c>
      <c r="AM185" s="52" t="str">
        <f t="shared" si="90"/>
        <v/>
      </c>
      <c r="AN185" s="52" t="str">
        <f t="shared" si="91"/>
        <v/>
      </c>
    </row>
    <row r="186" spans="13:40">
      <c r="M186" s="67"/>
      <c r="N186" s="65"/>
      <c r="O186" s="77"/>
      <c r="P186" s="77"/>
      <c r="Q186" s="77"/>
      <c r="R186" s="77"/>
      <c r="S186" s="77"/>
      <c r="T186" s="77"/>
      <c r="U186" s="77"/>
      <c r="V186" s="77"/>
      <c r="W186" s="77"/>
      <c r="X186" s="62"/>
      <c r="AB186" s="51" t="str">
        <f t="shared" si="80"/>
        <v/>
      </c>
      <c r="AC186" s="49" t="str">
        <f t="shared" si="92"/>
        <v/>
      </c>
      <c r="AD186" s="52" t="str">
        <f t="shared" si="81"/>
        <v/>
      </c>
      <c r="AE186" s="52" t="str">
        <f t="shared" si="82"/>
        <v/>
      </c>
      <c r="AF186" s="52" t="str">
        <f t="shared" si="83"/>
        <v/>
      </c>
      <c r="AG186" s="52" t="str">
        <f t="shared" si="84"/>
        <v/>
      </c>
      <c r="AH186" s="52" t="str">
        <f t="shared" si="85"/>
        <v/>
      </c>
      <c r="AI186" s="52" t="str">
        <f t="shared" si="86"/>
        <v/>
      </c>
      <c r="AJ186" s="52" t="str">
        <f t="shared" si="87"/>
        <v/>
      </c>
      <c r="AK186" s="52" t="str">
        <f t="shared" si="88"/>
        <v/>
      </c>
      <c r="AL186" s="52" t="str">
        <f t="shared" si="89"/>
        <v/>
      </c>
      <c r="AM186" s="52" t="str">
        <f t="shared" si="90"/>
        <v/>
      </c>
      <c r="AN186" s="52" t="str">
        <f t="shared" si="91"/>
        <v/>
      </c>
    </row>
    <row r="187" spans="13:40">
      <c r="M187" s="67"/>
      <c r="N187" s="65"/>
      <c r="O187" s="77"/>
      <c r="P187" s="77"/>
      <c r="Q187" s="77"/>
      <c r="R187" s="77"/>
      <c r="S187" s="77"/>
      <c r="T187" s="77"/>
      <c r="U187" s="77"/>
      <c r="V187" s="77"/>
      <c r="W187" s="77"/>
      <c r="X187" s="62"/>
      <c r="AB187" s="51" t="str">
        <f t="shared" si="80"/>
        <v/>
      </c>
      <c r="AC187" s="49" t="str">
        <f t="shared" si="92"/>
        <v/>
      </c>
      <c r="AD187" s="52" t="str">
        <f t="shared" ref="AD187:AD218" si="93">IF(AB187="","",COUNTIFS($C184:$C284,AD$2,$D184:$D284,$AB187))</f>
        <v/>
      </c>
      <c r="AE187" s="52" t="str">
        <f t="shared" ref="AE187:AE218" si="94">IF(AC187="","",COUNTIFS($C184:$C284,AE$2,$D184:$D284,$AB187))</f>
        <v/>
      </c>
      <c r="AF187" s="52" t="str">
        <f t="shared" ref="AF187:AF218" si="95">IF(AD187="","",COUNTIFS($C184:$C284,AF$2,$D184:$D284,$AB187))</f>
        <v/>
      </c>
      <c r="AG187" s="52" t="str">
        <f t="shared" ref="AG187:AG218" si="96">IF(AE187="","",COUNTIFS($C184:$C284,AG$2,$D184:$D284,$AB187))</f>
        <v/>
      </c>
      <c r="AH187" s="52" t="str">
        <f t="shared" ref="AH187:AH218" si="97">IF(AF187="","",COUNTIFS($C184:$C284,AH$2,$D184:$D284,$AB187))</f>
        <v/>
      </c>
      <c r="AI187" s="52" t="str">
        <f t="shared" ref="AI187:AI218" si="98">IF(AG187="","",COUNTIFS($C184:$C284,AI$2,$D184:$D284,$AB187))</f>
        <v/>
      </c>
      <c r="AJ187" s="52" t="str">
        <f t="shared" ref="AJ187:AJ218" si="99">IF(AH187="","",COUNTIFS($C184:$C284,AJ$2,$D184:$D284,$AB187))</f>
        <v/>
      </c>
      <c r="AK187" s="52" t="str">
        <f t="shared" ref="AK187:AK218" si="100">IF(AI187="","",COUNTIFS($C184:$C284,AK$2,$D184:$D284,$AB187))</f>
        <v/>
      </c>
      <c r="AL187" s="52" t="str">
        <f t="shared" ref="AL187:AL218" si="101">IF(AJ187="","",COUNTIFS($C184:$C284,AL$2,$D184:$D284,$AB187))</f>
        <v/>
      </c>
      <c r="AM187" s="52" t="str">
        <f t="shared" ref="AM187:AM218" si="102">IF(AK187="","",COUNTIFS($C184:$C284,AM$2,$D184:$D284,$AB187))</f>
        <v/>
      </c>
      <c r="AN187" s="52" t="str">
        <f t="shared" ref="AN187:AN218" si="103">IF(AB187="","",COUNTIFS($C184:$C284,"&gt;2.50",$D184:$D284,$AB187))</f>
        <v/>
      </c>
    </row>
    <row r="188" spans="13:40">
      <c r="M188" s="67"/>
      <c r="N188" s="65"/>
      <c r="O188" s="77"/>
      <c r="P188" s="77"/>
      <c r="Q188" s="77"/>
      <c r="R188" s="77"/>
      <c r="S188" s="77"/>
      <c r="T188" s="77"/>
      <c r="U188" s="77"/>
      <c r="V188" s="77"/>
      <c r="W188" s="77"/>
      <c r="X188" s="62"/>
      <c r="AB188" s="51" t="str">
        <f t="shared" si="80"/>
        <v/>
      </c>
      <c r="AC188" s="49" t="str">
        <f t="shared" si="92"/>
        <v/>
      </c>
      <c r="AD188" s="52" t="str">
        <f t="shared" si="93"/>
        <v/>
      </c>
      <c r="AE188" s="52" t="str">
        <f t="shared" si="94"/>
        <v/>
      </c>
      <c r="AF188" s="52" t="str">
        <f t="shared" si="95"/>
        <v/>
      </c>
      <c r="AG188" s="52" t="str">
        <f t="shared" si="96"/>
        <v/>
      </c>
      <c r="AH188" s="52" t="str">
        <f t="shared" si="97"/>
        <v/>
      </c>
      <c r="AI188" s="52" t="str">
        <f t="shared" si="98"/>
        <v/>
      </c>
      <c r="AJ188" s="52" t="str">
        <f t="shared" si="99"/>
        <v/>
      </c>
      <c r="AK188" s="52" t="str">
        <f t="shared" si="100"/>
        <v/>
      </c>
      <c r="AL188" s="52" t="str">
        <f t="shared" si="101"/>
        <v/>
      </c>
      <c r="AM188" s="52" t="str">
        <f t="shared" si="102"/>
        <v/>
      </c>
      <c r="AN188" s="52" t="str">
        <f t="shared" si="103"/>
        <v/>
      </c>
    </row>
    <row r="189" spans="13:40">
      <c r="M189" s="67"/>
      <c r="N189" s="65"/>
      <c r="O189" s="77"/>
      <c r="P189" s="77"/>
      <c r="Q189" s="77"/>
      <c r="R189" s="77"/>
      <c r="S189" s="77"/>
      <c r="T189" s="77"/>
      <c r="U189" s="77"/>
      <c r="V189" s="77"/>
      <c r="W189" s="77"/>
      <c r="X189" s="62"/>
      <c r="AB189" s="51" t="str">
        <f t="shared" si="80"/>
        <v/>
      </c>
      <c r="AC189" s="49" t="str">
        <f t="shared" si="92"/>
        <v/>
      </c>
      <c r="AD189" s="52" t="str">
        <f t="shared" si="93"/>
        <v/>
      </c>
      <c r="AE189" s="52" t="str">
        <f t="shared" si="94"/>
        <v/>
      </c>
      <c r="AF189" s="52" t="str">
        <f t="shared" si="95"/>
        <v/>
      </c>
      <c r="AG189" s="52" t="str">
        <f t="shared" si="96"/>
        <v/>
      </c>
      <c r="AH189" s="52" t="str">
        <f t="shared" si="97"/>
        <v/>
      </c>
      <c r="AI189" s="52" t="str">
        <f t="shared" si="98"/>
        <v/>
      </c>
      <c r="AJ189" s="52" t="str">
        <f t="shared" si="99"/>
        <v/>
      </c>
      <c r="AK189" s="52" t="str">
        <f t="shared" si="100"/>
        <v/>
      </c>
      <c r="AL189" s="52" t="str">
        <f t="shared" si="101"/>
        <v/>
      </c>
      <c r="AM189" s="52" t="str">
        <f t="shared" si="102"/>
        <v/>
      </c>
      <c r="AN189" s="52" t="str">
        <f t="shared" si="103"/>
        <v/>
      </c>
    </row>
    <row r="190" spans="13:40">
      <c r="M190" s="67"/>
      <c r="N190" s="65"/>
      <c r="O190" s="77"/>
      <c r="P190" s="77"/>
      <c r="Q190" s="77"/>
      <c r="R190" s="77"/>
      <c r="S190" s="77"/>
      <c r="T190" s="77"/>
      <c r="U190" s="77"/>
      <c r="V190" s="77"/>
      <c r="W190" s="77"/>
      <c r="X190" s="62"/>
      <c r="AB190" s="51" t="str">
        <f t="shared" si="80"/>
        <v/>
      </c>
      <c r="AC190" s="49" t="str">
        <f t="shared" si="92"/>
        <v/>
      </c>
      <c r="AD190" s="52" t="str">
        <f t="shared" si="93"/>
        <v/>
      </c>
      <c r="AE190" s="52" t="str">
        <f t="shared" si="94"/>
        <v/>
      </c>
      <c r="AF190" s="52" t="str">
        <f t="shared" si="95"/>
        <v/>
      </c>
      <c r="AG190" s="52" t="str">
        <f t="shared" si="96"/>
        <v/>
      </c>
      <c r="AH190" s="52" t="str">
        <f t="shared" si="97"/>
        <v/>
      </c>
      <c r="AI190" s="52" t="str">
        <f t="shared" si="98"/>
        <v/>
      </c>
      <c r="AJ190" s="52" t="str">
        <f t="shared" si="99"/>
        <v/>
      </c>
      <c r="AK190" s="52" t="str">
        <f t="shared" si="100"/>
        <v/>
      </c>
      <c r="AL190" s="52" t="str">
        <f t="shared" si="101"/>
        <v/>
      </c>
      <c r="AM190" s="52" t="str">
        <f t="shared" si="102"/>
        <v/>
      </c>
      <c r="AN190" s="52" t="str">
        <f t="shared" si="103"/>
        <v/>
      </c>
    </row>
    <row r="191" spans="13:40">
      <c r="M191" s="67"/>
      <c r="N191" s="65"/>
      <c r="O191" s="77"/>
      <c r="P191" s="77"/>
      <c r="Q191" s="77"/>
      <c r="R191" s="77"/>
      <c r="S191" s="77"/>
      <c r="T191" s="77"/>
      <c r="U191" s="77"/>
      <c r="V191" s="77"/>
      <c r="W191" s="77"/>
      <c r="X191" s="62"/>
      <c r="AB191" s="51" t="str">
        <f t="shared" si="80"/>
        <v/>
      </c>
      <c r="AC191" s="49" t="str">
        <f t="shared" si="92"/>
        <v/>
      </c>
      <c r="AD191" s="52" t="str">
        <f t="shared" si="93"/>
        <v/>
      </c>
      <c r="AE191" s="52" t="str">
        <f t="shared" si="94"/>
        <v/>
      </c>
      <c r="AF191" s="52" t="str">
        <f t="shared" si="95"/>
        <v/>
      </c>
      <c r="AG191" s="52" t="str">
        <f t="shared" si="96"/>
        <v/>
      </c>
      <c r="AH191" s="52" t="str">
        <f t="shared" si="97"/>
        <v/>
      </c>
      <c r="AI191" s="52" t="str">
        <f t="shared" si="98"/>
        <v/>
      </c>
      <c r="AJ191" s="52" t="str">
        <f t="shared" si="99"/>
        <v/>
      </c>
      <c r="AK191" s="52" t="str">
        <f t="shared" si="100"/>
        <v/>
      </c>
      <c r="AL191" s="52" t="str">
        <f t="shared" si="101"/>
        <v/>
      </c>
      <c r="AM191" s="52" t="str">
        <f t="shared" si="102"/>
        <v/>
      </c>
      <c r="AN191" s="52" t="str">
        <f t="shared" si="103"/>
        <v/>
      </c>
    </row>
    <row r="192" spans="13:40">
      <c r="M192" s="67"/>
      <c r="N192" s="65"/>
      <c r="O192" s="77"/>
      <c r="P192" s="77"/>
      <c r="Q192" s="77"/>
      <c r="R192" s="77"/>
      <c r="S192" s="77"/>
      <c r="T192" s="77"/>
      <c r="U192" s="77"/>
      <c r="V192" s="77"/>
      <c r="W192" s="77"/>
      <c r="X192" s="62"/>
      <c r="AB192" s="51" t="str">
        <f t="shared" si="80"/>
        <v/>
      </c>
      <c r="AC192" s="49" t="str">
        <f t="shared" si="92"/>
        <v/>
      </c>
      <c r="AD192" s="52" t="str">
        <f t="shared" si="93"/>
        <v/>
      </c>
      <c r="AE192" s="52" t="str">
        <f t="shared" si="94"/>
        <v/>
      </c>
      <c r="AF192" s="52" t="str">
        <f t="shared" si="95"/>
        <v/>
      </c>
      <c r="AG192" s="52" t="str">
        <f t="shared" si="96"/>
        <v/>
      </c>
      <c r="AH192" s="52" t="str">
        <f t="shared" si="97"/>
        <v/>
      </c>
      <c r="AI192" s="52" t="str">
        <f t="shared" si="98"/>
        <v/>
      </c>
      <c r="AJ192" s="52" t="str">
        <f t="shared" si="99"/>
        <v/>
      </c>
      <c r="AK192" s="52" t="str">
        <f t="shared" si="100"/>
        <v/>
      </c>
      <c r="AL192" s="52" t="str">
        <f t="shared" si="101"/>
        <v/>
      </c>
      <c r="AM192" s="52" t="str">
        <f t="shared" si="102"/>
        <v/>
      </c>
      <c r="AN192" s="52" t="str">
        <f t="shared" si="103"/>
        <v/>
      </c>
    </row>
    <row r="193" spans="13:40">
      <c r="M193" s="67"/>
      <c r="N193" s="65"/>
      <c r="O193" s="77"/>
      <c r="P193" s="77"/>
      <c r="Q193" s="77"/>
      <c r="R193" s="77"/>
      <c r="S193" s="77"/>
      <c r="T193" s="77"/>
      <c r="U193" s="77"/>
      <c r="V193" s="77"/>
      <c r="W193" s="77"/>
      <c r="X193" s="62"/>
      <c r="AB193" s="51" t="str">
        <f t="shared" si="80"/>
        <v/>
      </c>
      <c r="AC193" s="49" t="str">
        <f t="shared" si="92"/>
        <v/>
      </c>
      <c r="AD193" s="52" t="str">
        <f t="shared" si="93"/>
        <v/>
      </c>
      <c r="AE193" s="52" t="str">
        <f t="shared" si="94"/>
        <v/>
      </c>
      <c r="AF193" s="52" t="str">
        <f t="shared" si="95"/>
        <v/>
      </c>
      <c r="AG193" s="52" t="str">
        <f t="shared" si="96"/>
        <v/>
      </c>
      <c r="AH193" s="52" t="str">
        <f t="shared" si="97"/>
        <v/>
      </c>
      <c r="AI193" s="52" t="str">
        <f t="shared" si="98"/>
        <v/>
      </c>
      <c r="AJ193" s="52" t="str">
        <f t="shared" si="99"/>
        <v/>
      </c>
      <c r="AK193" s="52" t="str">
        <f t="shared" si="100"/>
        <v/>
      </c>
      <c r="AL193" s="52" t="str">
        <f t="shared" si="101"/>
        <v/>
      </c>
      <c r="AM193" s="52" t="str">
        <f t="shared" si="102"/>
        <v/>
      </c>
      <c r="AN193" s="52" t="str">
        <f t="shared" si="103"/>
        <v/>
      </c>
    </row>
    <row r="194" spans="13:40">
      <c r="M194" s="67"/>
      <c r="N194" s="65"/>
      <c r="O194" s="77"/>
      <c r="P194" s="77"/>
      <c r="Q194" s="77"/>
      <c r="R194" s="77"/>
      <c r="S194" s="77"/>
      <c r="T194" s="77"/>
      <c r="U194" s="77"/>
      <c r="V194" s="77"/>
      <c r="W194" s="77"/>
      <c r="X194" s="62"/>
      <c r="AB194" s="51" t="str">
        <f t="shared" si="80"/>
        <v/>
      </c>
      <c r="AC194" s="49" t="str">
        <f t="shared" si="92"/>
        <v/>
      </c>
      <c r="AD194" s="52" t="str">
        <f t="shared" si="93"/>
        <v/>
      </c>
      <c r="AE194" s="52" t="str">
        <f t="shared" si="94"/>
        <v/>
      </c>
      <c r="AF194" s="52" t="str">
        <f t="shared" si="95"/>
        <v/>
      </c>
      <c r="AG194" s="52" t="str">
        <f t="shared" si="96"/>
        <v/>
      </c>
      <c r="AH194" s="52" t="str">
        <f t="shared" si="97"/>
        <v/>
      </c>
      <c r="AI194" s="52" t="str">
        <f t="shared" si="98"/>
        <v/>
      </c>
      <c r="AJ194" s="52" t="str">
        <f t="shared" si="99"/>
        <v/>
      </c>
      <c r="AK194" s="52" t="str">
        <f t="shared" si="100"/>
        <v/>
      </c>
      <c r="AL194" s="52" t="str">
        <f t="shared" si="101"/>
        <v/>
      </c>
      <c r="AM194" s="52" t="str">
        <f t="shared" si="102"/>
        <v/>
      </c>
      <c r="AN194" s="52" t="str">
        <f t="shared" si="103"/>
        <v/>
      </c>
    </row>
    <row r="195" spans="13:40">
      <c r="M195" s="67"/>
      <c r="N195" s="65"/>
      <c r="O195" s="77"/>
      <c r="P195" s="77"/>
      <c r="Q195" s="77"/>
      <c r="R195" s="77"/>
      <c r="S195" s="77"/>
      <c r="T195" s="77"/>
      <c r="U195" s="77"/>
      <c r="V195" s="77"/>
      <c r="W195" s="77"/>
      <c r="X195" s="62"/>
      <c r="AB195" s="51" t="str">
        <f t="shared" si="80"/>
        <v/>
      </c>
      <c r="AC195" s="49" t="str">
        <f t="shared" ref="AC195:AC202" si="104">IF(AND(ISNUMBER(N195),N195&lt;&gt;""),(GETPIVOTDATA("Quantité 
estimée en 
stères",$N$1,"Lot",N195)-($I$2*M195))/M195,"")</f>
        <v/>
      </c>
      <c r="AD195" s="52" t="str">
        <f t="shared" si="93"/>
        <v/>
      </c>
      <c r="AE195" s="52" t="str">
        <f t="shared" si="94"/>
        <v/>
      </c>
      <c r="AF195" s="52" t="str">
        <f t="shared" si="95"/>
        <v/>
      </c>
      <c r="AG195" s="52" t="str">
        <f t="shared" si="96"/>
        <v/>
      </c>
      <c r="AH195" s="52" t="str">
        <f t="shared" si="97"/>
        <v/>
      </c>
      <c r="AI195" s="52" t="str">
        <f t="shared" si="98"/>
        <v/>
      </c>
      <c r="AJ195" s="52" t="str">
        <f t="shared" si="99"/>
        <v/>
      </c>
      <c r="AK195" s="52" t="str">
        <f t="shared" si="100"/>
        <v/>
      </c>
      <c r="AL195" s="52" t="str">
        <f t="shared" si="101"/>
        <v/>
      </c>
      <c r="AM195" s="52" t="str">
        <f t="shared" si="102"/>
        <v/>
      </c>
      <c r="AN195" s="52" t="str">
        <f t="shared" si="103"/>
        <v/>
      </c>
    </row>
    <row r="196" spans="13:40">
      <c r="M196" s="67"/>
      <c r="N196" s="65"/>
      <c r="O196" s="77"/>
      <c r="P196" s="77"/>
      <c r="Q196" s="77"/>
      <c r="R196" s="77"/>
      <c r="S196" s="77"/>
      <c r="T196" s="77"/>
      <c r="U196" s="77"/>
      <c r="V196" s="77"/>
      <c r="W196" s="77"/>
      <c r="X196" s="62"/>
      <c r="AB196" s="51" t="str">
        <f t="shared" si="80"/>
        <v/>
      </c>
      <c r="AC196" s="49" t="str">
        <f t="shared" si="104"/>
        <v/>
      </c>
      <c r="AD196" s="52" t="str">
        <f t="shared" si="93"/>
        <v/>
      </c>
      <c r="AE196" s="52" t="str">
        <f t="shared" si="94"/>
        <v/>
      </c>
      <c r="AF196" s="52" t="str">
        <f t="shared" si="95"/>
        <v/>
      </c>
      <c r="AG196" s="52" t="str">
        <f t="shared" si="96"/>
        <v/>
      </c>
      <c r="AH196" s="52" t="str">
        <f t="shared" si="97"/>
        <v/>
      </c>
      <c r="AI196" s="52" t="str">
        <f t="shared" si="98"/>
        <v/>
      </c>
      <c r="AJ196" s="52" t="str">
        <f t="shared" si="99"/>
        <v/>
      </c>
      <c r="AK196" s="52" t="str">
        <f t="shared" si="100"/>
        <v/>
      </c>
      <c r="AL196" s="52" t="str">
        <f t="shared" si="101"/>
        <v/>
      </c>
      <c r="AM196" s="52" t="str">
        <f t="shared" si="102"/>
        <v/>
      </c>
      <c r="AN196" s="52" t="str">
        <f t="shared" si="103"/>
        <v/>
      </c>
    </row>
    <row r="197" spans="13:40">
      <c r="M197" s="67"/>
      <c r="N197" s="65"/>
      <c r="O197" s="77"/>
      <c r="P197" s="77"/>
      <c r="Q197" s="77"/>
      <c r="R197" s="77"/>
      <c r="S197" s="77"/>
      <c r="T197" s="77"/>
      <c r="U197" s="77"/>
      <c r="V197" s="77"/>
      <c r="W197" s="77"/>
      <c r="X197" s="62"/>
      <c r="AB197" s="51" t="str">
        <f t="shared" si="80"/>
        <v/>
      </c>
      <c r="AC197" s="49" t="str">
        <f t="shared" si="104"/>
        <v/>
      </c>
      <c r="AD197" s="52" t="str">
        <f t="shared" si="93"/>
        <v/>
      </c>
      <c r="AE197" s="52" t="str">
        <f t="shared" si="94"/>
        <v/>
      </c>
      <c r="AF197" s="52" t="str">
        <f t="shared" si="95"/>
        <v/>
      </c>
      <c r="AG197" s="52" t="str">
        <f t="shared" si="96"/>
        <v/>
      </c>
      <c r="AH197" s="52" t="str">
        <f t="shared" si="97"/>
        <v/>
      </c>
      <c r="AI197" s="52" t="str">
        <f t="shared" si="98"/>
        <v/>
      </c>
      <c r="AJ197" s="52" t="str">
        <f t="shared" si="99"/>
        <v/>
      </c>
      <c r="AK197" s="52" t="str">
        <f t="shared" si="100"/>
        <v/>
      </c>
      <c r="AL197" s="52" t="str">
        <f t="shared" si="101"/>
        <v/>
      </c>
      <c r="AM197" s="52" t="str">
        <f t="shared" si="102"/>
        <v/>
      </c>
      <c r="AN197" s="52" t="str">
        <f t="shared" si="103"/>
        <v/>
      </c>
    </row>
    <row r="198" spans="13:40">
      <c r="M198" s="67"/>
      <c r="N198" s="65"/>
      <c r="O198" s="77"/>
      <c r="P198" s="77"/>
      <c r="Q198" s="77"/>
      <c r="R198" s="77"/>
      <c r="S198" s="77"/>
      <c r="T198" s="77"/>
      <c r="U198" s="77"/>
      <c r="V198" s="77"/>
      <c r="W198" s="77"/>
      <c r="X198" s="62"/>
      <c r="AB198" s="51" t="str">
        <f t="shared" si="80"/>
        <v/>
      </c>
      <c r="AC198" s="49" t="str">
        <f t="shared" si="104"/>
        <v/>
      </c>
      <c r="AD198" s="52" t="str">
        <f t="shared" si="93"/>
        <v/>
      </c>
      <c r="AE198" s="52" t="str">
        <f t="shared" si="94"/>
        <v/>
      </c>
      <c r="AF198" s="52" t="str">
        <f t="shared" si="95"/>
        <v/>
      </c>
      <c r="AG198" s="52" t="str">
        <f t="shared" si="96"/>
        <v/>
      </c>
      <c r="AH198" s="52" t="str">
        <f t="shared" si="97"/>
        <v/>
      </c>
      <c r="AI198" s="52" t="str">
        <f t="shared" si="98"/>
        <v/>
      </c>
      <c r="AJ198" s="52" t="str">
        <f t="shared" si="99"/>
        <v/>
      </c>
      <c r="AK198" s="52" t="str">
        <f t="shared" si="100"/>
        <v/>
      </c>
      <c r="AL198" s="52" t="str">
        <f t="shared" si="101"/>
        <v/>
      </c>
      <c r="AM198" s="52" t="str">
        <f t="shared" si="102"/>
        <v/>
      </c>
      <c r="AN198" s="52" t="str">
        <f t="shared" si="103"/>
        <v/>
      </c>
    </row>
    <row r="199" spans="13:40">
      <c r="M199" s="67"/>
      <c r="N199" s="65"/>
      <c r="O199" s="77"/>
      <c r="P199" s="77"/>
      <c r="Q199" s="77"/>
      <c r="R199" s="77"/>
      <c r="S199" s="77"/>
      <c r="T199" s="77"/>
      <c r="U199" s="77"/>
      <c r="V199" s="77"/>
      <c r="W199" s="77"/>
      <c r="X199" s="62"/>
      <c r="AB199" s="51" t="str">
        <f t="shared" si="80"/>
        <v/>
      </c>
      <c r="AC199" s="49" t="str">
        <f t="shared" si="104"/>
        <v/>
      </c>
      <c r="AD199" s="52" t="str">
        <f t="shared" si="93"/>
        <v/>
      </c>
      <c r="AE199" s="52" t="str">
        <f t="shared" si="94"/>
        <v/>
      </c>
      <c r="AF199" s="52" t="str">
        <f t="shared" si="95"/>
        <v/>
      </c>
      <c r="AG199" s="52" t="str">
        <f t="shared" si="96"/>
        <v/>
      </c>
      <c r="AH199" s="52" t="str">
        <f t="shared" si="97"/>
        <v/>
      </c>
      <c r="AI199" s="52" t="str">
        <f t="shared" si="98"/>
        <v/>
      </c>
      <c r="AJ199" s="52" t="str">
        <f t="shared" si="99"/>
        <v/>
      </c>
      <c r="AK199" s="52" t="str">
        <f t="shared" si="100"/>
        <v/>
      </c>
      <c r="AL199" s="52" t="str">
        <f t="shared" si="101"/>
        <v/>
      </c>
      <c r="AM199" s="52" t="str">
        <f t="shared" si="102"/>
        <v/>
      </c>
      <c r="AN199" s="52" t="str">
        <f t="shared" si="103"/>
        <v/>
      </c>
    </row>
    <row r="200" spans="13:40">
      <c r="M200" s="67"/>
      <c r="N200" s="65"/>
      <c r="O200" s="77"/>
      <c r="P200" s="77"/>
      <c r="Q200" s="77"/>
      <c r="R200" s="77"/>
      <c r="S200" s="77"/>
      <c r="T200" s="77"/>
      <c r="U200" s="77"/>
      <c r="V200" s="77"/>
      <c r="W200" s="77"/>
      <c r="X200" s="62"/>
      <c r="AB200" s="51" t="str">
        <f t="shared" si="80"/>
        <v/>
      </c>
      <c r="AC200" s="49" t="str">
        <f t="shared" si="104"/>
        <v/>
      </c>
      <c r="AD200" s="52" t="str">
        <f t="shared" si="93"/>
        <v/>
      </c>
      <c r="AE200" s="52" t="str">
        <f t="shared" si="94"/>
        <v/>
      </c>
      <c r="AF200" s="52" t="str">
        <f t="shared" si="95"/>
        <v/>
      </c>
      <c r="AG200" s="52" t="str">
        <f t="shared" si="96"/>
        <v/>
      </c>
      <c r="AH200" s="52" t="str">
        <f t="shared" si="97"/>
        <v/>
      </c>
      <c r="AI200" s="52" t="str">
        <f t="shared" si="98"/>
        <v/>
      </c>
      <c r="AJ200" s="52" t="str">
        <f t="shared" si="99"/>
        <v/>
      </c>
      <c r="AK200" s="52" t="str">
        <f t="shared" si="100"/>
        <v/>
      </c>
      <c r="AL200" s="52" t="str">
        <f t="shared" si="101"/>
        <v/>
      </c>
      <c r="AM200" s="52" t="str">
        <f t="shared" si="102"/>
        <v/>
      </c>
      <c r="AN200" s="52" t="str">
        <f t="shared" si="103"/>
        <v/>
      </c>
    </row>
    <row r="201" spans="13:40">
      <c r="M201" s="67"/>
      <c r="N201" s="65"/>
      <c r="O201" s="77"/>
      <c r="P201" s="77"/>
      <c r="Q201" s="77"/>
      <c r="R201" s="77"/>
      <c r="S201" s="77"/>
      <c r="T201" s="77"/>
      <c r="U201" s="77"/>
      <c r="V201" s="77"/>
      <c r="W201" s="77"/>
      <c r="X201" s="62"/>
      <c r="AB201" s="51" t="str">
        <f t="shared" si="80"/>
        <v/>
      </c>
      <c r="AC201" s="49" t="str">
        <f t="shared" si="104"/>
        <v/>
      </c>
      <c r="AD201" s="52" t="str">
        <f t="shared" si="93"/>
        <v/>
      </c>
      <c r="AE201" s="52" t="str">
        <f t="shared" si="94"/>
        <v/>
      </c>
      <c r="AF201" s="52" t="str">
        <f t="shared" si="95"/>
        <v/>
      </c>
      <c r="AG201" s="52" t="str">
        <f t="shared" si="96"/>
        <v/>
      </c>
      <c r="AH201" s="52" t="str">
        <f t="shared" si="97"/>
        <v/>
      </c>
      <c r="AI201" s="52" t="str">
        <f t="shared" si="98"/>
        <v/>
      </c>
      <c r="AJ201" s="52" t="str">
        <f t="shared" si="99"/>
        <v/>
      </c>
      <c r="AK201" s="52" t="str">
        <f t="shared" si="100"/>
        <v/>
      </c>
      <c r="AL201" s="52" t="str">
        <f t="shared" si="101"/>
        <v/>
      </c>
      <c r="AM201" s="52" t="str">
        <f t="shared" si="102"/>
        <v/>
      </c>
      <c r="AN201" s="52" t="str">
        <f t="shared" si="103"/>
        <v/>
      </c>
    </row>
    <row r="202" spans="13:40">
      <c r="M202" s="67"/>
      <c r="N202" s="65"/>
      <c r="O202" s="77"/>
      <c r="P202" s="77"/>
      <c r="Q202" s="77"/>
      <c r="R202" s="77"/>
      <c r="S202" s="77"/>
      <c r="T202" s="77"/>
      <c r="U202" s="77"/>
      <c r="V202" s="77"/>
      <c r="W202" s="77"/>
      <c r="X202" s="62"/>
      <c r="AB202" s="51" t="str">
        <f t="shared" si="80"/>
        <v/>
      </c>
      <c r="AC202" s="49" t="str">
        <f t="shared" si="104"/>
        <v/>
      </c>
      <c r="AD202" s="52" t="str">
        <f t="shared" si="93"/>
        <v/>
      </c>
      <c r="AE202" s="52" t="str">
        <f t="shared" si="94"/>
        <v/>
      </c>
      <c r="AF202" s="52" t="str">
        <f t="shared" si="95"/>
        <v/>
      </c>
      <c r="AG202" s="52" t="str">
        <f t="shared" si="96"/>
        <v/>
      </c>
      <c r="AH202" s="52" t="str">
        <f t="shared" si="97"/>
        <v/>
      </c>
      <c r="AI202" s="52" t="str">
        <f t="shared" si="98"/>
        <v/>
      </c>
      <c r="AJ202" s="52" t="str">
        <f t="shared" si="99"/>
        <v/>
      </c>
      <c r="AK202" s="52" t="str">
        <f t="shared" si="100"/>
        <v/>
      </c>
      <c r="AL202" s="52" t="str">
        <f t="shared" si="101"/>
        <v/>
      </c>
      <c r="AM202" s="52" t="str">
        <f t="shared" si="102"/>
        <v/>
      </c>
      <c r="AN202" s="52" t="str">
        <f t="shared" si="103"/>
        <v/>
      </c>
    </row>
  </sheetData>
  <sheetProtection sheet="1" formatCells="0" formatColumns="0" formatRows="0" sort="0" autoFilter="0" pivotTables="0"/>
  <protectedRanges>
    <protectedRange sqref="G17:G26 G13:I15 G44:G1048576 J1:XFD1048576 G1:I2 H32:I1048576 G32 F1:F1048576 G4:I11 A82:E1048576 A1:E81" name="Plage1" securityDescriptor="O:WDG:WDD:(A;;CC;;;S-1-5-21-3767193220-3733058107-397950744-1001)"/>
  </protectedRanges>
  <autoFilter ref="A1:E100"/>
  <sortState ref="A2:E1048576">
    <sortCondition ref="A1"/>
  </sortState>
  <dataConsolidate/>
  <mergeCells count="3">
    <mergeCell ref="G5:H5"/>
    <mergeCell ref="G14:H14"/>
    <mergeCell ref="G15:H15"/>
  </mergeCells>
  <conditionalFormatting sqref="M1:M1048576">
    <cfRule type="cellIs" dxfId="25" priority="15" operator="greaterThan">
      <formula>1</formula>
    </cfRule>
  </conditionalFormatting>
  <conditionalFormatting sqref="E1:E1048576">
    <cfRule type="colorScale" priority="13">
      <colorScale>
        <cfvo type="min" val="0"/>
        <cfvo type="percentile" val="50"/>
        <cfvo type="max" val="0"/>
        <color theme="3" tint="0.59999389629810485"/>
        <color theme="6" tint="0.39997558519241921"/>
        <color theme="9" tint="-0.249977111117893"/>
      </colorScale>
    </cfRule>
  </conditionalFormatting>
  <conditionalFormatting sqref="AD3:AN202">
    <cfRule type="expression" dxfId="24" priority="8" stopIfTrue="1">
      <formula>AND($AC3&gt;0,AD3&gt;0,$AC3-AD$2&gt;=-0.25,$AC3-AD$2&lt;=0)</formula>
    </cfRule>
    <cfRule type="expression" dxfId="23" priority="9" stopIfTrue="1">
      <formula>AND($AC3&lt;0,$AC3+AD$2&lt;=0)</formula>
    </cfRule>
    <cfRule type="expression" dxfId="22" priority="10" stopIfTrue="1">
      <formula>AND($AC3&lt;0,$AC3+AD$2&lt;=0.25)</formula>
    </cfRule>
  </conditionalFormatting>
  <conditionalFormatting sqref="AD3:AN202">
    <cfRule type="expression" dxfId="21" priority="7" stopIfTrue="1">
      <formula>AND($AC3&gt;0,AD3&gt;0,$AC3-AD$2&gt;=0)</formula>
    </cfRule>
  </conditionalFormatting>
  <conditionalFormatting sqref="D1:D1048576">
    <cfRule type="colorScale" priority="32">
      <colorScale>
        <cfvo type="min" val="0"/>
        <cfvo type="percentile" val="50"/>
        <cfvo type="max" val="0"/>
        <color rgb="FFF8696B"/>
        <color rgb="FFFFEB84"/>
        <color theme="8" tint="-0.249977111117893"/>
      </colorScale>
    </cfRule>
  </conditionalFormatting>
  <conditionalFormatting sqref="C1:C1048576">
    <cfRule type="expression" dxfId="20" priority="37">
      <formula>AND(ISNUMBER($C1),$C1&gt;$I$2)</formula>
    </cfRule>
  </conditionalFormatting>
  <conditionalFormatting sqref="C2:C88">
    <cfRule type="expression" dxfId="19" priority="1">
      <formula>AND(ISNUMBER($C2),$C2&gt;$H$2)</formula>
    </cfRule>
  </conditionalFormatting>
  <dataValidations count="1">
    <dataValidation type="list" allowBlank="1" showInputMessage="1" showErrorMessage="1" sqref="B1:B1048576">
      <formula1>Essence</formula1>
    </dataValidation>
  </dataValidations>
  <pageMargins left="0.7" right="0.7" top="0.75" bottom="0.75" header="0.3" footer="0.3"/>
  <pageSetup paperSize="9" orientation="portrait" r:id="rId2"/>
  <ignoredErrors>
    <ignoredError sqref="AD5:AN202" formulaRange="1"/>
  </ignoredErrors>
  <drawing r:id="rId3"/>
  <legacyDrawing r:id="rId4"/>
  <controls>
    <control shapeId="1028" r:id="rId5" name="BtnSuppF"/>
    <control shapeId="1025" r:id="rId6" name="BtnGenererLots"/>
    <control shapeId="1027" r:id="rId7" name="BtnCreerFeuilles"/>
    <control shapeId="1030" r:id="rId8" name="SpinButton1"/>
    <control shapeId="1041" r:id="rId9" name="BtnRafraichirTCD"/>
    <control shapeId="1046" r:id="rId10" name="BtnVid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78"/>
  <sheetViews>
    <sheetView workbookViewId="0">
      <selection activeCell="B4" sqref="B4"/>
    </sheetView>
  </sheetViews>
  <sheetFormatPr baseColWidth="10" defaultRowHeight="15"/>
  <cols>
    <col min="1" max="1" width="12.85546875" customWidth="1"/>
    <col min="2" max="2" width="24" customWidth="1"/>
    <col min="3" max="3" width="12.42578125" bestFit="1" customWidth="1"/>
  </cols>
  <sheetData>
    <row r="1" spans="1:3" ht="24" thickBot="1">
      <c r="A1" s="26">
        <f ca="1">TODAY()</f>
        <v>42348</v>
      </c>
      <c r="B1" s="27" t="s">
        <v>40</v>
      </c>
      <c r="C1" s="29"/>
    </row>
    <row r="2" spans="1:3">
      <c r="A2" s="14"/>
      <c r="B2" s="14"/>
      <c r="C2" s="14"/>
    </row>
    <row r="3" spans="1:3">
      <c r="A3" s="14"/>
      <c r="B3" s="14"/>
      <c r="C3" s="14"/>
    </row>
    <row r="4" spans="1:3" ht="15.75" thickBot="1">
      <c r="A4" s="14"/>
      <c r="B4" s="14"/>
      <c r="C4" s="14"/>
    </row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</v>
      </c>
      <c r="B6" s="23">
        <f ca="1">SUM(OFFSET(C14,,,C6+1,))</f>
        <v>0</v>
      </c>
      <c r="C6" s="24">
        <f ca="1">COUNT(A:A)-2</f>
        <v>0</v>
      </c>
    </row>
    <row r="7" spans="1:3">
      <c r="A7" s="14"/>
      <c r="B7" s="14"/>
      <c r="C7" s="14"/>
    </row>
    <row r="8" spans="1:3" s="2" customFormat="1">
      <c r="A8" s="18"/>
      <c r="B8" s="18"/>
      <c r="C8" s="18"/>
    </row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/>
      <c r="B15" s="15"/>
      <c r="C15" s="17"/>
    </row>
    <row r="16" spans="1:3">
      <c r="A16" s="16"/>
      <c r="B16" s="15"/>
      <c r="C16" s="17"/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78"/>
  <sheetViews>
    <sheetView workbookViewId="0">
      <selection activeCell="A15" sqref="A15:C19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</v>
      </c>
      <c r="B6" s="23">
        <f ca="1">SUM(OFFSET(C14,,,C6+1,))</f>
        <v>5.5</v>
      </c>
      <c r="C6" s="24">
        <f ca="1">COUNT(A:A)-2</f>
        <v>5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1</v>
      </c>
      <c r="B15" s="15" t="s">
        <v>19</v>
      </c>
      <c r="C15" s="17">
        <v>0.25</v>
      </c>
    </row>
    <row r="16" spans="1:3">
      <c r="A16" s="16">
        <v>2</v>
      </c>
      <c r="B16" s="15" t="s">
        <v>32</v>
      </c>
      <c r="C16" s="17">
        <v>3.5</v>
      </c>
    </row>
    <row r="17" spans="1:3">
      <c r="A17" s="16">
        <v>3</v>
      </c>
      <c r="B17" s="15" t="s">
        <v>33</v>
      </c>
      <c r="C17" s="17">
        <v>1</v>
      </c>
    </row>
    <row r="18" spans="1:3">
      <c r="A18" s="16">
        <v>5</v>
      </c>
      <c r="B18" s="15" t="s">
        <v>31</v>
      </c>
      <c r="C18" s="17">
        <v>0.25</v>
      </c>
    </row>
    <row r="19" spans="1:3">
      <c r="A19" s="16">
        <v>6</v>
      </c>
      <c r="B19" s="15" t="s">
        <v>31</v>
      </c>
      <c r="C19" s="17">
        <v>0.5</v>
      </c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278"/>
  <sheetViews>
    <sheetView workbookViewId="0">
      <selection activeCell="A15" sqref="A15:C19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2</v>
      </c>
      <c r="B6" s="23">
        <f ca="1">SUM(OFFSET(C14,,,C6+1,))</f>
        <v>5.0999999999999996</v>
      </c>
      <c r="C6" s="24">
        <f ca="1">COUNT(A:A)-2</f>
        <v>5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4</v>
      </c>
      <c r="B15" s="15" t="s">
        <v>32</v>
      </c>
      <c r="C15" s="17">
        <v>0.75</v>
      </c>
    </row>
    <row r="16" spans="1:3">
      <c r="A16" s="16">
        <v>7</v>
      </c>
      <c r="B16" s="15" t="s">
        <v>33</v>
      </c>
      <c r="C16" s="17">
        <v>0.35</v>
      </c>
    </row>
    <row r="17" spans="1:3">
      <c r="A17" s="16">
        <v>8</v>
      </c>
      <c r="B17" s="15" t="s">
        <v>31</v>
      </c>
      <c r="C17" s="17">
        <v>3</v>
      </c>
    </row>
    <row r="18" spans="1:3">
      <c r="A18" s="16">
        <v>10</v>
      </c>
      <c r="B18" s="15" t="s">
        <v>33</v>
      </c>
      <c r="C18" s="17">
        <v>0.25</v>
      </c>
    </row>
    <row r="19" spans="1:3">
      <c r="A19" s="16">
        <v>13</v>
      </c>
      <c r="B19" s="15" t="s">
        <v>33</v>
      </c>
      <c r="C19" s="17">
        <v>0.75</v>
      </c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278"/>
  <sheetViews>
    <sheetView workbookViewId="0">
      <selection activeCell="A15" sqref="A15:C16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3</v>
      </c>
      <c r="B6" s="23">
        <f ca="1">SUM(OFFSET(C14,,,C6+1,))</f>
        <v>5.5</v>
      </c>
      <c r="C6" s="24">
        <f ca="1">COUNT(A:A)-2</f>
        <v>2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9</v>
      </c>
      <c r="B15" s="15" t="s">
        <v>31</v>
      </c>
      <c r="C15" s="17">
        <v>5</v>
      </c>
    </row>
    <row r="16" spans="1:3">
      <c r="A16" s="16">
        <v>29</v>
      </c>
      <c r="B16" s="15" t="s">
        <v>33</v>
      </c>
      <c r="C16" s="17">
        <v>0.5</v>
      </c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C278"/>
  <sheetViews>
    <sheetView workbookViewId="0">
      <selection activeCell="A15" sqref="A15:C19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4</v>
      </c>
      <c r="B6" s="23">
        <f ca="1">SUM(OFFSET(C14,,,C6+1,))</f>
        <v>5.5</v>
      </c>
      <c r="C6" s="24">
        <f ca="1">COUNT(A:A)-2</f>
        <v>5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11</v>
      </c>
      <c r="B15" s="15" t="s">
        <v>31</v>
      </c>
      <c r="C15" s="17">
        <v>2</v>
      </c>
    </row>
    <row r="16" spans="1:3">
      <c r="A16" s="16">
        <v>12</v>
      </c>
      <c r="B16" s="15" t="s">
        <v>31</v>
      </c>
      <c r="C16" s="17">
        <v>1.25</v>
      </c>
    </row>
    <row r="17" spans="1:3">
      <c r="A17" s="16">
        <v>21</v>
      </c>
      <c r="B17" s="15" t="s">
        <v>33</v>
      </c>
      <c r="C17" s="17">
        <v>1.5</v>
      </c>
    </row>
    <row r="18" spans="1:3">
      <c r="A18" s="16">
        <v>23</v>
      </c>
      <c r="B18" s="15" t="s">
        <v>33</v>
      </c>
      <c r="C18" s="17">
        <v>0.5</v>
      </c>
    </row>
    <row r="19" spans="1:3">
      <c r="A19" s="16">
        <v>28</v>
      </c>
      <c r="B19" s="15" t="s">
        <v>32</v>
      </c>
      <c r="C19" s="17">
        <v>0.25</v>
      </c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C278"/>
  <sheetViews>
    <sheetView workbookViewId="0">
      <selection activeCell="A15" sqref="A15:C19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5</v>
      </c>
      <c r="B6" s="23">
        <f ca="1">SUM(OFFSET(C14,,,C6+1,))</f>
        <v>5.5</v>
      </c>
      <c r="C6" s="24">
        <f ca="1">COUNT(A:A)-2</f>
        <v>5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14</v>
      </c>
      <c r="B15" s="15" t="s">
        <v>31</v>
      </c>
      <c r="C15" s="17">
        <v>3</v>
      </c>
    </row>
    <row r="16" spans="1:3">
      <c r="A16" s="16">
        <v>16</v>
      </c>
      <c r="B16" s="15" t="s">
        <v>31</v>
      </c>
      <c r="C16" s="17">
        <v>0.75</v>
      </c>
    </row>
    <row r="17" spans="1:3">
      <c r="A17" s="16">
        <v>17</v>
      </c>
      <c r="B17" s="15" t="s">
        <v>31</v>
      </c>
      <c r="C17" s="17">
        <v>0.75</v>
      </c>
    </row>
    <row r="18" spans="1:3">
      <c r="A18" s="16">
        <v>20</v>
      </c>
      <c r="B18" s="15" t="s">
        <v>32</v>
      </c>
      <c r="C18" s="17">
        <v>0.25</v>
      </c>
    </row>
    <row r="19" spans="1:3">
      <c r="A19" s="16">
        <v>22</v>
      </c>
      <c r="B19" s="15" t="s">
        <v>33</v>
      </c>
      <c r="C19" s="17">
        <v>0.75</v>
      </c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C278"/>
  <sheetViews>
    <sheetView workbookViewId="0">
      <selection activeCell="A15" sqref="A15:C16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6</v>
      </c>
      <c r="B6" s="23">
        <f ca="1">SUM(OFFSET(C14,,,C6+1,))</f>
        <v>5.5</v>
      </c>
      <c r="C6" s="24">
        <f ca="1">COUNT(A:A)-2</f>
        <v>2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15</v>
      </c>
      <c r="B15" s="15" t="s">
        <v>31</v>
      </c>
      <c r="C15" s="17">
        <v>2.5</v>
      </c>
    </row>
    <row r="16" spans="1:3">
      <c r="A16" s="16">
        <v>19</v>
      </c>
      <c r="B16" s="15" t="s">
        <v>33</v>
      </c>
      <c r="C16" s="17">
        <v>3</v>
      </c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7</v>
      </c>
      <c r="B6" s="23">
        <f ca="1">SUM(OFFSET(C14,,,C6+1,))</f>
        <v>5.5</v>
      </c>
      <c r="C6" s="24">
        <f ca="1">COUNT(A:A)-2</f>
        <v>4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18</v>
      </c>
      <c r="B15" s="15" t="s">
        <v>31</v>
      </c>
      <c r="C15" s="17">
        <v>3.5</v>
      </c>
    </row>
    <row r="16" spans="1:3">
      <c r="A16" s="16">
        <v>24</v>
      </c>
      <c r="B16" s="15" t="s">
        <v>34</v>
      </c>
      <c r="C16" s="17">
        <v>0.75</v>
      </c>
    </row>
    <row r="17" spans="1:3">
      <c r="A17" s="16">
        <v>26</v>
      </c>
      <c r="B17" s="15" t="s">
        <v>32</v>
      </c>
      <c r="C17" s="17">
        <v>0.25</v>
      </c>
    </row>
    <row r="18" spans="1:3">
      <c r="A18" s="16">
        <v>27</v>
      </c>
      <c r="B18" s="15" t="s">
        <v>31</v>
      </c>
      <c r="C18" s="17">
        <v>1</v>
      </c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8</v>
      </c>
      <c r="B6" s="23">
        <f ca="1">SUM(OFFSET(C14,,,C6+1,))</f>
        <v>10.75</v>
      </c>
      <c r="C6" s="24">
        <f ca="1">COUNT(A:A)-2</f>
        <v>3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25</v>
      </c>
      <c r="B15" s="15" t="s">
        <v>31</v>
      </c>
      <c r="C15" s="17">
        <v>9</v>
      </c>
    </row>
    <row r="16" spans="1:3">
      <c r="A16" s="16">
        <v>40</v>
      </c>
      <c r="B16" s="15" t="s">
        <v>33</v>
      </c>
      <c r="C16" s="17">
        <v>0.75</v>
      </c>
    </row>
    <row r="17" spans="1:3">
      <c r="A17" s="16">
        <v>41</v>
      </c>
      <c r="B17" s="15" t="s">
        <v>33</v>
      </c>
      <c r="C17" s="17">
        <v>1</v>
      </c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C278"/>
  <sheetViews>
    <sheetView workbookViewId="0">
      <selection activeCell="A15" sqref="A15:C16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9</v>
      </c>
      <c r="B6" s="23">
        <f ca="1">SUM(OFFSET(C14,,,C6+1,))</f>
        <v>5</v>
      </c>
      <c r="C6" s="24">
        <f ca="1">COUNT(A:A)-2</f>
        <v>2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30</v>
      </c>
      <c r="B15" s="15" t="s">
        <v>32</v>
      </c>
      <c r="C15" s="17">
        <v>3.5</v>
      </c>
    </row>
    <row r="16" spans="1:3">
      <c r="A16" s="16">
        <v>38</v>
      </c>
      <c r="B16" s="15" t="s">
        <v>33</v>
      </c>
      <c r="C16" s="17">
        <v>1.5</v>
      </c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C278"/>
  <sheetViews>
    <sheetView workbookViewId="0">
      <selection activeCell="A15" sqref="A15:C21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10</v>
      </c>
      <c r="B6" s="23">
        <f ca="1">SUM(OFFSET(C14,,,C6+1,))</f>
        <v>5.25</v>
      </c>
      <c r="C6" s="24">
        <f ca="1">COUNT(A:A)-2</f>
        <v>7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31</v>
      </c>
      <c r="B15" s="15" t="s">
        <v>34</v>
      </c>
      <c r="C15" s="17">
        <v>3</v>
      </c>
    </row>
    <row r="16" spans="1:3">
      <c r="A16" s="16">
        <v>33</v>
      </c>
      <c r="B16" s="15" t="s">
        <v>33</v>
      </c>
      <c r="C16" s="17">
        <v>0.75</v>
      </c>
    </row>
    <row r="17" spans="1:3">
      <c r="A17" s="16">
        <v>34</v>
      </c>
      <c r="B17" s="15" t="s">
        <v>33</v>
      </c>
      <c r="C17" s="17">
        <v>0.25</v>
      </c>
    </row>
    <row r="18" spans="1:3">
      <c r="A18" s="16">
        <v>35</v>
      </c>
      <c r="B18" s="15" t="s">
        <v>33</v>
      </c>
      <c r="C18" s="17">
        <v>0.25</v>
      </c>
    </row>
    <row r="19" spans="1:3">
      <c r="A19" s="16">
        <v>36</v>
      </c>
      <c r="B19" s="15" t="s">
        <v>32</v>
      </c>
      <c r="C19" s="17">
        <v>0.25</v>
      </c>
    </row>
    <row r="20" spans="1:3">
      <c r="A20" s="16">
        <v>37</v>
      </c>
      <c r="B20" s="15" t="s">
        <v>31</v>
      </c>
      <c r="C20" s="17">
        <v>0.5</v>
      </c>
    </row>
    <row r="21" spans="1:3">
      <c r="A21" s="16">
        <v>39</v>
      </c>
      <c r="B21" s="15" t="s">
        <v>32</v>
      </c>
      <c r="C21" s="17">
        <v>0.25</v>
      </c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C278"/>
  <sheetViews>
    <sheetView workbookViewId="0">
      <selection activeCell="A15" sqref="A15:C16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11</v>
      </c>
      <c r="B6" s="23">
        <f ca="1">SUM(OFFSET(C14,,,C6+1,))</f>
        <v>5</v>
      </c>
      <c r="C6" s="24">
        <f ca="1">COUNT(A:A)-2</f>
        <v>2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32</v>
      </c>
      <c r="B15" s="15" t="s">
        <v>33</v>
      </c>
      <c r="C15" s="17">
        <v>3</v>
      </c>
    </row>
    <row r="16" spans="1:3">
      <c r="A16" s="16">
        <v>43</v>
      </c>
      <c r="B16" s="15" t="s">
        <v>32</v>
      </c>
      <c r="C16" s="17">
        <v>2</v>
      </c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12</v>
      </c>
      <c r="B6" s="23">
        <f ca="1">SUM(OFFSET(C14,,,C6+1,))</f>
        <v>7</v>
      </c>
      <c r="C6" s="24">
        <f ca="1">COUNT(A:A)-2</f>
        <v>3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42</v>
      </c>
      <c r="B15" s="15" t="s">
        <v>32</v>
      </c>
      <c r="C15" s="17">
        <v>3.75</v>
      </c>
    </row>
    <row r="16" spans="1:3">
      <c r="A16" s="16">
        <v>44</v>
      </c>
      <c r="B16" s="15" t="s">
        <v>32</v>
      </c>
      <c r="C16" s="17">
        <v>0.75</v>
      </c>
    </row>
    <row r="17" spans="1:3">
      <c r="A17" s="16">
        <v>78</v>
      </c>
      <c r="B17" s="15" t="s">
        <v>35</v>
      </c>
      <c r="C17" s="17">
        <v>2.5</v>
      </c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C278"/>
  <sheetViews>
    <sheetView workbookViewId="0">
      <selection activeCell="A15" sqref="A15:C16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13</v>
      </c>
      <c r="B6" s="23">
        <f ca="1">SUM(OFFSET(C14,,,C6+1,))</f>
        <v>5</v>
      </c>
      <c r="C6" s="24">
        <f ca="1">COUNT(A:A)-2</f>
        <v>2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45</v>
      </c>
      <c r="B15" s="15" t="s">
        <v>19</v>
      </c>
      <c r="C15" s="17">
        <v>1</v>
      </c>
    </row>
    <row r="16" spans="1:3">
      <c r="A16" s="16">
        <v>46</v>
      </c>
      <c r="B16" s="15" t="s">
        <v>31</v>
      </c>
      <c r="C16" s="17">
        <v>4</v>
      </c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14</v>
      </c>
      <c r="B6" s="23">
        <f ca="1">SUM(OFFSET(C14,,,C6+1,))</f>
        <v>7.75</v>
      </c>
      <c r="C6" s="24">
        <f ca="1">COUNT(A:A)-2</f>
        <v>3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47</v>
      </c>
      <c r="B15" s="15" t="s">
        <v>31</v>
      </c>
      <c r="C15" s="17">
        <v>2.75</v>
      </c>
    </row>
    <row r="16" spans="1:3">
      <c r="A16" s="16">
        <v>49</v>
      </c>
      <c r="B16" s="15" t="s">
        <v>33</v>
      </c>
      <c r="C16" s="17">
        <v>1</v>
      </c>
    </row>
    <row r="17" spans="1:3">
      <c r="A17" s="16">
        <v>87</v>
      </c>
      <c r="B17" s="15" t="s">
        <v>31</v>
      </c>
      <c r="C17" s="17">
        <v>4</v>
      </c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C278"/>
  <sheetViews>
    <sheetView workbookViewId="0">
      <selection activeCell="A15" sqref="A15:C16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15</v>
      </c>
      <c r="B6" s="23">
        <f ca="1">SUM(OFFSET(C14,,,C6+1,))</f>
        <v>5.5</v>
      </c>
      <c r="C6" s="24">
        <f ca="1">COUNT(A:A)-2</f>
        <v>2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48</v>
      </c>
      <c r="B15" s="15" t="s">
        <v>31</v>
      </c>
      <c r="C15" s="17">
        <v>3.75</v>
      </c>
    </row>
    <row r="16" spans="1:3">
      <c r="A16" s="16">
        <v>69</v>
      </c>
      <c r="B16" s="15" t="s">
        <v>33</v>
      </c>
      <c r="C16" s="17">
        <v>1.75</v>
      </c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16</v>
      </c>
      <c r="B6" s="23">
        <f ca="1">SUM(OFFSET(C14,,,C6+1,))</f>
        <v>5.25</v>
      </c>
      <c r="C6" s="24">
        <f ca="1">COUNT(A:A)-2</f>
        <v>4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50</v>
      </c>
      <c r="B15" s="15" t="s">
        <v>33</v>
      </c>
      <c r="C15" s="17">
        <v>2.5</v>
      </c>
    </row>
    <row r="16" spans="1:3">
      <c r="A16" s="16">
        <v>55</v>
      </c>
      <c r="B16" s="15" t="s">
        <v>31</v>
      </c>
      <c r="C16" s="17">
        <v>0.5</v>
      </c>
    </row>
    <row r="17" spans="1:3">
      <c r="A17" s="16">
        <v>56</v>
      </c>
      <c r="B17" s="15" t="s">
        <v>33</v>
      </c>
      <c r="C17" s="17">
        <v>1.75</v>
      </c>
    </row>
    <row r="18" spans="1:3">
      <c r="A18" s="16">
        <v>83</v>
      </c>
      <c r="B18" s="15" t="s">
        <v>33</v>
      </c>
      <c r="C18" s="17">
        <v>0.5</v>
      </c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17</v>
      </c>
      <c r="B6" s="23">
        <f ca="1">SUM(OFFSET(C14,,,C6+1,))</f>
        <v>5.5</v>
      </c>
      <c r="C6" s="24">
        <f ca="1">COUNT(A:A)-2</f>
        <v>4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51</v>
      </c>
      <c r="B15" s="15" t="s">
        <v>33</v>
      </c>
      <c r="C15" s="17">
        <v>3.5</v>
      </c>
    </row>
    <row r="16" spans="1:3">
      <c r="A16" s="16">
        <v>53</v>
      </c>
      <c r="B16" s="15" t="s">
        <v>19</v>
      </c>
      <c r="C16" s="17">
        <v>0.75</v>
      </c>
    </row>
    <row r="17" spans="1:3">
      <c r="A17" s="16">
        <v>54</v>
      </c>
      <c r="B17" s="15" t="s">
        <v>32</v>
      </c>
      <c r="C17" s="17">
        <v>1</v>
      </c>
    </row>
    <row r="18" spans="1:3">
      <c r="A18" s="16">
        <v>84</v>
      </c>
      <c r="B18" s="15" t="s">
        <v>33</v>
      </c>
      <c r="C18" s="17">
        <v>0.25</v>
      </c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C278"/>
  <sheetViews>
    <sheetView workbookViewId="0">
      <selection activeCell="A15" sqref="A15:C16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18</v>
      </c>
      <c r="B6" s="23">
        <f ca="1">SUM(OFFSET(C14,,,C6+1,))</f>
        <v>5.5</v>
      </c>
      <c r="C6" s="24">
        <f ca="1">COUNT(A:A)-2</f>
        <v>2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52</v>
      </c>
      <c r="B15" s="15" t="s">
        <v>31</v>
      </c>
      <c r="C15" s="17">
        <v>5</v>
      </c>
    </row>
    <row r="16" spans="1:3">
      <c r="A16" s="16">
        <v>70</v>
      </c>
      <c r="B16" s="15" t="s">
        <v>31</v>
      </c>
      <c r="C16" s="17">
        <v>0.5</v>
      </c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19</v>
      </c>
      <c r="B6" s="23">
        <f ca="1">SUM(OFFSET(C14,,,C6+1,))</f>
        <v>11</v>
      </c>
      <c r="C6" s="24">
        <f ca="1">COUNT(A:A)-2</f>
        <v>4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57</v>
      </c>
      <c r="B15" s="15" t="s">
        <v>31</v>
      </c>
      <c r="C15" s="17">
        <v>9</v>
      </c>
    </row>
    <row r="16" spans="1:3">
      <c r="A16" s="16">
        <v>62</v>
      </c>
      <c r="B16" s="15" t="s">
        <v>32</v>
      </c>
      <c r="C16" s="17">
        <v>1</v>
      </c>
    </row>
    <row r="17" spans="1:3">
      <c r="A17" s="16">
        <v>66</v>
      </c>
      <c r="B17" s="15" t="s">
        <v>31</v>
      </c>
      <c r="C17" s="17">
        <v>0.75</v>
      </c>
    </row>
    <row r="18" spans="1:3">
      <c r="A18" s="16">
        <v>82</v>
      </c>
      <c r="B18" s="15" t="s">
        <v>33</v>
      </c>
      <c r="C18" s="17">
        <v>0.25</v>
      </c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C278"/>
  <sheetViews>
    <sheetView workbookViewId="0">
      <selection activeCell="A15" sqref="A15:C15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20</v>
      </c>
      <c r="B6" s="23">
        <f ca="1">SUM(OFFSET(C14,,,C6+1,))</f>
        <v>6</v>
      </c>
      <c r="C6" s="24">
        <f ca="1">COUNT(A:A)-2</f>
        <v>1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58</v>
      </c>
      <c r="B15" s="15" t="s">
        <v>31</v>
      </c>
      <c r="C15" s="17">
        <v>6</v>
      </c>
    </row>
    <row r="16" spans="1:3">
      <c r="A16" s="16"/>
      <c r="B16" s="15"/>
      <c r="C16" s="17"/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21</v>
      </c>
      <c r="B6" s="23">
        <f ca="1">SUM(OFFSET(C14,,,C6+1,))</f>
        <v>5.5</v>
      </c>
      <c r="C6" s="24">
        <f ca="1">COUNT(A:A)-2</f>
        <v>3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59</v>
      </c>
      <c r="B15" s="15" t="s">
        <v>32</v>
      </c>
      <c r="C15" s="17">
        <v>2.5</v>
      </c>
    </row>
    <row r="16" spans="1:3">
      <c r="A16" s="16">
        <v>60</v>
      </c>
      <c r="B16" s="15" t="s">
        <v>33</v>
      </c>
      <c r="C16" s="17">
        <v>2.5</v>
      </c>
    </row>
    <row r="17" spans="1:3">
      <c r="A17" s="16">
        <v>68</v>
      </c>
      <c r="B17" s="15" t="s">
        <v>31</v>
      </c>
      <c r="C17" s="17">
        <v>0.5</v>
      </c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22</v>
      </c>
      <c r="B6" s="23">
        <f ca="1">SUM(OFFSET(C14,,,C6+1,))</f>
        <v>5.5</v>
      </c>
      <c r="C6" s="24">
        <f ca="1">COUNT(A:A)-2</f>
        <v>4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61</v>
      </c>
      <c r="B15" s="15" t="s">
        <v>32</v>
      </c>
      <c r="C15" s="17">
        <v>2.5</v>
      </c>
    </row>
    <row r="16" spans="1:3">
      <c r="A16" s="16">
        <v>63</v>
      </c>
      <c r="B16" s="15" t="s">
        <v>31</v>
      </c>
      <c r="C16" s="17">
        <v>2.5</v>
      </c>
    </row>
    <row r="17" spans="1:3">
      <c r="A17" s="16">
        <v>65</v>
      </c>
      <c r="B17" s="15" t="s">
        <v>33</v>
      </c>
      <c r="C17" s="17">
        <v>0.25</v>
      </c>
    </row>
    <row r="18" spans="1:3">
      <c r="A18" s="16">
        <v>67</v>
      </c>
      <c r="B18" s="15" t="s">
        <v>31</v>
      </c>
      <c r="C18" s="17">
        <v>0.25</v>
      </c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23</v>
      </c>
      <c r="B6" s="23">
        <f ca="1">SUM(OFFSET(C14,,,C6+1,))</f>
        <v>11</v>
      </c>
      <c r="C6" s="24">
        <f ca="1">COUNT(A:A)-2</f>
        <v>4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64</v>
      </c>
      <c r="B15" s="15" t="s">
        <v>32</v>
      </c>
      <c r="C15" s="17">
        <v>7.5</v>
      </c>
    </row>
    <row r="16" spans="1:3">
      <c r="A16" s="16">
        <v>72</v>
      </c>
      <c r="B16" s="15" t="s">
        <v>33</v>
      </c>
      <c r="C16" s="17">
        <v>2.5</v>
      </c>
    </row>
    <row r="17" spans="1:3">
      <c r="A17" s="16">
        <v>73</v>
      </c>
      <c r="B17" s="15" t="s">
        <v>33</v>
      </c>
      <c r="C17" s="17">
        <v>0.5</v>
      </c>
    </row>
    <row r="18" spans="1:3">
      <c r="A18" s="16">
        <v>77</v>
      </c>
      <c r="B18" s="15" t="s">
        <v>33</v>
      </c>
      <c r="C18" s="17">
        <v>0.5</v>
      </c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24</v>
      </c>
      <c r="B6" s="23">
        <f ca="1">SUM(OFFSET(C14,,,C6+1,))</f>
        <v>5.5</v>
      </c>
      <c r="C6" s="24">
        <f ca="1">COUNT(A:A)-2</f>
        <v>3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71</v>
      </c>
      <c r="B15" s="15" t="s">
        <v>31</v>
      </c>
      <c r="C15" s="17">
        <v>4</v>
      </c>
    </row>
    <row r="16" spans="1:3">
      <c r="A16" s="16">
        <v>75</v>
      </c>
      <c r="B16" s="15" t="s">
        <v>33</v>
      </c>
      <c r="C16" s="17">
        <v>0.75</v>
      </c>
    </row>
    <row r="17" spans="1:3">
      <c r="A17" s="16">
        <v>76</v>
      </c>
      <c r="B17" s="15" t="s">
        <v>31</v>
      </c>
      <c r="C17" s="17">
        <v>0.75</v>
      </c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25</v>
      </c>
      <c r="B6" s="23">
        <f ca="1">SUM(OFFSET(C14,,,C6+1,))</f>
        <v>11</v>
      </c>
      <c r="C6" s="24">
        <f ca="1">COUNT(A:A)-2</f>
        <v>4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80</v>
      </c>
      <c r="B15" s="15" t="s">
        <v>32</v>
      </c>
      <c r="C15" s="17">
        <v>7</v>
      </c>
    </row>
    <row r="16" spans="1:3">
      <c r="A16" s="16">
        <v>74</v>
      </c>
      <c r="B16" s="15" t="s">
        <v>31</v>
      </c>
      <c r="C16" s="17">
        <v>2.5</v>
      </c>
    </row>
    <row r="17" spans="1:3">
      <c r="A17" s="16">
        <v>79</v>
      </c>
      <c r="B17" s="15" t="s">
        <v>33</v>
      </c>
      <c r="C17" s="17">
        <v>1.25</v>
      </c>
    </row>
    <row r="18" spans="1:3">
      <c r="A18" s="16">
        <v>81</v>
      </c>
      <c r="B18" s="15" t="s">
        <v>31</v>
      </c>
      <c r="C18" s="17">
        <v>0.25</v>
      </c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1:C278"/>
  <sheetViews>
    <sheetView workbookViewId="0">
      <selection activeCell="A15" sqref="A15:C16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26</v>
      </c>
      <c r="B6" s="23">
        <f ca="1">SUM(OFFSET(C14,,,C6+1,))</f>
        <v>5.5</v>
      </c>
      <c r="C6" s="24">
        <f ca="1">COUNT(A:A)-2</f>
        <v>2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>
        <v>85</v>
      </c>
      <c r="B15" s="15" t="s">
        <v>31</v>
      </c>
      <c r="C15" s="17">
        <v>4.5</v>
      </c>
    </row>
    <row r="16" spans="1:3">
      <c r="A16" s="16">
        <v>86</v>
      </c>
      <c r="B16" s="15" t="s">
        <v>31</v>
      </c>
      <c r="C16" s="17">
        <v>1</v>
      </c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A1:C278"/>
  <sheetViews>
    <sheetView workbookViewId="0">
      <selection activeCell="A15" sqref="A15:C1048490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27</v>
      </c>
      <c r="B6" s="23">
        <f ca="1">SUM(OFFSET(C14,,,C6+1,))</f>
        <v>0</v>
      </c>
      <c r="C6" s="24">
        <f ca="1">COUNT(A:A)-2</f>
        <v>0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/>
      <c r="B15" s="15"/>
      <c r="C15" s="17"/>
    </row>
    <row r="16" spans="1:3">
      <c r="A16" s="16"/>
      <c r="B16" s="15"/>
      <c r="C16" s="17"/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A1:C278"/>
  <sheetViews>
    <sheetView workbookViewId="0">
      <selection activeCell="A15" sqref="A15:C1048490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28</v>
      </c>
      <c r="B6" s="23">
        <f ca="1">SUM(OFFSET(C14,,,C6+1,))</f>
        <v>0</v>
      </c>
      <c r="C6" s="24">
        <f ca="1">COUNT(A:A)-2</f>
        <v>0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/>
      <c r="B15" s="15"/>
      <c r="C15" s="17"/>
    </row>
    <row r="16" spans="1:3">
      <c r="A16" s="16"/>
      <c r="B16" s="15"/>
      <c r="C16" s="17"/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A1:C278"/>
  <sheetViews>
    <sheetView workbookViewId="0">
      <selection activeCell="A15" sqref="A15:C1048490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29</v>
      </c>
      <c r="B6" s="23">
        <f ca="1">SUM(OFFSET(C14,,,C6+1,))</f>
        <v>0</v>
      </c>
      <c r="C6" s="24">
        <f ca="1">COUNT(A:A)-2</f>
        <v>0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/>
      <c r="B15" s="15"/>
      <c r="C15" s="17"/>
    </row>
    <row r="16" spans="1:3">
      <c r="A16" s="16"/>
      <c r="B16" s="15"/>
      <c r="C16" s="17"/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/>
  <dimension ref="A1:C278"/>
  <sheetViews>
    <sheetView workbookViewId="0">
      <selection activeCell="A15" sqref="A15:C1048490"/>
    </sheetView>
  </sheetViews>
  <sheetFormatPr baseColWidth="10" defaultRowHeight="15"/>
  <cols>
    <col min="1" max="1" width="12.85546875" style="14" customWidth="1"/>
    <col min="2" max="2" width="24" style="14" customWidth="1"/>
    <col min="3" max="3" width="12.42578125" style="14" bestFit="1" customWidth="1"/>
    <col min="4" max="16384" width="11.42578125" style="14"/>
  </cols>
  <sheetData>
    <row r="1" spans="1:3" ht="24" thickBot="1">
      <c r="A1" s="26">
        <f ca="1">TODAY()</f>
        <v>42348</v>
      </c>
      <c r="B1" s="27" t="s">
        <v>40</v>
      </c>
      <c r="C1" s="29"/>
    </row>
    <row r="4" spans="1:3" ht="15.75" thickBot="1"/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30</v>
      </c>
      <c r="B6" s="23">
        <f ca="1">SUM(OFFSET(C14,,,C6+1,))</f>
        <v>0</v>
      </c>
      <c r="C6" s="24">
        <f ca="1">COUNT(A:A)-2</f>
        <v>0</v>
      </c>
    </row>
    <row r="8" spans="1:3" s="18" customFormat="1"/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17</v>
      </c>
      <c r="C14" s="28" t="s">
        <v>7</v>
      </c>
    </row>
    <row r="15" spans="1:3">
      <c r="A15" s="16"/>
      <c r="B15" s="15"/>
      <c r="C15" s="17"/>
    </row>
    <row r="16" spans="1:3">
      <c r="A16" s="16"/>
      <c r="B16" s="15"/>
      <c r="C16" s="17"/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68</vt:i4>
      </vt:variant>
    </vt:vector>
  </HeadingPairs>
  <TitlesOfParts>
    <vt:vector size="100" baseType="lpstr">
      <vt:lpstr>Affouage</vt:lpstr>
      <vt:lpstr>Modèle</vt:lpstr>
      <vt:lpstr>Lot 1</vt:lpstr>
      <vt:lpstr>Lot 2</vt:lpstr>
      <vt:lpstr>Lot 3</vt:lpstr>
      <vt:lpstr>Lot 4</vt:lpstr>
      <vt:lpstr>Lot 5</vt:lpstr>
      <vt:lpstr>Lot 6</vt:lpstr>
      <vt:lpstr>Lot 7</vt:lpstr>
      <vt:lpstr>Lot 8</vt:lpstr>
      <vt:lpstr>Lot 9</vt:lpstr>
      <vt:lpstr>Lot 10</vt:lpstr>
      <vt:lpstr>Lot 11</vt:lpstr>
      <vt:lpstr>Lot 12</vt:lpstr>
      <vt:lpstr>Lot 13</vt:lpstr>
      <vt:lpstr>Lot 14</vt:lpstr>
      <vt:lpstr>Lot 15</vt:lpstr>
      <vt:lpstr>Lot 16</vt:lpstr>
      <vt:lpstr>Lot 17</vt:lpstr>
      <vt:lpstr>Lot 18</vt:lpstr>
      <vt:lpstr>Lot 19</vt:lpstr>
      <vt:lpstr>Lot 20</vt:lpstr>
      <vt:lpstr>Lot 21</vt:lpstr>
      <vt:lpstr>Lot 22</vt:lpstr>
      <vt:lpstr>Lot 23</vt:lpstr>
      <vt:lpstr>Lot 24</vt:lpstr>
      <vt:lpstr>Lot 25</vt:lpstr>
      <vt:lpstr>Lot 26</vt:lpstr>
      <vt:lpstr>Lot 27</vt:lpstr>
      <vt:lpstr>Lot 28</vt:lpstr>
      <vt:lpstr>Lot 29</vt:lpstr>
      <vt:lpstr>Lot 30</vt:lpstr>
      <vt:lpstr>Essence</vt:lpstr>
      <vt:lpstr>'Lot 1'!Impression_des_titres</vt:lpstr>
      <vt:lpstr>'Lot 10'!Impression_des_titres</vt:lpstr>
      <vt:lpstr>'Lot 11'!Impression_des_titres</vt:lpstr>
      <vt:lpstr>'Lot 12'!Impression_des_titres</vt:lpstr>
      <vt:lpstr>'Lot 13'!Impression_des_titres</vt:lpstr>
      <vt:lpstr>'Lot 14'!Impression_des_titres</vt:lpstr>
      <vt:lpstr>'Lot 15'!Impression_des_titres</vt:lpstr>
      <vt:lpstr>'Lot 16'!Impression_des_titres</vt:lpstr>
      <vt:lpstr>'Lot 17'!Impression_des_titres</vt:lpstr>
      <vt:lpstr>'Lot 18'!Impression_des_titres</vt:lpstr>
      <vt:lpstr>'Lot 19'!Impression_des_titres</vt:lpstr>
      <vt:lpstr>'Lot 2'!Impression_des_titres</vt:lpstr>
      <vt:lpstr>'Lot 20'!Impression_des_titres</vt:lpstr>
      <vt:lpstr>'Lot 21'!Impression_des_titres</vt:lpstr>
      <vt:lpstr>'Lot 22'!Impression_des_titres</vt:lpstr>
      <vt:lpstr>'Lot 23'!Impression_des_titres</vt:lpstr>
      <vt:lpstr>'Lot 24'!Impression_des_titres</vt:lpstr>
      <vt:lpstr>'Lot 25'!Impression_des_titres</vt:lpstr>
      <vt:lpstr>'Lot 26'!Impression_des_titres</vt:lpstr>
      <vt:lpstr>'Lot 27'!Impression_des_titres</vt:lpstr>
      <vt:lpstr>'Lot 28'!Impression_des_titres</vt:lpstr>
      <vt:lpstr>'Lot 29'!Impression_des_titres</vt:lpstr>
      <vt:lpstr>'Lot 3'!Impression_des_titres</vt:lpstr>
      <vt:lpstr>'Lot 30'!Impression_des_titres</vt:lpstr>
      <vt:lpstr>'Lot 4'!Impression_des_titres</vt:lpstr>
      <vt:lpstr>'Lot 5'!Impression_des_titres</vt:lpstr>
      <vt:lpstr>'Lot 6'!Impression_des_titres</vt:lpstr>
      <vt:lpstr>'Lot 7'!Impression_des_titres</vt:lpstr>
      <vt:lpstr>'Lot 8'!Impression_des_titres</vt:lpstr>
      <vt:lpstr>'Lot 9'!Impression_des_titres</vt:lpstr>
      <vt:lpstr>Modèle!Impression_des_titres</vt:lpstr>
      <vt:lpstr>lotsPlus</vt:lpstr>
      <vt:lpstr>lotsRes</vt:lpstr>
      <vt:lpstr>moyenne</vt:lpstr>
      <vt:lpstr>nbLots</vt:lpstr>
      <vt:lpstr>SeuilLotMultiple</vt:lpstr>
      <vt:lpstr>TCD</vt:lpstr>
      <vt:lpstr>'Lot 1'!Zone_d_impression</vt:lpstr>
      <vt:lpstr>'Lot 10'!Zone_d_impression</vt:lpstr>
      <vt:lpstr>'Lot 11'!Zone_d_impression</vt:lpstr>
      <vt:lpstr>'Lot 12'!Zone_d_impression</vt:lpstr>
      <vt:lpstr>'Lot 13'!Zone_d_impression</vt:lpstr>
      <vt:lpstr>'Lot 14'!Zone_d_impression</vt:lpstr>
      <vt:lpstr>'Lot 15'!Zone_d_impression</vt:lpstr>
      <vt:lpstr>'Lot 16'!Zone_d_impression</vt:lpstr>
      <vt:lpstr>'Lot 17'!Zone_d_impression</vt:lpstr>
      <vt:lpstr>'Lot 18'!Zone_d_impression</vt:lpstr>
      <vt:lpstr>'Lot 19'!Zone_d_impression</vt:lpstr>
      <vt:lpstr>'Lot 2'!Zone_d_impression</vt:lpstr>
      <vt:lpstr>'Lot 20'!Zone_d_impression</vt:lpstr>
      <vt:lpstr>'Lot 21'!Zone_d_impression</vt:lpstr>
      <vt:lpstr>'Lot 22'!Zone_d_impression</vt:lpstr>
      <vt:lpstr>'Lot 23'!Zone_d_impression</vt:lpstr>
      <vt:lpstr>'Lot 24'!Zone_d_impression</vt:lpstr>
      <vt:lpstr>'Lot 25'!Zone_d_impression</vt:lpstr>
      <vt:lpstr>'Lot 26'!Zone_d_impression</vt:lpstr>
      <vt:lpstr>'Lot 27'!Zone_d_impression</vt:lpstr>
      <vt:lpstr>'Lot 28'!Zone_d_impression</vt:lpstr>
      <vt:lpstr>'Lot 29'!Zone_d_impression</vt:lpstr>
      <vt:lpstr>'Lot 3'!Zone_d_impression</vt:lpstr>
      <vt:lpstr>'Lot 30'!Zone_d_impression</vt:lpstr>
      <vt:lpstr>'Lot 4'!Zone_d_impression</vt:lpstr>
      <vt:lpstr>'Lot 5'!Zone_d_impression</vt:lpstr>
      <vt:lpstr>'Lot 6'!Zone_d_impression</vt:lpstr>
      <vt:lpstr>'Lot 7'!Zone_d_impression</vt:lpstr>
      <vt:lpstr>'Lot 8'!Zone_d_impression</vt:lpstr>
      <vt:lpstr>'Lot 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2015-11-29T22:59:18Z</cp:lastPrinted>
  <dcterms:created xsi:type="dcterms:W3CDTF">2015-10-24T11:24:57Z</dcterms:created>
  <dcterms:modified xsi:type="dcterms:W3CDTF">2015-12-10T20:35:14Z</dcterms:modified>
</cp:coreProperties>
</file>