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publishItems="1" defaultThemeVersion="153222"/>
  <mc:AlternateContent xmlns:mc="http://schemas.openxmlformats.org/markup-compatibility/2006">
    <mc:Choice Requires="x15">
      <x15ac:absPath xmlns:x15ac="http://schemas.microsoft.com/office/spreadsheetml/2010/11/ac" url="C:\Users\Thierry\Desktop\"/>
    </mc:Choice>
  </mc:AlternateContent>
  <bookViews>
    <workbookView xWindow="0" yWindow="0" windowWidth="23040" windowHeight="9390" activeTab="1"/>
  </bookViews>
  <sheets>
    <sheet name="CUMUL" sheetId="1" r:id="rId1"/>
    <sheet name="ELUS CM ET CC" sheetId="3" r:id="rId2"/>
  </sheets>
  <externalReferences>
    <externalReference r:id="rId3"/>
    <externalReference r:id="rId4"/>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38" i="3" l="1"/>
  <c r="J38" i="3"/>
  <c r="D36" i="3"/>
  <c r="D35" i="3"/>
  <c r="D34" i="3"/>
  <c r="D33" i="3"/>
  <c r="D32" i="3"/>
  <c r="D31" i="3"/>
  <c r="D30" i="3"/>
  <c r="D29" i="3"/>
  <c r="D28" i="3"/>
  <c r="D27" i="3"/>
  <c r="O20" i="3"/>
  <c r="N20" i="3"/>
  <c r="M20" i="3"/>
  <c r="L20" i="3"/>
  <c r="N14" i="3"/>
  <c r="M14" i="3"/>
  <c r="O14" i="3" s="1"/>
  <c r="Q14" i="3" s="1"/>
  <c r="L14" i="3"/>
  <c r="D37" i="3" l="1"/>
  <c r="I28" i="3" s="1"/>
  <c r="Q20" i="3"/>
  <c r="C19" i="1"/>
  <c r="C18" i="1"/>
  <c r="C17" i="1"/>
  <c r="C16" i="1"/>
  <c r="C36" i="3" s="1"/>
  <c r="C15" i="1"/>
  <c r="C35" i="3" s="1"/>
  <c r="C14" i="1"/>
  <c r="C34" i="3" s="1"/>
  <c r="C13" i="1"/>
  <c r="C33" i="3" s="1"/>
  <c r="C12" i="1"/>
  <c r="C32" i="3" s="1"/>
  <c r="C11" i="1"/>
  <c r="C31" i="3" s="1"/>
  <c r="C10" i="1"/>
  <c r="C30" i="3" s="1"/>
  <c r="C9" i="1"/>
  <c r="C29" i="3" s="1"/>
  <c r="C8" i="1"/>
  <c r="C28" i="3" s="1"/>
  <c r="C7" i="1"/>
  <c r="C27" i="3" s="1"/>
  <c r="C3" i="1"/>
  <c r="C2" i="1"/>
  <c r="C1" i="1"/>
  <c r="O32" i="3" l="1"/>
  <c r="Q32" i="3" s="1"/>
  <c r="F32" i="3"/>
  <c r="J32" i="3" s="1"/>
  <c r="O28" i="3"/>
  <c r="Q28" i="3" s="1"/>
  <c r="O34" i="3"/>
  <c r="Q34" i="3" s="1"/>
  <c r="F29" i="3"/>
  <c r="J29" i="3" s="1"/>
  <c r="O35" i="3"/>
  <c r="Q35" i="3" s="1"/>
  <c r="O30" i="3"/>
  <c r="Q30" i="3" s="1"/>
  <c r="I31" i="3"/>
  <c r="O27" i="3"/>
  <c r="O33" i="3"/>
  <c r="Q33" i="3" s="1"/>
  <c r="O31" i="3"/>
  <c r="Q31" i="3" s="1"/>
  <c r="C37" i="3"/>
  <c r="G29" i="3" s="1"/>
  <c r="O29" i="3"/>
  <c r="Q29" i="3" s="1"/>
  <c r="O36" i="3"/>
  <c r="Q36" i="3" s="1"/>
  <c r="I32" i="3"/>
  <c r="F33" i="3"/>
  <c r="J33" i="3" s="1"/>
  <c r="H27" i="3"/>
  <c r="I33" i="3"/>
  <c r="H35" i="3"/>
  <c r="I36" i="3"/>
  <c r="F30" i="3"/>
  <c r="J30" i="3" s="1"/>
  <c r="H33" i="3"/>
  <c r="I35" i="3"/>
  <c r="H30" i="3"/>
  <c r="H34" i="3"/>
  <c r="F28" i="3"/>
  <c r="J28" i="3" s="1"/>
  <c r="I27" i="3"/>
  <c r="G34" i="3"/>
  <c r="F36" i="3"/>
  <c r="J36" i="3" s="1"/>
  <c r="I29" i="3"/>
  <c r="F27" i="3"/>
  <c r="F31" i="3"/>
  <c r="J31" i="3" s="1"/>
  <c r="F35" i="3"/>
  <c r="J35" i="3" s="1"/>
  <c r="H29" i="3"/>
  <c r="I30" i="3"/>
  <c r="I34" i="3"/>
  <c r="H31" i="3"/>
  <c r="H28" i="3"/>
  <c r="H32" i="3"/>
  <c r="H36" i="3"/>
  <c r="F34" i="3"/>
  <c r="J34" i="3" s="1"/>
  <c r="N1" i="1"/>
  <c r="G27" i="3" l="1"/>
  <c r="G32" i="3"/>
  <c r="G36" i="3"/>
  <c r="E27" i="3"/>
  <c r="G30" i="3"/>
  <c r="G33" i="3"/>
  <c r="G31" i="3"/>
  <c r="G28" i="3"/>
  <c r="O37" i="3"/>
  <c r="Q27" i="3"/>
  <c r="Q37" i="3" s="1"/>
  <c r="Q39" i="3" s="1"/>
  <c r="E36" i="3"/>
  <c r="E20" i="3"/>
  <c r="E21" i="3" s="1"/>
  <c r="P28" i="3"/>
  <c r="P36" i="3"/>
  <c r="P35" i="3"/>
  <c r="E29" i="3"/>
  <c r="P30" i="3"/>
  <c r="E30" i="3"/>
  <c r="P33" i="3"/>
  <c r="E33" i="3"/>
  <c r="P32" i="3"/>
  <c r="E31" i="3"/>
  <c r="E32" i="3"/>
  <c r="P34" i="3"/>
  <c r="E35" i="3"/>
  <c r="E34" i="3"/>
  <c r="P31" i="3"/>
  <c r="E19" i="3"/>
  <c r="P29" i="3"/>
  <c r="E28" i="3"/>
  <c r="G35" i="3"/>
  <c r="P27" i="3"/>
  <c r="F37" i="3"/>
  <c r="I37" i="3"/>
  <c r="H37" i="3"/>
  <c r="J27" i="3"/>
  <c r="J37" i="3" s="1"/>
  <c r="J39" i="3" s="1"/>
  <c r="C38" i="3" l="1"/>
  <c r="C4" i="1" l="1"/>
  <c r="D7" i="1" l="1"/>
  <c r="D14" i="1"/>
  <c r="D10" i="1"/>
  <c r="D8" i="1"/>
  <c r="D12" i="1"/>
  <c r="D19" i="1"/>
  <c r="D16" i="1"/>
  <c r="D11" i="1"/>
  <c r="D18" i="1"/>
  <c r="D17" i="1"/>
  <c r="D13" i="1"/>
  <c r="D15" i="1"/>
  <c r="D9" i="1"/>
  <c r="E1" i="1" l="1"/>
</calcChain>
</file>

<file path=xl/sharedStrings.xml><?xml version="1.0" encoding="utf-8"?>
<sst xmlns="http://schemas.openxmlformats.org/spreadsheetml/2006/main" count="94" uniqueCount="87">
  <si>
    <t>%</t>
  </si>
  <si>
    <t>INSCRIT</t>
  </si>
  <si>
    <t>VOTANT</t>
  </si>
  <si>
    <t>BLANC ET NUL</t>
  </si>
  <si>
    <t>C1</t>
  </si>
  <si>
    <t>C2</t>
  </si>
  <si>
    <t>C3</t>
  </si>
  <si>
    <t>C4</t>
  </si>
  <si>
    <t>C5</t>
  </si>
  <si>
    <t>C6</t>
  </si>
  <si>
    <t>C7</t>
  </si>
  <si>
    <t>VOIX</t>
  </si>
  <si>
    <t>SUR</t>
  </si>
  <si>
    <t>EXPRIMES</t>
  </si>
  <si>
    <t>BUREAUX</t>
  </si>
  <si>
    <t>CUMUL</t>
  </si>
  <si>
    <t>f</t>
  </si>
  <si>
    <t>h</t>
  </si>
  <si>
    <t>m</t>
  </si>
  <si>
    <t>l</t>
  </si>
  <si>
    <t>a</t>
  </si>
  <si>
    <t>PARTICIPATION</t>
  </si>
  <si>
    <t>C8</t>
  </si>
  <si>
    <t>C9</t>
  </si>
  <si>
    <t>C10</t>
  </si>
  <si>
    <t>C11</t>
  </si>
  <si>
    <t>C12</t>
  </si>
  <si>
    <t>C13</t>
  </si>
  <si>
    <t>TETE DE LISTE</t>
  </si>
  <si>
    <t>b</t>
  </si>
  <si>
    <t>c</t>
  </si>
  <si>
    <t>d</t>
  </si>
  <si>
    <t>e</t>
  </si>
  <si>
    <t>g</t>
  </si>
  <si>
    <t>i</t>
  </si>
  <si>
    <t>j</t>
  </si>
  <si>
    <t>k</t>
  </si>
  <si>
    <t>ELECTION MUNICIPALE 2020</t>
  </si>
  <si>
    <t>Outil de calcul de la répartition des sièges de conseillers municipaux et de conseillers communautaires pour les communes de 1 000 habitants et plus</t>
  </si>
  <si>
    <t>Conformément à l'article L. 262 du code électoral, seules les listes ayant obtenu plus de 5% des suffrages exprimés sont admises à la répartition des sièges. 
La liste arrivée en tête obtient une prime majoritaire égale à la moitié des sièges. Les autres sièges sont répartis entre les listes à la représentation proportionnelle suivant la règle de la plus forte moyenne.</t>
  </si>
  <si>
    <t>La répartition des sièges est opérée dès le premier tour si l'une des listes obtient la majorité absolue des suffrages exprimés.</t>
  </si>
  <si>
    <t xml:space="preserve">Population de la commune
en nb d'habitants </t>
  </si>
  <si>
    <t>Nombre de membres du CM</t>
  </si>
  <si>
    <t>de 1 000 à 1 499</t>
  </si>
  <si>
    <t xml:space="preserve">de 1 500 à 2 499 </t>
  </si>
  <si>
    <t xml:space="preserve">de 2 500 à 3 499 </t>
  </si>
  <si>
    <t>tour de scrutin 1 ou 2</t>
  </si>
  <si>
    <t>de 3 500 à 4 999</t>
  </si>
  <si>
    <t xml:space="preserve">de 5 000 à 9 999 </t>
  </si>
  <si>
    <t>Répartition conseil municipal</t>
  </si>
  <si>
    <t xml:space="preserve">de 10 000 à 19 999 </t>
  </si>
  <si>
    <t>Nombre de sièges à pourvoir</t>
  </si>
  <si>
    <t>sièges attribués au titre de la prime majoritaire</t>
  </si>
  <si>
    <t xml:space="preserve">Nombre de sièges restants à répartir </t>
  </si>
  <si>
    <t xml:space="preserve">de 20 000 à 29 999 </t>
  </si>
  <si>
    <t xml:space="preserve">de 30 000 à 39 999 </t>
  </si>
  <si>
    <t xml:space="preserve">de 40 000 à 49 999 </t>
  </si>
  <si>
    <t xml:space="preserve">de 50 000 à 59 999 </t>
  </si>
  <si>
    <t xml:space="preserve">de 60 000 à 79 999 </t>
  </si>
  <si>
    <t>Répartition conseil communautaire</t>
  </si>
  <si>
    <t xml:space="preserve">de 80 000 à 99 999 </t>
  </si>
  <si>
    <t>de 100 000 à 149 999</t>
  </si>
  <si>
    <t xml:space="preserve">de 150 000 à 199 999 </t>
  </si>
  <si>
    <t xml:space="preserve">de 200 000 à 249 999 </t>
  </si>
  <si>
    <t>de 250 000 à 299 999</t>
  </si>
  <si>
    <t>300 000 et +</t>
  </si>
  <si>
    <t>listes</t>
  </si>
  <si>
    <t>PRIME 
MAJ</t>
  </si>
  <si>
    <t xml:space="preserve">&gt;5%
SE
</t>
  </si>
  <si>
    <t>sièges au quotient</t>
  </si>
  <si>
    <t>sièges PFM</t>
  </si>
  <si>
    <t>TOTAL</t>
  </si>
  <si>
    <t>PRIME MAJ</t>
  </si>
  <si>
    <t>&gt;5% SE</t>
  </si>
  <si>
    <t>liste 1</t>
  </si>
  <si>
    <t>liste 2</t>
  </si>
  <si>
    <t>liste 3</t>
  </si>
  <si>
    <t>liste 4</t>
  </si>
  <si>
    <t>liste 5</t>
  </si>
  <si>
    <t>liste 6</t>
  </si>
  <si>
    <t>liste 7</t>
  </si>
  <si>
    <t>liste 8</t>
  </si>
  <si>
    <t>liste 9</t>
  </si>
  <si>
    <t>liste 10</t>
  </si>
  <si>
    <t>TOTAUX</t>
  </si>
  <si>
    <t>Nombre de voix 
pour répartition</t>
  </si>
  <si>
    <r>
      <t xml:space="preserve">Il convient d'indiquer d'abord le tour de scrutin concerné puis  le nombre de sièges à pourvoir ainsi que le nombre de voix obtenues par chaque liste dans les </t>
    </r>
    <r>
      <rPr>
        <b/>
        <i/>
        <u/>
        <sz val="10"/>
        <rFont val="Calibri"/>
        <family val="2"/>
      </rPr>
      <t>cellules grisées</t>
    </r>
    <r>
      <rPr>
        <b/>
        <sz val="10"/>
        <rFont val="Calibri"/>
        <family val="2"/>
      </rPr>
      <t xml:space="preserve">. </t>
    </r>
    <r>
      <rPr>
        <b/>
        <u/>
        <sz val="10"/>
        <rFont val="Calibri"/>
        <family val="2"/>
      </rPr>
      <t>Maximum 10 listes</t>
    </r>
    <r>
      <rPr>
        <b/>
        <sz val="10"/>
        <rFont val="Calibri"/>
        <family val="2"/>
      </rPr>
      <t xml:space="preserve"> - la calculette peut disfonctionner si deux listes obtiennent exactement la même moyenne pour l'attribution d'un siège car cette attribution n'est alors plus mathématique mais juridique (dernier alinéa de  l'article L. 262). Le message "même moyenne dans la répartition à la plus forte moyenne" apparait alors en JK38 si cela concerne la répartition au conseil municipal ou en QR 38 si cela concerne la répartition au conseil communautaire. Si le message "ERREUR" n'apparait pas en rouge dans la case JK39 ou QR39 alors la calculette a fonctionné malgré la même moyenne. Si le message "ERREUR" apparait, une répartition manuelle est nécessaire. Veuillez vous référer au mode d'emploi de l'onglet "en cas d'erreur de répartition"</t>
    </r>
  </si>
</sst>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sz val="26"/>
      <color theme="1"/>
      <name val="Calibri"/>
      <family val="2"/>
      <scheme val="minor"/>
    </font>
    <font>
      <sz val="11"/>
      <color rgb="FFFF0000"/>
      <name val="Calibri"/>
      <family val="2"/>
      <scheme val="minor"/>
    </font>
    <font>
      <b/>
      <sz val="26"/>
      <color rgb="FFFF0000"/>
      <name val="Calibri"/>
      <scheme val="minor"/>
    </font>
    <font>
      <b/>
      <sz val="26"/>
      <color theme="1"/>
      <name val="Calibri"/>
      <scheme val="minor"/>
    </font>
    <font>
      <sz val="10"/>
      <name val="Calibri"/>
      <family val="2"/>
    </font>
    <font>
      <b/>
      <i/>
      <sz val="10"/>
      <name val="Calibri"/>
      <family val="2"/>
    </font>
    <font>
      <b/>
      <i/>
      <sz val="18"/>
      <name val="Calibri"/>
      <family val="2"/>
    </font>
    <font>
      <b/>
      <sz val="10"/>
      <name val="Calibri"/>
      <family val="2"/>
    </font>
    <font>
      <b/>
      <sz val="12"/>
      <name val="Calibri"/>
      <family val="2"/>
    </font>
    <font>
      <i/>
      <sz val="8"/>
      <name val="Calibri"/>
      <family val="2"/>
    </font>
    <font>
      <b/>
      <i/>
      <u/>
      <sz val="10"/>
      <name val="Calibri"/>
      <family val="2"/>
    </font>
    <font>
      <b/>
      <u/>
      <sz val="10"/>
      <name val="Calibri"/>
      <family val="2"/>
    </font>
  </fonts>
  <fills count="6">
    <fill>
      <patternFill patternType="none"/>
    </fill>
    <fill>
      <patternFill patternType="gray125"/>
    </fill>
    <fill>
      <patternFill patternType="solid">
        <fgColor indexed="44"/>
        <bgColor indexed="64"/>
      </patternFill>
    </fill>
    <fill>
      <patternFill patternType="solid">
        <fgColor indexed="55"/>
        <bgColor indexed="64"/>
      </patternFill>
    </fill>
    <fill>
      <patternFill patternType="solid">
        <fgColor indexed="31"/>
        <bgColor indexed="64"/>
      </patternFill>
    </fill>
    <fill>
      <patternFill patternType="solid">
        <fgColor indexed="11"/>
        <bgColor indexed="64"/>
      </patternFill>
    </fill>
  </fills>
  <borders count="37">
    <border>
      <left/>
      <right/>
      <top/>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20">
    <xf numFmtId="0" fontId="0" fillId="0" borderId="0" xfId="0"/>
    <xf numFmtId="0" fontId="0" fillId="0" borderId="0" xfId="0" applyAlignment="1">
      <alignment horizontal="center"/>
    </xf>
    <xf numFmtId="0" fontId="1" fillId="0" borderId="0" xfId="0" applyFont="1"/>
    <xf numFmtId="0" fontId="1" fillId="0" borderId="0" xfId="0" applyFont="1" applyAlignment="1">
      <alignment horizontal="center"/>
    </xf>
    <xf numFmtId="0" fontId="1" fillId="0" borderId="1" xfId="0" applyFont="1" applyBorder="1"/>
    <xf numFmtId="0" fontId="1" fillId="0" borderId="1" xfId="0" applyFont="1" applyBorder="1" applyAlignment="1">
      <alignment horizontal="center"/>
    </xf>
    <xf numFmtId="0" fontId="0" fillId="0" borderId="1" xfId="0" applyBorder="1"/>
    <xf numFmtId="10" fontId="1" fillId="0" borderId="1" xfId="0" applyNumberFormat="1" applyFont="1" applyBorder="1" applyAlignment="1">
      <alignment horizontal="center"/>
    </xf>
    <xf numFmtId="0" fontId="1" fillId="0" borderId="1" xfId="0" applyFont="1" applyBorder="1" applyAlignment="1"/>
    <xf numFmtId="0" fontId="2" fillId="0" borderId="0" xfId="0" applyFont="1"/>
    <xf numFmtId="0" fontId="3" fillId="0" borderId="1" xfId="0" applyFont="1" applyBorder="1" applyAlignment="1">
      <alignment horizontal="center"/>
    </xf>
    <xf numFmtId="0" fontId="4" fillId="0" borderId="1" xfId="0" applyFont="1" applyBorder="1" applyAlignment="1">
      <alignment horizontal="center"/>
    </xf>
    <xf numFmtId="10" fontId="3" fillId="0" borderId="1" xfId="0" applyNumberFormat="1" applyFont="1" applyBorder="1"/>
    <xf numFmtId="0" fontId="1" fillId="0" borderId="2" xfId="0" applyFont="1" applyBorder="1" applyAlignment="1">
      <alignment horizontal="center"/>
    </xf>
    <xf numFmtId="0" fontId="1" fillId="0" borderId="0" xfId="0" applyFont="1" applyAlignment="1">
      <alignment horizontal="center"/>
    </xf>
    <xf numFmtId="0" fontId="5" fillId="0" borderId="0" xfId="0" applyFont="1" applyProtection="1"/>
    <xf numFmtId="0" fontId="5" fillId="0" borderId="0" xfId="0" applyFont="1" applyAlignment="1" applyProtection="1">
      <alignment horizontal="center"/>
    </xf>
    <xf numFmtId="0" fontId="5" fillId="0" borderId="0" xfId="0" applyFont="1"/>
    <xf numFmtId="0" fontId="6" fillId="0" borderId="0" xfId="0" applyFont="1" applyProtection="1"/>
    <xf numFmtId="0" fontId="7" fillId="0" borderId="3"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0" xfId="0" applyFont="1" applyBorder="1" applyAlignment="1" applyProtection="1">
      <alignment horizontal="center" vertical="center" wrapText="1"/>
    </xf>
    <xf numFmtId="0" fontId="6" fillId="0" borderId="0" xfId="0" applyFont="1"/>
    <xf numFmtId="0" fontId="5" fillId="0" borderId="3" xfId="0" applyFont="1" applyBorder="1" applyAlignment="1" applyProtection="1">
      <alignment horizontal="left" wrapText="1"/>
    </xf>
    <xf numFmtId="0" fontId="5" fillId="0" borderId="4" xfId="0" applyFont="1" applyBorder="1" applyAlignment="1" applyProtection="1">
      <alignment horizontal="left" wrapText="1"/>
    </xf>
    <xf numFmtId="0" fontId="5" fillId="0" borderId="5" xfId="0" applyFont="1" applyBorder="1" applyAlignment="1" applyProtection="1">
      <alignment horizontal="left" wrapText="1"/>
    </xf>
    <xf numFmtId="0" fontId="5" fillId="0" borderId="0" xfId="0" applyFont="1" applyBorder="1" applyAlignment="1" applyProtection="1">
      <alignment horizontal="left" wrapText="1"/>
    </xf>
    <xf numFmtId="0" fontId="6" fillId="0" borderId="6" xfId="0" applyFont="1" applyBorder="1" applyAlignment="1" applyProtection="1">
      <alignment horizontal="center"/>
    </xf>
    <xf numFmtId="0" fontId="6" fillId="0" borderId="7" xfId="0" applyFont="1" applyBorder="1" applyAlignment="1" applyProtection="1">
      <alignment horizontal="center"/>
    </xf>
    <xf numFmtId="0" fontId="6" fillId="0" borderId="8" xfId="0" applyFont="1" applyBorder="1" applyAlignment="1" applyProtection="1">
      <alignment horizontal="center"/>
    </xf>
    <xf numFmtId="0" fontId="6" fillId="0" borderId="0" xfId="0" applyFont="1" applyBorder="1" applyAlignment="1" applyProtection="1">
      <alignment horizontal="center"/>
    </xf>
    <xf numFmtId="0" fontId="5" fillId="0" borderId="0" xfId="0" applyFont="1" applyAlignment="1" applyProtection="1">
      <alignment horizontal="left"/>
    </xf>
    <xf numFmtId="0" fontId="8" fillId="0" borderId="3"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 xfId="0" applyFont="1" applyBorder="1" applyAlignment="1" applyProtection="1">
      <alignment horizontal="center" vertical="center" wrapText="1" shrinkToFit="1"/>
    </xf>
    <xf numFmtId="0" fontId="8" fillId="0" borderId="4" xfId="0" applyFont="1" applyBorder="1" applyAlignment="1" applyProtection="1">
      <alignment horizontal="center" vertical="center" wrapText="1" shrinkToFit="1"/>
    </xf>
    <xf numFmtId="0" fontId="8" fillId="0" borderId="5" xfId="0" applyFont="1" applyBorder="1" applyAlignment="1" applyProtection="1">
      <alignment horizontal="center" vertical="center" wrapText="1" shrinkToFit="1"/>
    </xf>
    <xf numFmtId="0" fontId="5" fillId="0" borderId="0" xfId="0" applyFont="1" applyProtection="1">
      <protection locked="0"/>
    </xf>
    <xf numFmtId="0" fontId="5" fillId="0" borderId="9" xfId="0" applyFont="1" applyBorder="1" applyAlignment="1" applyProtection="1">
      <alignment horizontal="center" vertical="top" wrapText="1"/>
    </xf>
    <xf numFmtId="0" fontId="5" fillId="0" borderId="10" xfId="0" applyFont="1" applyBorder="1" applyAlignment="1" applyProtection="1">
      <alignment horizontal="center" vertical="top" wrapText="1"/>
    </xf>
    <xf numFmtId="0" fontId="5" fillId="0" borderId="0" xfId="0" applyFont="1" applyBorder="1" applyAlignment="1" applyProtection="1">
      <alignment horizontal="center" vertical="top" wrapText="1"/>
    </xf>
    <xf numFmtId="0" fontId="8" fillId="0" borderId="0" xfId="0" applyFont="1" applyBorder="1" applyAlignment="1" applyProtection="1">
      <alignment horizontal="center" vertical="center" wrapText="1" shrinkToFit="1"/>
    </xf>
    <xf numFmtId="0" fontId="5" fillId="0" borderId="11" xfId="0" applyFont="1" applyBorder="1" applyAlignment="1" applyProtection="1">
      <alignment horizontal="center" vertical="top" wrapText="1"/>
    </xf>
    <xf numFmtId="0" fontId="5" fillId="0" borderId="12" xfId="0" applyFont="1" applyBorder="1" applyAlignment="1" applyProtection="1">
      <alignment horizontal="center" vertical="top" wrapText="1"/>
    </xf>
    <xf numFmtId="0" fontId="8" fillId="2" borderId="3" xfId="0" applyFont="1" applyFill="1" applyBorder="1" applyAlignment="1" applyProtection="1">
      <alignment horizontal="center" vertical="center" wrapText="1" shrinkToFit="1"/>
    </xf>
    <xf numFmtId="0" fontId="8" fillId="2" borderId="5" xfId="0" applyFont="1" applyFill="1" applyBorder="1" applyAlignment="1" applyProtection="1">
      <alignment horizontal="center" vertical="center" wrapText="1" shrinkToFit="1"/>
    </xf>
    <xf numFmtId="0" fontId="8" fillId="3" borderId="1" xfId="0" applyFont="1" applyFill="1" applyBorder="1" applyAlignment="1" applyProtection="1">
      <alignment horizontal="center" vertical="center" wrapText="1" shrinkToFit="1"/>
      <protection locked="0"/>
    </xf>
    <xf numFmtId="0" fontId="8" fillId="4" borderId="13" xfId="0" applyFont="1" applyFill="1" applyBorder="1" applyAlignment="1" applyProtection="1">
      <alignment horizontal="center"/>
    </xf>
    <xf numFmtId="0" fontId="8" fillId="4" borderId="14" xfId="0" applyFont="1" applyFill="1" applyBorder="1" applyAlignment="1" applyProtection="1">
      <alignment horizontal="center"/>
    </xf>
    <xf numFmtId="0" fontId="8" fillId="4" borderId="15" xfId="0" applyFont="1" applyFill="1" applyBorder="1" applyAlignment="1" applyProtection="1">
      <alignment horizontal="center"/>
    </xf>
    <xf numFmtId="0" fontId="8" fillId="0" borderId="16"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5" fillId="0" borderId="17" xfId="0" applyFont="1" applyBorder="1" applyProtection="1"/>
    <xf numFmtId="0" fontId="8" fillId="0" borderId="18" xfId="0" applyFont="1" applyBorder="1" applyAlignment="1" applyProtection="1">
      <alignment horizontal="center" vertical="center" wrapText="1"/>
    </xf>
    <xf numFmtId="0" fontId="5" fillId="0" borderId="11" xfId="0"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7" xfId="0" applyFont="1" applyBorder="1" applyAlignment="1" applyProtection="1">
      <alignment horizontal="center" vertical="center"/>
    </xf>
    <xf numFmtId="0" fontId="9" fillId="3" borderId="19" xfId="0" applyFont="1" applyFill="1" applyBorder="1" applyAlignment="1" applyProtection="1">
      <alignment horizontal="center"/>
      <protection locked="0"/>
    </xf>
    <xf numFmtId="0" fontId="9" fillId="3" borderId="20" xfId="0" applyFont="1" applyFill="1" applyBorder="1" applyAlignment="1" applyProtection="1">
      <alignment horizontal="center"/>
      <protection locked="0"/>
    </xf>
    <xf numFmtId="0" fontId="5" fillId="0" borderId="21" xfId="0" applyFont="1" applyBorder="1" applyProtection="1"/>
    <xf numFmtId="0" fontId="8" fillId="0" borderId="22" xfId="0" applyFont="1" applyBorder="1" applyAlignment="1" applyProtection="1">
      <alignment horizontal="center"/>
    </xf>
    <xf numFmtId="0" fontId="8" fillId="0" borderId="20" xfId="0" applyFont="1" applyBorder="1" applyAlignment="1" applyProtection="1">
      <alignment horizontal="center"/>
    </xf>
    <xf numFmtId="0" fontId="5" fillId="0" borderId="23" xfId="0" applyFont="1" applyBorder="1" applyAlignment="1" applyProtection="1">
      <alignment horizontal="center"/>
    </xf>
    <xf numFmtId="0" fontId="8" fillId="5" borderId="13" xfId="0" applyFont="1" applyFill="1" applyBorder="1" applyAlignment="1" applyProtection="1">
      <alignment horizontal="center"/>
    </xf>
    <xf numFmtId="0" fontId="8" fillId="5" borderId="14" xfId="0" applyFont="1" applyFill="1" applyBorder="1" applyAlignment="1" applyProtection="1">
      <alignment horizontal="center"/>
    </xf>
    <xf numFmtId="0" fontId="8" fillId="5" borderId="15" xfId="0" applyFont="1" applyFill="1" applyBorder="1" applyAlignment="1" applyProtection="1">
      <alignment horizontal="center"/>
    </xf>
    <xf numFmtId="0" fontId="5" fillId="0" borderId="19" xfId="0" applyFont="1" applyBorder="1" applyAlignment="1" applyProtection="1">
      <alignment horizontal="center" vertical="top" wrapText="1"/>
    </xf>
    <xf numFmtId="0" fontId="5" fillId="0" borderId="24" xfId="0" applyFont="1" applyBorder="1" applyAlignment="1" applyProtection="1">
      <alignment horizontal="center" vertical="top" wrapText="1"/>
    </xf>
    <xf numFmtId="0" fontId="8" fillId="4" borderId="3" xfId="0" applyFont="1" applyFill="1" applyBorder="1" applyAlignment="1" applyProtection="1">
      <alignment horizontal="center"/>
    </xf>
    <xf numFmtId="0" fontId="8" fillId="4" borderId="4" xfId="0" applyFont="1" applyFill="1" applyBorder="1" applyAlignment="1" applyProtection="1">
      <alignment horizontal="center"/>
    </xf>
    <xf numFmtId="0" fontId="8" fillId="4" borderId="5" xfId="0" applyFont="1" applyFill="1" applyBorder="1" applyAlignment="1" applyProtection="1">
      <alignment horizontal="center"/>
    </xf>
    <xf numFmtId="0" fontId="8" fillId="5" borderId="25" xfId="0" applyFont="1" applyFill="1" applyBorder="1" applyAlignment="1" applyProtection="1">
      <alignment horizontal="center"/>
    </xf>
    <xf numFmtId="0" fontId="8" fillId="5" borderId="26" xfId="0" applyFont="1" applyFill="1" applyBorder="1" applyAlignment="1" applyProtection="1">
      <alignment horizontal="center"/>
    </xf>
    <xf numFmtId="0" fontId="8" fillId="5" borderId="27" xfId="0" applyFont="1" applyFill="1" applyBorder="1" applyAlignment="1" applyProtection="1">
      <alignment horizontal="center"/>
    </xf>
    <xf numFmtId="2" fontId="8" fillId="0" borderId="1" xfId="0" applyNumberFormat="1" applyFont="1" applyBorder="1" applyAlignment="1" applyProtection="1">
      <alignment horizontal="center" vertical="center"/>
    </xf>
    <xf numFmtId="2" fontId="8" fillId="0" borderId="5" xfId="0" applyNumberFormat="1" applyFont="1" applyFill="1" applyBorder="1" applyAlignment="1" applyProtection="1">
      <alignment horizontal="center" vertical="center" wrapText="1"/>
    </xf>
    <xf numFmtId="2" fontId="8" fillId="4" borderId="1" xfId="0" applyNumberFormat="1" applyFont="1" applyFill="1" applyBorder="1" applyAlignment="1" applyProtection="1">
      <alignment horizontal="center" vertical="center" wrapText="1"/>
    </xf>
    <xf numFmtId="2" fontId="8" fillId="5" borderId="13" xfId="0" applyNumberFormat="1" applyFont="1" applyFill="1" applyBorder="1" applyAlignment="1" applyProtection="1">
      <alignment horizontal="center" vertical="center" wrapText="1"/>
    </xf>
    <xf numFmtId="2" fontId="8" fillId="5" borderId="14" xfId="0" applyNumberFormat="1" applyFont="1" applyFill="1" applyBorder="1" applyAlignment="1" applyProtection="1">
      <alignment horizontal="center" vertical="center" wrapText="1"/>
    </xf>
    <xf numFmtId="2" fontId="8" fillId="5" borderId="15" xfId="0" applyNumberFormat="1" applyFont="1" applyFill="1" applyBorder="1" applyAlignment="1" applyProtection="1">
      <alignment horizontal="center" vertical="center" wrapText="1"/>
    </xf>
    <xf numFmtId="2" fontId="8" fillId="0" borderId="0" xfId="0" applyNumberFormat="1" applyFont="1" applyFill="1" applyBorder="1" applyAlignment="1" applyProtection="1">
      <alignment horizontal="center" vertical="center" wrapText="1"/>
    </xf>
    <xf numFmtId="0" fontId="5" fillId="3" borderId="10" xfId="0" applyFont="1" applyFill="1" applyBorder="1" applyProtection="1">
      <protection locked="0"/>
    </xf>
    <xf numFmtId="3" fontId="5" fillId="3" borderId="28" xfId="0" applyNumberFormat="1" applyFont="1" applyFill="1" applyBorder="1" applyAlignment="1" applyProtection="1">
      <alignment horizontal="center"/>
      <protection locked="0"/>
    </xf>
    <xf numFmtId="3" fontId="5" fillId="3" borderId="28" xfId="0" applyNumberFormat="1" applyFont="1" applyFill="1" applyBorder="1" applyProtection="1">
      <protection locked="0"/>
    </xf>
    <xf numFmtId="0" fontId="5" fillId="4" borderId="10" xfId="0" applyFont="1" applyFill="1" applyBorder="1" applyAlignment="1" applyProtection="1">
      <alignment horizontal="center"/>
    </xf>
    <xf numFmtId="3" fontId="5" fillId="4" borderId="10" xfId="0" applyNumberFormat="1" applyFont="1" applyFill="1" applyBorder="1" applyAlignment="1" applyProtection="1">
      <alignment horizontal="center"/>
    </xf>
    <xf numFmtId="1" fontId="8" fillId="4" borderId="10" xfId="0" applyNumberFormat="1" applyFont="1" applyFill="1" applyBorder="1" applyAlignment="1" applyProtection="1">
      <alignment horizontal="center" vertical="center" wrapText="1"/>
    </xf>
    <xf numFmtId="0" fontId="5" fillId="5" borderId="16" xfId="0" applyFont="1" applyFill="1" applyBorder="1" applyAlignment="1" applyProtection="1">
      <alignment horizontal="center"/>
    </xf>
    <xf numFmtId="0" fontId="5" fillId="5" borderId="17" xfId="0" applyFont="1" applyFill="1" applyBorder="1" applyAlignment="1">
      <alignment horizontal="center"/>
    </xf>
    <xf numFmtId="1" fontId="8" fillId="5" borderId="18" xfId="0" applyNumberFormat="1" applyFont="1" applyFill="1" applyBorder="1" applyAlignment="1" applyProtection="1">
      <alignment horizontal="center" vertical="center" wrapText="1"/>
    </xf>
    <xf numFmtId="1" fontId="8" fillId="0" borderId="0" xfId="0" applyNumberFormat="1" applyFont="1" applyFill="1" applyBorder="1" applyAlignment="1" applyProtection="1">
      <alignment horizontal="center" vertical="center" wrapText="1"/>
    </xf>
    <xf numFmtId="0" fontId="5" fillId="3" borderId="12" xfId="0" applyFont="1" applyFill="1" applyBorder="1" applyProtection="1">
      <protection locked="0"/>
    </xf>
    <xf numFmtId="0" fontId="5" fillId="3" borderId="29" xfId="0" applyFont="1" applyFill="1" applyBorder="1" applyProtection="1">
      <protection locked="0"/>
    </xf>
    <xf numFmtId="0" fontId="5" fillId="5" borderId="30" xfId="0" applyFont="1" applyFill="1" applyBorder="1" applyAlignment="1" applyProtection="1">
      <alignment horizontal="center"/>
    </xf>
    <xf numFmtId="1" fontId="8" fillId="5" borderId="31" xfId="0" applyNumberFormat="1" applyFont="1" applyFill="1" applyBorder="1" applyAlignment="1" applyProtection="1">
      <alignment horizontal="center" vertical="center" wrapText="1"/>
    </xf>
    <xf numFmtId="4" fontId="8" fillId="0" borderId="1" xfId="0" applyNumberFormat="1" applyFont="1" applyFill="1" applyBorder="1" applyAlignment="1" applyProtection="1">
      <alignment horizontal="center" vertical="center"/>
    </xf>
    <xf numFmtId="3" fontId="5" fillId="0" borderId="5" xfId="0" applyNumberFormat="1" applyFont="1" applyFill="1" applyBorder="1" applyAlignment="1" applyProtection="1">
      <alignment horizontal="center"/>
    </xf>
    <xf numFmtId="3" fontId="5" fillId="0" borderId="5" xfId="0" applyNumberFormat="1" applyFont="1" applyFill="1" applyBorder="1" applyProtection="1"/>
    <xf numFmtId="0" fontId="5" fillId="4" borderId="1" xfId="0" applyFont="1" applyFill="1" applyBorder="1" applyAlignment="1" applyProtection="1">
      <alignment horizontal="center"/>
    </xf>
    <xf numFmtId="3" fontId="8" fillId="4" borderId="32" xfId="0" applyNumberFormat="1" applyFont="1" applyFill="1" applyBorder="1" applyAlignment="1" applyProtection="1">
      <alignment horizontal="center" vertical="center"/>
    </xf>
    <xf numFmtId="0" fontId="5" fillId="5" borderId="33" xfId="0" applyFont="1" applyFill="1" applyBorder="1" applyAlignment="1" applyProtection="1">
      <alignment horizontal="center"/>
    </xf>
    <xf numFmtId="0" fontId="5" fillId="5" borderId="34" xfId="0" applyFont="1" applyFill="1" applyBorder="1" applyProtection="1"/>
    <xf numFmtId="1" fontId="8" fillId="5" borderId="35" xfId="0" applyNumberFormat="1" applyFont="1" applyFill="1" applyBorder="1" applyAlignment="1" applyProtection="1">
      <alignment horizontal="center" vertical="center" wrapText="1"/>
    </xf>
    <xf numFmtId="0" fontId="5" fillId="0" borderId="0" xfId="0" applyFont="1" applyFill="1" applyProtection="1"/>
    <xf numFmtId="4" fontId="8" fillId="0" borderId="36" xfId="0" applyNumberFormat="1" applyFont="1" applyFill="1" applyBorder="1" applyAlignment="1" applyProtection="1">
      <alignment horizontal="center" vertical="center" wrapText="1"/>
    </xf>
    <xf numFmtId="3" fontId="5" fillId="0" borderId="8" xfId="0" applyNumberFormat="1" applyFont="1" applyFill="1" applyBorder="1" applyAlignment="1" applyProtection="1">
      <alignment horizontal="center"/>
    </xf>
    <xf numFmtId="3" fontId="5" fillId="0" borderId="0" xfId="0" applyNumberFormat="1" applyFont="1" applyFill="1" applyBorder="1" applyProtection="1"/>
    <xf numFmtId="3" fontId="5" fillId="0" borderId="0" xfId="0" applyNumberFormat="1" applyFont="1" applyFill="1" applyBorder="1" applyAlignment="1" applyProtection="1">
      <alignment horizontal="center"/>
    </xf>
    <xf numFmtId="0" fontId="5" fillId="0" borderId="0" xfId="0" applyFont="1" applyFill="1" applyBorder="1" applyProtection="1"/>
    <xf numFmtId="3" fontId="5" fillId="0" borderId="0" xfId="0" applyNumberFormat="1" applyFont="1" applyFill="1" applyBorder="1" applyAlignment="1" applyProtection="1">
      <alignment horizontal="center" vertical="center"/>
    </xf>
    <xf numFmtId="3" fontId="5" fillId="0" borderId="3" xfId="0" applyNumberFormat="1" applyFont="1" applyFill="1" applyBorder="1" applyAlignment="1" applyProtection="1">
      <alignment horizontal="center" vertical="center" wrapText="1"/>
    </xf>
    <xf numFmtId="3" fontId="5" fillId="0" borderId="5" xfId="0" applyNumberFormat="1" applyFont="1" applyFill="1" applyBorder="1" applyAlignment="1" applyProtection="1">
      <alignment horizontal="center" vertical="center" wrapText="1"/>
    </xf>
    <xf numFmtId="0" fontId="5" fillId="0" borderId="0" xfId="0" applyFont="1" applyFill="1"/>
    <xf numFmtId="0" fontId="10" fillId="0" borderId="0" xfId="0" applyFont="1" applyProtection="1"/>
    <xf numFmtId="1" fontId="8" fillId="0" borderId="3" xfId="0" applyNumberFormat="1" applyFont="1" applyFill="1" applyBorder="1" applyAlignment="1" applyProtection="1">
      <alignment horizontal="center" vertical="center" wrapText="1"/>
    </xf>
    <xf numFmtId="1" fontId="8" fillId="0" borderId="5" xfId="0" applyNumberFormat="1" applyFont="1" applyFill="1" applyBorder="1" applyAlignment="1" applyProtection="1">
      <alignment horizontal="center" vertical="center" wrapText="1"/>
    </xf>
    <xf numFmtId="0" fontId="5" fillId="0" borderId="0" xfId="0" applyFont="1" applyAlignment="1">
      <alignment horizontal="center"/>
    </xf>
  </cellXfs>
  <cellStyles count="1">
    <cellStyle name="Normal" xfId="0" builtinId="0"/>
  </cellStyles>
  <dxfs count="5">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10"/>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MUNICIPALE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0.18791494590128818"/>
          <c:y val="0.12001851512746953"/>
          <c:w val="0.72821019247594043"/>
          <c:h val="0.67740483021017717"/>
        </c:manualLayout>
      </c:layout>
      <c:doughnutChart>
        <c:varyColors val="1"/>
        <c:ser>
          <c:idx val="1"/>
          <c:order val="0"/>
          <c:dPt>
            <c:idx val="0"/>
            <c:bubble3D val="0"/>
            <c:spPr>
              <a:solidFill>
                <a:schemeClr val="accent1"/>
              </a:solidFill>
              <a:ln w="19050">
                <a:solidFill>
                  <a:schemeClr val="lt1"/>
                </a:solidFill>
              </a:ln>
              <a:effectLst/>
            </c:spPr>
          </c:dPt>
          <c:dPt>
            <c:idx val="1"/>
            <c:bubble3D val="0"/>
            <c:spPr>
              <a:solidFill>
                <a:schemeClr val="accent2"/>
              </a:solidFill>
              <a:ln w="19050">
                <a:solidFill>
                  <a:schemeClr val="lt1"/>
                </a:solidFill>
              </a:ln>
              <a:effectLst/>
            </c:spPr>
          </c:dPt>
          <c:dPt>
            <c:idx val="2"/>
            <c:bubble3D val="0"/>
            <c:explosion val="4"/>
            <c:spPr>
              <a:solidFill>
                <a:schemeClr val="accent3"/>
              </a:solidFill>
              <a:ln w="19050">
                <a:solidFill>
                  <a:schemeClr val="lt1"/>
                </a:solidFill>
              </a:ln>
              <a:effectLst/>
            </c:spPr>
          </c:dPt>
          <c:dPt>
            <c:idx val="3"/>
            <c:bubble3D val="0"/>
            <c:spPr>
              <a:solidFill>
                <a:schemeClr val="accent4"/>
              </a:solidFill>
              <a:ln w="19050">
                <a:solidFill>
                  <a:schemeClr val="lt1"/>
                </a:solidFill>
              </a:ln>
              <a:effectLst/>
            </c:spPr>
          </c:dPt>
          <c:dPt>
            <c:idx val="4"/>
            <c:bubble3D val="0"/>
            <c:spPr>
              <a:solidFill>
                <a:schemeClr val="accent5"/>
              </a:solidFill>
              <a:ln w="19050">
                <a:solidFill>
                  <a:schemeClr val="lt1"/>
                </a:solidFill>
              </a:ln>
              <a:effectLst/>
            </c:spPr>
          </c:dPt>
          <c:dPt>
            <c:idx val="5"/>
            <c:bubble3D val="0"/>
            <c:spPr>
              <a:solidFill>
                <a:schemeClr val="accent6"/>
              </a:solidFill>
              <a:ln w="19050">
                <a:solidFill>
                  <a:schemeClr val="lt1"/>
                </a:solidFill>
              </a:ln>
              <a:effectLst/>
            </c:spPr>
          </c:dPt>
          <c:dPt>
            <c:idx val="6"/>
            <c:bubble3D val="0"/>
            <c:spPr>
              <a:solidFill>
                <a:schemeClr val="accent1">
                  <a:lumMod val="60000"/>
                </a:schemeClr>
              </a:solidFill>
              <a:ln w="19050">
                <a:solidFill>
                  <a:schemeClr val="lt1"/>
                </a:solidFill>
              </a:ln>
              <a:effectLst/>
            </c:spPr>
          </c:dPt>
          <c:dPt>
            <c:idx val="7"/>
            <c:bubble3D val="0"/>
            <c:spPr>
              <a:solidFill>
                <a:schemeClr val="accent2">
                  <a:lumMod val="60000"/>
                </a:schemeClr>
              </a:solidFill>
              <a:ln w="19050">
                <a:solidFill>
                  <a:schemeClr val="lt1"/>
                </a:solidFill>
              </a:ln>
              <a:effectLst/>
            </c:spPr>
          </c:dPt>
          <c:dPt>
            <c:idx val="8"/>
            <c:bubble3D val="0"/>
            <c:spPr>
              <a:solidFill>
                <a:schemeClr val="accent3">
                  <a:lumMod val="60000"/>
                </a:schemeClr>
              </a:solidFill>
              <a:ln w="19050">
                <a:solidFill>
                  <a:schemeClr val="lt1"/>
                </a:solidFill>
              </a:ln>
              <a:effectLst/>
            </c:spPr>
          </c:dPt>
          <c:dPt>
            <c:idx val="9"/>
            <c:bubble3D val="0"/>
            <c:spPr>
              <a:solidFill>
                <a:schemeClr val="accent4">
                  <a:lumMod val="60000"/>
                </a:schemeClr>
              </a:solidFill>
              <a:ln w="19050">
                <a:solidFill>
                  <a:schemeClr val="lt1"/>
                </a:solidFill>
              </a:ln>
              <a:effectLst/>
            </c:spPr>
          </c:dPt>
          <c:dPt>
            <c:idx val="10"/>
            <c:bubble3D val="0"/>
            <c:spPr>
              <a:solidFill>
                <a:schemeClr val="accent5">
                  <a:lumMod val="60000"/>
                </a:schemeClr>
              </a:solidFill>
              <a:ln w="19050">
                <a:solidFill>
                  <a:schemeClr val="lt1"/>
                </a:solidFill>
              </a:ln>
              <a:effectLst/>
            </c:spPr>
          </c:dPt>
          <c:dPt>
            <c:idx val="11"/>
            <c:bubble3D val="0"/>
            <c:spPr>
              <a:solidFill>
                <a:schemeClr val="accent6">
                  <a:lumMod val="60000"/>
                </a:schemeClr>
              </a:solidFill>
              <a:ln w="19050">
                <a:solidFill>
                  <a:schemeClr val="lt1"/>
                </a:solidFill>
              </a:ln>
              <a:effectLst/>
            </c:spPr>
          </c:dPt>
          <c:dPt>
            <c:idx val="12"/>
            <c:bubble3D val="0"/>
            <c:spPr>
              <a:solidFill>
                <a:schemeClr val="accent1">
                  <a:lumMod val="80000"/>
                  <a:lumOff val="20000"/>
                </a:schemeClr>
              </a:solidFill>
              <a:ln w="19050">
                <a:solidFill>
                  <a:schemeClr val="lt1"/>
                </a:solidFill>
              </a:ln>
              <a:effectLst/>
            </c:spPr>
          </c:dPt>
          <c:dLbls>
            <c:dLbl>
              <c:idx val="3"/>
              <c:layout>
                <c:manualLayout>
                  <c:x val="3.2172134733158358E-2"/>
                  <c:y val="2.5957801786403657E-3"/>
                </c:manualLayout>
              </c:layout>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rot="0" spcFirstLastPara="1" vertOverflow="ellipsis" vert="horz" wrap="square" lIns="38100" tIns="19050" rIns="38100" bIns="19050" anchor="ctr" anchorCtr="1">
                <a:spAutoFit/>
              </a:bodyPr>
              <a:lstStyle/>
              <a:p>
                <a:pPr>
                  <a:defRPr sz="1300" b="0" i="0" u="none" strike="noStrike" kern="1200" cap="all"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multiLvlStrRef>
              <c:f>CUMUL!$A$7:$B$19</c:f>
              <c:multiLvlStrCache>
                <c:ptCount val="13"/>
                <c:lvl>
                  <c:pt idx="0">
                    <c:v>a</c:v>
                  </c:pt>
                  <c:pt idx="1">
                    <c:v>b</c:v>
                  </c:pt>
                  <c:pt idx="2">
                    <c:v>c</c:v>
                  </c:pt>
                  <c:pt idx="3">
                    <c:v>d</c:v>
                  </c:pt>
                  <c:pt idx="4">
                    <c:v>e</c:v>
                  </c:pt>
                  <c:pt idx="5">
                    <c:v>f</c:v>
                  </c:pt>
                  <c:pt idx="6">
                    <c:v>g</c:v>
                  </c:pt>
                  <c:pt idx="7">
                    <c:v>h</c:v>
                  </c:pt>
                  <c:pt idx="8">
                    <c:v>i</c:v>
                  </c:pt>
                  <c:pt idx="9">
                    <c:v>j</c:v>
                  </c:pt>
                  <c:pt idx="10">
                    <c:v>k</c:v>
                  </c:pt>
                  <c:pt idx="11">
                    <c:v>l</c:v>
                  </c:pt>
                  <c:pt idx="12">
                    <c:v>m</c:v>
                  </c:pt>
                </c:lvl>
                <c:lvl>
                  <c:pt idx="0">
                    <c:v>C1</c:v>
                  </c:pt>
                  <c:pt idx="1">
                    <c:v>C2</c:v>
                  </c:pt>
                  <c:pt idx="2">
                    <c:v>C3</c:v>
                  </c:pt>
                  <c:pt idx="3">
                    <c:v>C4</c:v>
                  </c:pt>
                  <c:pt idx="4">
                    <c:v>C5</c:v>
                  </c:pt>
                  <c:pt idx="5">
                    <c:v>C6</c:v>
                  </c:pt>
                  <c:pt idx="6">
                    <c:v>C7</c:v>
                  </c:pt>
                  <c:pt idx="7">
                    <c:v>C8</c:v>
                  </c:pt>
                  <c:pt idx="8">
                    <c:v>C9</c:v>
                  </c:pt>
                  <c:pt idx="9">
                    <c:v>C10</c:v>
                  </c:pt>
                  <c:pt idx="10">
                    <c:v>C11</c:v>
                  </c:pt>
                  <c:pt idx="11">
                    <c:v>C12</c:v>
                  </c:pt>
                  <c:pt idx="12">
                    <c:v>C13</c:v>
                  </c:pt>
                </c:lvl>
              </c:multiLvlStrCache>
            </c:multiLvlStrRef>
          </c:cat>
          <c:val>
            <c:numRef>
              <c:f>CUMUL!$D$7:$D$19</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b"/>
      <c:layout/>
      <c:overlay val="0"/>
      <c:spPr>
        <a:noFill/>
        <a:ln>
          <a:noFill/>
        </a:ln>
        <a:effectLst/>
      </c:spPr>
      <c:txPr>
        <a:bodyPr rot="0" spcFirstLastPara="1" vertOverflow="ellipsis" vert="horz" wrap="square" anchor="ctr" anchorCtr="1"/>
        <a:lstStyle/>
        <a:p>
          <a:pPr rtl="0">
            <a:defRPr sz="2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23811</xdr:colOff>
      <xdr:row>5</xdr:row>
      <xdr:rowOff>409575</xdr:rowOff>
    </xdr:from>
    <xdr:to>
      <xdr:col>16</xdr:col>
      <xdr:colOff>314324</xdr:colOff>
      <xdr:row>19</xdr:row>
      <xdr:rowOff>0</xdr:rowOff>
    </xdr:to>
    <xdr:graphicFrame macro="" fPublished="1">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reau%20municipale%202020%20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hierry/.Origin/Downloads/calculette%20municipale%20et%20communautaire%20-%20format%20XLS%20(mise%20&#224;%20jour%20le%2030%20janvier%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AP"/>
      <sheetName val="SOMMAIR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s>
    <sheetDataSet>
      <sheetData sheetId="0"/>
      <sheetData sheetId="1"/>
      <sheetData sheetId="2">
        <row r="1">
          <cell r="G1">
            <v>0</v>
          </cell>
        </row>
        <row r="4">
          <cell r="E4">
            <v>0</v>
          </cell>
        </row>
        <row r="6">
          <cell r="E6" t="str">
            <v>VOIX</v>
          </cell>
        </row>
      </sheetData>
      <sheetData sheetId="3">
        <row r="1">
          <cell r="G1">
            <v>0</v>
          </cell>
        </row>
        <row r="4">
          <cell r="E4">
            <v>0</v>
          </cell>
        </row>
        <row r="6">
          <cell r="E6" t="str">
            <v>VOIX</v>
          </cell>
        </row>
      </sheetData>
      <sheetData sheetId="4">
        <row r="1">
          <cell r="G1">
            <v>0</v>
          </cell>
        </row>
        <row r="4">
          <cell r="E4">
            <v>0</v>
          </cell>
        </row>
        <row r="6">
          <cell r="E6" t="str">
            <v>VOIX</v>
          </cell>
        </row>
      </sheetData>
      <sheetData sheetId="5">
        <row r="1">
          <cell r="G1">
            <v>0</v>
          </cell>
        </row>
        <row r="4">
          <cell r="E4">
            <v>0</v>
          </cell>
        </row>
        <row r="6">
          <cell r="E6" t="str">
            <v>VOIX</v>
          </cell>
        </row>
      </sheetData>
      <sheetData sheetId="6">
        <row r="1">
          <cell r="G1">
            <v>0</v>
          </cell>
        </row>
        <row r="4">
          <cell r="E4">
            <v>0</v>
          </cell>
        </row>
        <row r="6">
          <cell r="E6" t="str">
            <v>VOIX</v>
          </cell>
        </row>
      </sheetData>
      <sheetData sheetId="7">
        <row r="1">
          <cell r="G1">
            <v>0</v>
          </cell>
        </row>
        <row r="4">
          <cell r="E4">
            <v>0</v>
          </cell>
        </row>
        <row r="6">
          <cell r="E6" t="str">
            <v>VOIX</v>
          </cell>
        </row>
      </sheetData>
      <sheetData sheetId="8">
        <row r="1">
          <cell r="G1">
            <v>0</v>
          </cell>
        </row>
        <row r="4">
          <cell r="E4">
            <v>0</v>
          </cell>
        </row>
        <row r="6">
          <cell r="E6" t="str">
            <v>VOIX</v>
          </cell>
        </row>
      </sheetData>
      <sheetData sheetId="9">
        <row r="1">
          <cell r="G1">
            <v>0</v>
          </cell>
        </row>
        <row r="4">
          <cell r="E4">
            <v>0</v>
          </cell>
        </row>
        <row r="6">
          <cell r="E6" t="str">
            <v>VOIX</v>
          </cell>
        </row>
      </sheetData>
      <sheetData sheetId="10">
        <row r="1">
          <cell r="G1">
            <v>0</v>
          </cell>
        </row>
        <row r="4">
          <cell r="E4">
            <v>0</v>
          </cell>
        </row>
        <row r="6">
          <cell r="E6" t="str">
            <v>VOIX</v>
          </cell>
        </row>
      </sheetData>
      <sheetData sheetId="11">
        <row r="1">
          <cell r="G1">
            <v>0</v>
          </cell>
        </row>
        <row r="4">
          <cell r="E4">
            <v>0</v>
          </cell>
        </row>
        <row r="6">
          <cell r="E6" t="str">
            <v>VOIX</v>
          </cell>
        </row>
      </sheetData>
      <sheetData sheetId="12">
        <row r="1">
          <cell r="G1">
            <v>0</v>
          </cell>
        </row>
        <row r="4">
          <cell r="E4">
            <v>0</v>
          </cell>
        </row>
        <row r="6">
          <cell r="E6" t="str">
            <v>VOIX</v>
          </cell>
        </row>
      </sheetData>
      <sheetData sheetId="13">
        <row r="1">
          <cell r="G1">
            <v>0</v>
          </cell>
        </row>
        <row r="4">
          <cell r="E4">
            <v>0</v>
          </cell>
        </row>
        <row r="6">
          <cell r="E6" t="str">
            <v>VOIX</v>
          </cell>
        </row>
      </sheetData>
      <sheetData sheetId="14">
        <row r="1">
          <cell r="G1">
            <v>0</v>
          </cell>
        </row>
        <row r="4">
          <cell r="E4">
            <v>0</v>
          </cell>
        </row>
        <row r="6">
          <cell r="E6" t="str">
            <v>VOIX</v>
          </cell>
        </row>
      </sheetData>
      <sheetData sheetId="15">
        <row r="1">
          <cell r="G1">
            <v>0</v>
          </cell>
        </row>
        <row r="4">
          <cell r="E4">
            <v>0</v>
          </cell>
        </row>
        <row r="6">
          <cell r="E6" t="str">
            <v>VOIX</v>
          </cell>
        </row>
      </sheetData>
      <sheetData sheetId="16">
        <row r="1">
          <cell r="G1">
            <v>0</v>
          </cell>
        </row>
        <row r="4">
          <cell r="E4">
            <v>0</v>
          </cell>
        </row>
        <row r="6">
          <cell r="E6" t="str">
            <v>VOIX</v>
          </cell>
        </row>
      </sheetData>
      <sheetData sheetId="17">
        <row r="1">
          <cell r="G1">
            <v>0</v>
          </cell>
        </row>
        <row r="4">
          <cell r="E4">
            <v>0</v>
          </cell>
        </row>
        <row r="6">
          <cell r="E6" t="str">
            <v>VOIX</v>
          </cell>
        </row>
      </sheetData>
      <sheetData sheetId="18">
        <row r="1">
          <cell r="G1">
            <v>0</v>
          </cell>
        </row>
        <row r="4">
          <cell r="E4">
            <v>0</v>
          </cell>
        </row>
        <row r="6">
          <cell r="E6" t="str">
            <v>VOIX</v>
          </cell>
        </row>
      </sheetData>
      <sheetData sheetId="19">
        <row r="1">
          <cell r="G1">
            <v>0</v>
          </cell>
        </row>
        <row r="4">
          <cell r="E4">
            <v>0</v>
          </cell>
        </row>
        <row r="6">
          <cell r="E6" t="str">
            <v>VOIX</v>
          </cell>
        </row>
      </sheetData>
      <sheetData sheetId="20">
        <row r="1">
          <cell r="G1">
            <v>0</v>
          </cell>
        </row>
        <row r="4">
          <cell r="E4">
            <v>0</v>
          </cell>
        </row>
        <row r="6">
          <cell r="E6" t="str">
            <v>VOIX</v>
          </cell>
        </row>
      </sheetData>
      <sheetData sheetId="21">
        <row r="1">
          <cell r="G1">
            <v>0</v>
          </cell>
        </row>
        <row r="4">
          <cell r="E4">
            <v>0</v>
          </cell>
        </row>
        <row r="6">
          <cell r="E6" t="str">
            <v>VOIX</v>
          </cell>
        </row>
      </sheetData>
      <sheetData sheetId="22">
        <row r="1">
          <cell r="G1">
            <v>0</v>
          </cell>
        </row>
        <row r="4">
          <cell r="E4">
            <v>0</v>
          </cell>
        </row>
        <row r="6">
          <cell r="E6" t="str">
            <v>VOIX</v>
          </cell>
        </row>
      </sheetData>
      <sheetData sheetId="23">
        <row r="1">
          <cell r="G1">
            <v>0</v>
          </cell>
        </row>
        <row r="4">
          <cell r="E4">
            <v>0</v>
          </cell>
        </row>
        <row r="6">
          <cell r="E6" t="str">
            <v>VOIX</v>
          </cell>
        </row>
      </sheetData>
      <sheetData sheetId="24">
        <row r="1">
          <cell r="G1">
            <v>0</v>
          </cell>
        </row>
        <row r="4">
          <cell r="E4">
            <v>0</v>
          </cell>
        </row>
        <row r="6">
          <cell r="E6" t="str">
            <v>VOIX</v>
          </cell>
        </row>
      </sheetData>
      <sheetData sheetId="25">
        <row r="1">
          <cell r="G1">
            <v>0</v>
          </cell>
        </row>
        <row r="4">
          <cell r="E4">
            <v>0</v>
          </cell>
        </row>
        <row r="6">
          <cell r="E6" t="str">
            <v>VOIX</v>
          </cell>
        </row>
      </sheetData>
      <sheetData sheetId="26">
        <row r="1">
          <cell r="G1">
            <v>0</v>
          </cell>
        </row>
        <row r="4">
          <cell r="E4">
            <v>0</v>
          </cell>
        </row>
        <row r="6">
          <cell r="E6" t="str">
            <v>VOIX</v>
          </cell>
        </row>
      </sheetData>
      <sheetData sheetId="27">
        <row r="1">
          <cell r="G1">
            <v>0</v>
          </cell>
        </row>
        <row r="4">
          <cell r="E4">
            <v>0</v>
          </cell>
        </row>
        <row r="6">
          <cell r="E6" t="str">
            <v>VOIX</v>
          </cell>
        </row>
      </sheetData>
      <sheetData sheetId="28">
        <row r="1">
          <cell r="G1">
            <v>0</v>
          </cell>
        </row>
        <row r="4">
          <cell r="E4">
            <v>0</v>
          </cell>
        </row>
        <row r="6">
          <cell r="E6" t="str">
            <v>VOIX</v>
          </cell>
        </row>
      </sheetData>
      <sheetData sheetId="29">
        <row r="1">
          <cell r="G1">
            <v>0</v>
          </cell>
        </row>
        <row r="4">
          <cell r="E4">
            <v>0</v>
          </cell>
        </row>
        <row r="6">
          <cell r="E6" t="str">
            <v>VOIX</v>
          </cell>
        </row>
      </sheetData>
      <sheetData sheetId="30">
        <row r="1">
          <cell r="G1">
            <v>0</v>
          </cell>
        </row>
        <row r="4">
          <cell r="E4">
            <v>0</v>
          </cell>
        </row>
        <row r="6">
          <cell r="E6" t="str">
            <v>VOIX</v>
          </cell>
        </row>
      </sheetData>
      <sheetData sheetId="31">
        <row r="1">
          <cell r="G1">
            <v>0</v>
          </cell>
        </row>
        <row r="4">
          <cell r="E4">
            <v>0</v>
          </cell>
        </row>
        <row r="6">
          <cell r="E6" t="str">
            <v>VOIX</v>
          </cell>
        </row>
      </sheetData>
      <sheetData sheetId="32">
        <row r="1">
          <cell r="G1">
            <v>0</v>
          </cell>
        </row>
        <row r="4">
          <cell r="E4">
            <v>0</v>
          </cell>
        </row>
        <row r="6">
          <cell r="E6" t="str">
            <v>VOIX</v>
          </cell>
        </row>
      </sheetData>
      <sheetData sheetId="33">
        <row r="1">
          <cell r="G1">
            <v>0</v>
          </cell>
        </row>
        <row r="4">
          <cell r="E4">
            <v>0</v>
          </cell>
        </row>
        <row r="6">
          <cell r="E6" t="str">
            <v>VOIX</v>
          </cell>
        </row>
      </sheetData>
      <sheetData sheetId="34">
        <row r="1">
          <cell r="G1">
            <v>0</v>
          </cell>
        </row>
        <row r="4">
          <cell r="E4">
            <v>0</v>
          </cell>
        </row>
        <row r="6">
          <cell r="E6" t="str">
            <v>VOIX</v>
          </cell>
        </row>
      </sheetData>
      <sheetData sheetId="35">
        <row r="1">
          <cell r="G1">
            <v>0</v>
          </cell>
        </row>
        <row r="4">
          <cell r="E4">
            <v>0</v>
          </cell>
        </row>
        <row r="6">
          <cell r="E6" t="str">
            <v>VOIX</v>
          </cell>
        </row>
      </sheetData>
      <sheetData sheetId="36">
        <row r="1">
          <cell r="G1">
            <v>0</v>
          </cell>
        </row>
        <row r="4">
          <cell r="E4">
            <v>0</v>
          </cell>
        </row>
        <row r="6">
          <cell r="E6" t="str">
            <v>VOIX</v>
          </cell>
        </row>
      </sheetData>
      <sheetData sheetId="37">
        <row r="1">
          <cell r="G1">
            <v>0</v>
          </cell>
        </row>
        <row r="4">
          <cell r="E4">
            <v>0</v>
          </cell>
        </row>
        <row r="6">
          <cell r="E6" t="str">
            <v>VOIX</v>
          </cell>
        </row>
      </sheetData>
      <sheetData sheetId="38">
        <row r="1">
          <cell r="G1">
            <v>0</v>
          </cell>
        </row>
        <row r="4">
          <cell r="E4">
            <v>0</v>
          </cell>
        </row>
        <row r="6">
          <cell r="E6" t="str">
            <v>VOIX</v>
          </cell>
        </row>
      </sheetData>
      <sheetData sheetId="39">
        <row r="1">
          <cell r="G1">
            <v>0</v>
          </cell>
        </row>
        <row r="4">
          <cell r="E4">
            <v>0</v>
          </cell>
        </row>
        <row r="6">
          <cell r="E6" t="str">
            <v>VOIX</v>
          </cell>
        </row>
      </sheetData>
      <sheetData sheetId="40">
        <row r="1">
          <cell r="G1">
            <v>0</v>
          </cell>
        </row>
        <row r="4">
          <cell r="E4">
            <v>0</v>
          </cell>
        </row>
        <row r="6">
          <cell r="E6" t="str">
            <v>VOIX</v>
          </cell>
        </row>
      </sheetData>
      <sheetData sheetId="41">
        <row r="1">
          <cell r="G1">
            <v>0</v>
          </cell>
        </row>
        <row r="4">
          <cell r="E4">
            <v>0</v>
          </cell>
        </row>
        <row r="6">
          <cell r="E6" t="str">
            <v>VOIX</v>
          </cell>
        </row>
      </sheetData>
      <sheetData sheetId="42">
        <row r="1">
          <cell r="G1">
            <v>0</v>
          </cell>
        </row>
        <row r="4">
          <cell r="E4">
            <v>0</v>
          </cell>
        </row>
        <row r="6">
          <cell r="E6" t="str">
            <v>VOIX</v>
          </cell>
        </row>
      </sheetData>
      <sheetData sheetId="43">
        <row r="1">
          <cell r="G1">
            <v>0</v>
          </cell>
        </row>
        <row r="4">
          <cell r="E4">
            <v>0</v>
          </cell>
        </row>
        <row r="6">
          <cell r="E6" t="str">
            <v>VOIX</v>
          </cell>
        </row>
      </sheetData>
      <sheetData sheetId="44">
        <row r="1">
          <cell r="G1">
            <v>0</v>
          </cell>
        </row>
        <row r="4">
          <cell r="E4">
            <v>0</v>
          </cell>
        </row>
        <row r="6">
          <cell r="E6" t="str">
            <v>VOIX</v>
          </cell>
        </row>
      </sheetData>
      <sheetData sheetId="45">
        <row r="1">
          <cell r="G1">
            <v>0</v>
          </cell>
        </row>
        <row r="4">
          <cell r="E4">
            <v>0</v>
          </cell>
        </row>
        <row r="6">
          <cell r="E6" t="str">
            <v>VOIX</v>
          </cell>
        </row>
      </sheetData>
      <sheetData sheetId="46">
        <row r="1">
          <cell r="G1">
            <v>0</v>
          </cell>
        </row>
        <row r="4">
          <cell r="E4">
            <v>0</v>
          </cell>
        </row>
        <row r="6">
          <cell r="E6" t="str">
            <v>VOIX</v>
          </cell>
        </row>
      </sheetData>
      <sheetData sheetId="47">
        <row r="1">
          <cell r="G1">
            <v>0</v>
          </cell>
        </row>
        <row r="4">
          <cell r="E4">
            <v>0</v>
          </cell>
        </row>
        <row r="6">
          <cell r="E6" t="str">
            <v>VOIX</v>
          </cell>
        </row>
      </sheetData>
      <sheetData sheetId="48">
        <row r="1">
          <cell r="G1">
            <v>0</v>
          </cell>
        </row>
        <row r="4">
          <cell r="E4">
            <v>0</v>
          </cell>
        </row>
        <row r="6">
          <cell r="E6" t="str">
            <v>VOIX</v>
          </cell>
        </row>
      </sheetData>
      <sheetData sheetId="49">
        <row r="1">
          <cell r="G1">
            <v>0</v>
          </cell>
        </row>
        <row r="4">
          <cell r="E4">
            <v>0</v>
          </cell>
        </row>
        <row r="6">
          <cell r="E6" t="str">
            <v>VOIX</v>
          </cell>
        </row>
      </sheetData>
      <sheetData sheetId="50">
        <row r="1">
          <cell r="G1">
            <v>0</v>
          </cell>
        </row>
        <row r="4">
          <cell r="E4">
            <v>0</v>
          </cell>
        </row>
        <row r="6">
          <cell r="E6" t="str">
            <v>VOIX</v>
          </cell>
        </row>
      </sheetData>
      <sheetData sheetId="51">
        <row r="1">
          <cell r="G1">
            <v>0</v>
          </cell>
        </row>
        <row r="4">
          <cell r="E4">
            <v>0</v>
          </cell>
        </row>
        <row r="6">
          <cell r="E6" t="str">
            <v>VOIX</v>
          </cell>
        </row>
      </sheetData>
      <sheetData sheetId="52">
        <row r="1">
          <cell r="G1">
            <v>0</v>
          </cell>
        </row>
        <row r="4">
          <cell r="E4">
            <v>0</v>
          </cell>
        </row>
        <row r="6">
          <cell r="E6" t="str">
            <v>VOIX</v>
          </cell>
        </row>
      </sheetData>
      <sheetData sheetId="53">
        <row r="1">
          <cell r="G1">
            <v>0</v>
          </cell>
        </row>
        <row r="4">
          <cell r="E4">
            <v>0</v>
          </cell>
        </row>
        <row r="6">
          <cell r="E6" t="str">
            <v>VOIX</v>
          </cell>
        </row>
      </sheetData>
      <sheetData sheetId="54">
        <row r="1">
          <cell r="G1">
            <v>0</v>
          </cell>
        </row>
        <row r="4">
          <cell r="E4">
            <v>0</v>
          </cell>
        </row>
        <row r="6">
          <cell r="E6" t="str">
            <v>VOIX</v>
          </cell>
        </row>
      </sheetData>
      <sheetData sheetId="55">
        <row r="1">
          <cell r="G1">
            <v>0</v>
          </cell>
        </row>
        <row r="4">
          <cell r="E4">
            <v>0</v>
          </cell>
        </row>
        <row r="6">
          <cell r="E6" t="str">
            <v>VOIX</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artition des sièges"/>
      <sheetName val="en cas d'erreur de répartition"/>
      <sheetName val="répartition CM"/>
      <sheetName val="REPARTITION CC"/>
    </sheetNames>
    <sheetDataSet>
      <sheetData sheetId="0" refreshError="1"/>
      <sheetData sheetId="1" refreshError="1"/>
      <sheetData sheetId="2">
        <row r="5">
          <cell r="E5">
            <v>18</v>
          </cell>
          <cell r="F5">
            <v>19</v>
          </cell>
        </row>
        <row r="6">
          <cell r="E6">
            <v>4</v>
          </cell>
          <cell r="F6">
            <v>4</v>
          </cell>
        </row>
        <row r="7">
          <cell r="E7">
            <v>1</v>
          </cell>
          <cell r="F7">
            <v>1</v>
          </cell>
        </row>
        <row r="8">
          <cell r="E8">
            <v>0</v>
          </cell>
          <cell r="F8">
            <v>0</v>
          </cell>
        </row>
        <row r="9">
          <cell r="E9">
            <v>0</v>
          </cell>
          <cell r="F9">
            <v>0</v>
          </cell>
        </row>
        <row r="10">
          <cell r="E10">
            <v>0</v>
          </cell>
          <cell r="F10">
            <v>0</v>
          </cell>
        </row>
        <row r="11">
          <cell r="E11">
            <v>0</v>
          </cell>
          <cell r="F11">
            <v>0</v>
          </cell>
        </row>
        <row r="12">
          <cell r="E12">
            <v>0</v>
          </cell>
          <cell r="F12">
            <v>0</v>
          </cell>
        </row>
        <row r="13">
          <cell r="E13">
            <v>0</v>
          </cell>
          <cell r="F13">
            <v>0</v>
          </cell>
        </row>
        <row r="14">
          <cell r="E14">
            <v>0</v>
          </cell>
          <cell r="F14">
            <v>0</v>
          </cell>
        </row>
        <row r="18">
          <cell r="E18">
            <v>0</v>
          </cell>
        </row>
      </sheetData>
      <sheetData sheetId="3">
        <row r="5">
          <cell r="E5">
            <v>10</v>
          </cell>
        </row>
        <row r="6">
          <cell r="E6">
            <v>2</v>
          </cell>
        </row>
        <row r="7">
          <cell r="E7">
            <v>0</v>
          </cell>
        </row>
        <row r="8">
          <cell r="E8">
            <v>0</v>
          </cell>
        </row>
        <row r="9">
          <cell r="E9">
            <v>0</v>
          </cell>
        </row>
        <row r="10">
          <cell r="E10">
            <v>0</v>
          </cell>
        </row>
        <row r="11">
          <cell r="E11">
            <v>0</v>
          </cell>
        </row>
        <row r="12">
          <cell r="E12">
            <v>0</v>
          </cell>
        </row>
        <row r="13">
          <cell r="E13">
            <v>0</v>
          </cell>
        </row>
        <row r="14">
          <cell r="E14">
            <v>0</v>
          </cell>
        </row>
        <row r="35">
          <cell r="C35">
            <v>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Feuil1">
    <pageSetUpPr fitToPage="1"/>
  </sheetPr>
  <dimension ref="A1:Q27"/>
  <sheetViews>
    <sheetView workbookViewId="0">
      <selection activeCell="C5" sqref="C5"/>
    </sheetView>
  </sheetViews>
  <sheetFormatPr baseColWidth="10" defaultRowHeight="14.25"/>
  <cols>
    <col min="2" max="2" width="33.375" customWidth="1"/>
    <col min="3" max="3" width="30.875" customWidth="1"/>
    <col min="4" max="4" width="22" customWidth="1"/>
    <col min="13" max="13" width="12.25" customWidth="1"/>
    <col min="14" max="14" width="20.25" customWidth="1"/>
  </cols>
  <sheetData>
    <row r="1" spans="1:17" ht="48.75" customHeight="1" thickBot="1">
      <c r="A1" s="4" t="s">
        <v>1</v>
      </c>
      <c r="B1" s="4"/>
      <c r="C1" s="5">
        <f>'[1]1'!$E:$E+'[1]2'!$E:$E+'[1]3'!$E:$E+'[1]4'!$E:$E+'[1]5'!$E:$E+'[1]6'!$E:$E+'[1]7'!$E:$E+'[1]8'!$E:$E+'[1]9'!$E:$E+'[1]10'!$E:$E+'[1]11'!$E:$E+'[1]12'!$E:$E+'[1]13'!$E:$E+'[1]14'!$E:$E+'[1]15'!$E:$E+'[1]16'!$E:$E+'[1]17'!$E:$E+'[1]18'!$E:$E+'[1]19'!$E:$E+'[1]20'!$E:$E+'[1]21'!$E:$E+'[1]22'!$E:$E+'[1]23'!$E:$E+'[1]24'!$E:$E+'[1]25'!$E:$E+'[1]26'!$E:$E+'[1]27'!$E:$E+'[1]28'!$E:$E+'[1]29'!$E:$E+'[1]30'!$E:$E+'[1]31'!$E:$E+'[1]32'!$E:$E+'[1]33'!$E:$E+'[1]34'!$E:$E+'[1]35'!$E:$E+'[1]36'!$E:$E+'[1]37'!$E:$E+'[1]38'!$E:$E+'[1]39'!$E:$E+'[1]40'!$E:$E+'[1]41'!$E:$E+'[1]42'!$E:$E+'[1]43'!$E:$E+'[1]44'!$E:$E+'[1]45'!$E:$E+'[1]46'!$E:$E+'[1]47'!$E:$E+'[1]48'!$E:$E+'[1]49'!$E:$E+'[1]50'!$E:$E+'[1]51'!$E:$E+'[1]52'!$E:$E+'[1]53'!$E:$E+'[1]54'!$E:$E</f>
        <v>0</v>
      </c>
      <c r="D1" s="5" t="s">
        <v>15</v>
      </c>
      <c r="E1" s="10">
        <f>SUM('[1]1:54'!$G$1)</f>
        <v>0</v>
      </c>
      <c r="F1" s="5" t="s">
        <v>12</v>
      </c>
      <c r="G1" s="10">
        <v>54</v>
      </c>
      <c r="H1" s="4" t="s">
        <v>14</v>
      </c>
      <c r="I1" s="6"/>
      <c r="K1" s="8" t="s">
        <v>21</v>
      </c>
      <c r="L1" s="8"/>
      <c r="M1" s="6"/>
      <c r="N1" s="12" t="e">
        <f>C2/C1</f>
        <v>#DIV/0!</v>
      </c>
    </row>
    <row r="2" spans="1:17" ht="34.5" thickBot="1">
      <c r="A2" s="4" t="s">
        <v>2</v>
      </c>
      <c r="B2" s="4"/>
      <c r="C2" s="11">
        <f>'[1]1'!$E:$E+'[1]2'!$E:$E+'[1]3'!$E:$E+'[1]4'!$E:$E+'[1]5'!$E:$E+'[1]6'!$E:$E+'[1]7'!$E:$E+'[1]8'!$E:$E+'[1]9'!$E:$E+'[1]10'!$E:$E+'[1]11'!$E:$E+'[1]12'!$E:$E+'[1]13'!$E:$E+'[1]14'!$E:$E+'[1]15'!$E:$E+'[1]16'!$E:$E+'[1]17'!$E:$E+'[1]18'!$E:$E+'[1]19'!$E:$E+'[1]20'!$E:$E+'[1]21'!$E:$E+'[1]22'!$E:$E+'[1]23'!$E:$E+'[1]24'!$E:$E+'[1]25'!$E:$E+'[1]26'!$E:$E+'[1]27'!$E:$E+'[1]28'!$E:$E+'[1]29'!$E:$E+'[1]30'!$E:$E+'[1]31'!$E:$E+'[1]32'!$E:$E+'[1]33'!$E:$E+'[1]34'!$E:$E+'[1]35'!$E:$E+'[1]36'!$E:$E+'[1]37'!$E:$E+'[1]38'!$E:$E+'[1]39'!$E:$E+'[1]40'!$E:$E+'[1]41'!$E:$E+'[1]42'!$E:$E+'[1]43'!$E:$E+'[1]44'!$E:$E+'[1]45'!$E:$E+'[1]46'!$E:$E+'[1]47'!$E:$E+'[1]48'!$E:$E+'[1]49'!$E:$E+'[1]50'!$E:$E+'[1]51'!$E:$E+'[1]52'!$E:$E+'[1]53'!$E:$E+'[1]54'!$E:$E</f>
        <v>0</v>
      </c>
      <c r="D2" s="5"/>
      <c r="E2" s="9"/>
    </row>
    <row r="3" spans="1:17" ht="33.75" thickBot="1">
      <c r="A3" s="4" t="s">
        <v>3</v>
      </c>
      <c r="B3" s="4"/>
      <c r="C3" s="5">
        <f>'[1]1'!$E:$E+'[1]2'!$E:$E+'[1]3'!$E:$E+'[1]4'!$E:$E+'[1]5'!$E:$E+'[1]6'!$E:$E+'[1]7'!$E:$E+'[1]8'!$E:$E+'[1]9'!$E:$E+'[1]10'!$E:$E+'[1]11'!$E:$E+'[1]12'!$E:$E+'[1]13'!$E:$E+'[1]14'!$E:$E+'[1]15'!$E:$E+'[1]16'!$E:$E+'[1]17'!$E:$E+'[1]18'!$E:$E+'[1]19'!$E:$E+'[1]20'!$E:$E+'[1]21'!$E:$E+'[1]22'!$E:$E+'[1]23'!$E:$E+'[1]24'!$E:$E+'[1]25'!$E:$E+'[1]26'!$E:$E+'[1]27'!$E:$E+'[1]28'!$E:$E+'[1]29'!$E:$E+'[1]30'!$E:$E+'[1]31'!$E:$E+'[1]32'!$E:$E+'[1]33'!$E:$E+'[1]34'!$E:$E+'[1]35'!$E:$E+'[1]36'!$E:$E+'[1]37'!$E:$E+'[1]38'!$E:$E+'[1]39'!$E:$E+'[1]40'!$E:$E+'[1]41'!$E:$E+'[1]42'!$E:$E+'[1]43'!$E:$E+'[1]44'!$E:$E+'[1]45'!$E:$E+'[1]46'!$E:$E+'[1]47'!$E:$E+'[1]48'!$E:$E+'[1]49'!$E:$E+'[1]50'!$E:$E+'[1]51'!$E:$E+'[1]52'!$E:$E+'[1]53'!$E:$E+'[1]54'!$E:$E</f>
        <v>0</v>
      </c>
      <c r="D3" s="6"/>
      <c r="E3" s="13" t="s">
        <v>37</v>
      </c>
      <c r="F3" s="14"/>
      <c r="G3" s="14"/>
      <c r="H3" s="14"/>
      <c r="I3" s="14"/>
      <c r="J3" s="14"/>
      <c r="K3" s="14"/>
      <c r="L3" s="14"/>
      <c r="M3" s="14"/>
      <c r="N3" s="14"/>
      <c r="O3" s="14"/>
      <c r="P3" s="14"/>
      <c r="Q3" s="14"/>
    </row>
    <row r="4" spans="1:17" ht="33.75" thickBot="1">
      <c r="A4" s="4" t="s">
        <v>13</v>
      </c>
      <c r="B4" s="4"/>
      <c r="C4" s="5">
        <f>'[1]1'!$E:$E+'[1]2'!$E:$E+'[1]3'!$E:$E+'[1]4'!$E:$E+'[1]5'!$E:$E+'[1]6'!$E:$E+'[1]7'!$E:$E+'[1]8'!$E:$E+'[1]9'!$E:$E+'[1]10'!$E:$E+'[1]11'!$E:$E+'[1]12'!$E:$E+'[1]13'!$E:$E+'[1]14'!$E:$E+'[1]15'!$E:$E+'[1]16'!$E:$E+'[1]17'!$E:$E+'[1]18'!$E:$E+'[1]19'!$E:$E+'[1]20'!$E:$E+'[1]21'!$E:$E+'[1]22'!$E:$E+'[1]23'!$E:$E+'[1]24'!$E:$E+'[1]25'!$E:$E+'[1]26'!$E:$E+'[1]27'!$E:$E+'[1]28'!$E:$E+'[1]29'!$E:$E+'[1]30'!$E:$E+'[1]31'!$E:$E+'[1]32'!$E:$E+'[1]33'!$E:$E+'[1]34'!$E:$E+'[1]35'!$E:$E+'[1]36'!$E:$E+'[1]37'!$E:$E+'[1]38'!$E:$E+'[1]39'!$E:$E+'[1]40'!$E:$E+'[1]41'!$E:$E+'[1]42'!$E:$E+'[1]43'!$E:$E+'[1]44'!$E:$E+'[1]45'!$E:$E+'[1]46'!$E:$E+'[1]47'!$E:$E+'[1]48'!$E:$E+'[1]49'!$E:$E+'[1]50'!$E:$E+'[1]51'!$E:$E+'[1]52'!$E:$E+'[1]53'!$E:$E+'[1]54'!$E:$E</f>
        <v>0</v>
      </c>
      <c r="D4" s="4"/>
    </row>
    <row r="5" spans="1:17" ht="33.75" thickBot="1">
      <c r="A5" s="2"/>
      <c r="B5" s="2"/>
      <c r="C5" s="3"/>
      <c r="D5" s="2"/>
    </row>
    <row r="6" spans="1:17" ht="33.75" thickBot="1">
      <c r="A6" s="4"/>
      <c r="B6" s="4" t="s">
        <v>28</v>
      </c>
      <c r="C6" s="5" t="s">
        <v>11</v>
      </c>
      <c r="D6" s="5" t="s">
        <v>0</v>
      </c>
    </row>
    <row r="7" spans="1:17" ht="33.75" thickBot="1">
      <c r="A7" s="5" t="s">
        <v>4</v>
      </c>
      <c r="B7" s="4" t="s">
        <v>20</v>
      </c>
      <c r="C7" s="5">
        <f>'[1]1'!$E:$E+'[1]2'!$E:$E+'[1]3'!$E:$E+'[1]4'!$E:$E+'[1]5'!$E:$E+'[1]6'!$E:$E+'[1]7'!$E:$E+'[1]8'!$E:$E+'[1]9'!$E:$E+'[1]10'!$E:$E+'[1]11'!$E:$E+'[1]12'!$E:$E+'[1]13'!$E:$E+'[1]14'!$E:$E+'[1]15'!$E:$E+'[1]16'!$E:$E+'[1]17'!$E:$E+'[1]18'!$E:$E+'[1]19'!$E:$E+'[1]20'!$E:$E+'[1]21'!$E:$E+'[1]22'!$E:$E+'[1]23'!$E:$E+'[1]24'!$E:$E+'[1]25'!$E:$E+'[1]26'!$E:$E+'[1]27'!$E:$E+'[1]28'!$E:$E+'[1]29'!$E:$E+'[1]30'!$E:$E+'[1]31'!$E:$E+'[1]32'!$E:$E+'[1]33'!$E:$E+'[1]34'!$E:$E+'[1]35'!$E:$E+'[1]36'!$E:$E+'[1]37'!$E:$E+'[1]38'!$E:$E+'[1]39'!$E:$E+'[1]40'!$E:$E+'[1]41'!$E:$E+'[1]42'!$E:$E+'[1]43'!$E:$E+'[1]44'!$E:$E+'[1]45'!$E:$E+'[1]46'!$E:$E+'[1]47'!$E:$E+'[1]48'!$E:$E+'[1]49'!$E:$E+'[1]50'!$E:$E+'[1]51'!$E:$E+'[1]52'!$E:$E+'[1]53'!$E:$E+'[1]54'!$E:$E</f>
        <v>0</v>
      </c>
      <c r="D7" s="7" t="e">
        <f>C7/C4</f>
        <v>#DIV/0!</v>
      </c>
    </row>
    <row r="8" spans="1:17" ht="33.75" thickBot="1">
      <c r="A8" s="5" t="s">
        <v>5</v>
      </c>
      <c r="B8" s="4" t="s">
        <v>29</v>
      </c>
      <c r="C8" s="5">
        <f>'[1]1'!$E:$E+'[1]2'!$E:$E+'[1]3'!$E:$E+'[1]4'!$E:$E+'[1]5'!$E:$E+'[1]6'!$E:$E+'[1]7'!$E:$E+'[1]8'!$E:$E+'[1]9'!$E:$E+'[1]10'!$E:$E+'[1]11'!$E:$E+'[1]12'!$E:$E+'[1]13'!$E:$E+'[1]14'!$E:$E+'[1]15'!$E:$E+'[1]16'!$E:$E+'[1]17'!$E:$E+'[1]18'!$E:$E+'[1]19'!$E:$E+'[1]20'!$E:$E+'[1]21'!$E:$E+'[1]22'!$E:$E+'[1]23'!$E:$E+'[1]24'!$E:$E+'[1]25'!$E:$E+'[1]26'!$E:$E+'[1]27'!$E:$E+'[1]28'!$E:$E+'[1]29'!$E:$E+'[1]30'!$E:$E+'[1]31'!$E:$E+'[1]32'!$E:$E+'[1]33'!$E:$E+'[1]34'!$E:$E+'[1]35'!$E:$E+'[1]36'!$E:$E+'[1]37'!$E:$E+'[1]38'!$E:$E+'[1]39'!$E:$E+'[1]40'!$E:$E+'[1]41'!$E:$E+'[1]42'!$E:$E+'[1]43'!$E:$E+'[1]44'!$E:$E+'[1]45'!$E:$E+'[1]46'!$E:$E+'[1]47'!$E:$E+'[1]48'!$E:$E+'[1]49'!$E:$E+'[1]50'!$E:$E+'[1]51'!$E:$E+'[1]52'!$E:$E+'[1]53'!$E:$E+'[1]54'!$E:$E</f>
        <v>0</v>
      </c>
      <c r="D8" s="7" t="e">
        <f>C8/C4</f>
        <v>#DIV/0!</v>
      </c>
    </row>
    <row r="9" spans="1:17" ht="33.75" thickBot="1">
      <c r="A9" s="5" t="s">
        <v>6</v>
      </c>
      <c r="B9" s="4" t="s">
        <v>30</v>
      </c>
      <c r="C9" s="5">
        <f>'[1]1'!$E:$E+'[1]2'!$E:$E+'[1]3'!$E:$E+'[1]4'!$E:$E+'[1]5'!$E:$E+'[1]6'!$E:$E+'[1]7'!$E:$E+'[1]8'!$E:$E+'[1]9'!$E:$E+'[1]10'!$E:$E+'[1]11'!$E:$E+'[1]12'!$E:$E+'[1]13'!$E:$E+'[1]14'!$E:$E+'[1]15'!$E:$E+'[1]16'!$E:$E+'[1]17'!$E:$E+'[1]18'!$E:$E+'[1]19'!$E:$E+'[1]20'!$E:$E+'[1]21'!$E:$E+'[1]22'!$E:$E+'[1]23'!$E:$E+'[1]24'!$E:$E+'[1]25'!$E:$E+'[1]26'!$E:$E+'[1]27'!$E:$E+'[1]28'!$E:$E+'[1]29'!$E:$E+'[1]30'!$E:$E+'[1]31'!$E:$E+'[1]32'!$E:$E+'[1]33'!$E:$E+'[1]34'!$E:$E+'[1]35'!$E:$E+'[1]36'!$E:$E+'[1]37'!$E:$E+'[1]38'!$E:$E+'[1]39'!$E:$E+'[1]40'!$E:$E+'[1]41'!$E:$E+'[1]42'!$E:$E+'[1]43'!$E:$E+'[1]44'!$E:$E+'[1]45'!$E:$E+'[1]46'!$E:$E+'[1]47'!$E:$E+'[1]48'!$E:$E+'[1]49'!$E:$E+'[1]50'!$E:$E+'[1]51'!$E:$E+'[1]52'!$E:$E+'[1]53'!$E:$E+'[1]54'!$E:$E</f>
        <v>0</v>
      </c>
      <c r="D9" s="7" t="e">
        <f>C9/C4</f>
        <v>#DIV/0!</v>
      </c>
    </row>
    <row r="10" spans="1:17" ht="33.75" thickBot="1">
      <c r="A10" s="5" t="s">
        <v>7</v>
      </c>
      <c r="B10" s="4" t="s">
        <v>31</v>
      </c>
      <c r="C10" s="5">
        <f>'[1]1'!$E:$E+'[1]2'!$E:$E+'[1]3'!$E:$E+'[1]4'!$E:$E+'[1]5'!$E:$E+'[1]6'!$E:$E+'[1]7'!$E:$E+'[1]8'!$E:$E+'[1]9'!$E:$E+'[1]10'!$E:$E+'[1]11'!$E:$E+'[1]12'!$E:$E+'[1]13'!$E:$E+'[1]14'!$E:$E+'[1]15'!$E:$E+'[1]16'!$E:$E+'[1]17'!$E:$E+'[1]18'!$E:$E+'[1]19'!$E:$E+'[1]20'!$E:$E+'[1]21'!$E:$E+'[1]22'!$E:$E+'[1]23'!$E:$E+'[1]24'!$E:$E+'[1]25'!$E:$E+'[1]26'!$E:$E+'[1]27'!$E:$E+'[1]28'!$E:$E+'[1]29'!$E:$E+'[1]30'!$E:$E+'[1]31'!$E:$E+'[1]32'!$E:$E+'[1]33'!$E:$E+'[1]34'!$E:$E+'[1]35'!$E:$E+'[1]36'!$E:$E+'[1]37'!$E:$E+'[1]38'!$E:$E+'[1]39'!$E:$E+'[1]40'!$E:$E+'[1]41'!$E:$E+'[1]42'!$E:$E+'[1]43'!$E:$E+'[1]44'!$E:$E+'[1]45'!$E:$E+'[1]46'!$E:$E+'[1]47'!$E:$E+'[1]48'!$E:$E+'[1]49'!$E:$E+'[1]50'!$E:$E+'[1]51'!$E:$E+'[1]52'!$E:$E+'[1]53'!$E:$E+'[1]54'!$E:$E</f>
        <v>0</v>
      </c>
      <c r="D10" s="7" t="e">
        <f>C10/C4</f>
        <v>#DIV/0!</v>
      </c>
    </row>
    <row r="11" spans="1:17" ht="33.75" thickBot="1">
      <c r="A11" s="5" t="s">
        <v>8</v>
      </c>
      <c r="B11" s="4" t="s">
        <v>32</v>
      </c>
      <c r="C11" s="5">
        <f>'[1]1'!$E:$E+'[1]2'!$E:$E+'[1]3'!$E:$E+'[1]4'!$E:$E+'[1]5'!$E:$E+'[1]6'!$E:$E+'[1]7'!$E:$E+'[1]8'!$E:$E+'[1]9'!$E:$E+'[1]10'!$E:$E+'[1]11'!$E:$E+'[1]12'!$E:$E+'[1]13'!$E:$E+'[1]14'!$E:$E+'[1]15'!$E:$E+'[1]16'!$E:$E+'[1]17'!$E:$E+'[1]18'!$E:$E+'[1]19'!$E:$E+'[1]20'!$E:$E+'[1]21'!$E:$E+'[1]22'!$E:$E+'[1]23'!$E:$E+'[1]24'!$E:$E+'[1]25'!$E:$E+'[1]26'!$E:$E+'[1]27'!$E:$E+'[1]28'!$E:$E+'[1]29'!$E:$E+'[1]30'!$E:$E+'[1]31'!$E:$E+'[1]32'!$E:$E+'[1]33'!$E:$E+'[1]34'!$E:$E+'[1]35'!$E:$E+'[1]36'!$E:$E+'[1]37'!$E:$E+'[1]38'!$E:$E+'[1]39'!$E:$E+'[1]40'!$E:$E+'[1]41'!$E:$E+'[1]42'!$E:$E+'[1]43'!$E:$E+'[1]44'!$E:$E+'[1]45'!$E:$E+'[1]46'!$E:$E+'[1]47'!$E:$E+'[1]48'!$E:$E+'[1]49'!$E:$E+'[1]50'!$E:$E+'[1]51'!$E:$E+'[1]52'!$E:$E+'[1]53'!$E:$E+'[1]54'!$E:$E</f>
        <v>0</v>
      </c>
      <c r="D11" s="7" t="e">
        <f>C11/C4</f>
        <v>#DIV/0!</v>
      </c>
    </row>
    <row r="12" spans="1:17" ht="33.75" thickBot="1">
      <c r="A12" s="5" t="s">
        <v>9</v>
      </c>
      <c r="B12" s="4" t="s">
        <v>16</v>
      </c>
      <c r="C12" s="5">
        <f>'[1]1'!$E:$E+'[1]2'!$E:$E+'[1]3'!$E:$E+'[1]4'!$E:$E+'[1]5'!$E:$E+'[1]6'!$E:$E+'[1]7'!$E:$E+'[1]8'!$E:$E+'[1]9'!$E:$E+'[1]10'!$E:$E+'[1]11'!$E:$E+'[1]12'!$E:$E+'[1]13'!$E:$E+'[1]14'!$E:$E+'[1]15'!$E:$E+'[1]16'!$E:$E+'[1]17'!$E:$E+'[1]18'!$E:$E+'[1]19'!$E:$E+'[1]20'!$E:$E+'[1]21'!$E:$E+'[1]22'!$E:$E+'[1]23'!$E:$E+'[1]24'!$E:$E+'[1]25'!$E:$E+'[1]26'!$E:$E+'[1]27'!$E:$E+'[1]28'!$E:$E+'[1]29'!$E:$E+'[1]30'!$E:$E+'[1]31'!$E:$E+'[1]32'!$E:$E+'[1]33'!$E:$E+'[1]34'!$E:$E+'[1]35'!$E:$E+'[1]36'!$E:$E+'[1]37'!$E:$E+'[1]38'!$E:$E+'[1]39'!$E:$E+'[1]40'!$E:$E+'[1]41'!$E:$E+'[1]42'!$E:$E+'[1]43'!$E:$E+'[1]44'!$E:$E+'[1]45'!$E:$E+'[1]46'!$E:$E+'[1]47'!$E:$E+'[1]48'!$E:$E+'[1]49'!$E:$E+'[1]50'!$E:$E+'[1]51'!$E:$E+'[1]52'!$E:$E+'[1]53'!$E:$E+'[1]54'!$E:$E</f>
        <v>0</v>
      </c>
      <c r="D12" s="7" t="e">
        <f>C12/C4</f>
        <v>#DIV/0!</v>
      </c>
    </row>
    <row r="13" spans="1:17" ht="33.75" thickBot="1">
      <c r="A13" s="5" t="s">
        <v>10</v>
      </c>
      <c r="B13" s="4" t="s">
        <v>33</v>
      </c>
      <c r="C13" s="5">
        <f>'[1]1'!$E:$E+'[1]2'!$E:$E+'[1]3'!$E:$E+'[1]4'!$E:$E+'[1]5'!$E:$E+'[1]6'!$E:$E+'[1]7'!$E:$E+'[1]8'!$E:$E+'[1]9'!$E:$E+'[1]10'!$E:$E+'[1]11'!$E:$E+'[1]12'!$E:$E+'[1]13'!$E:$E+'[1]14'!$E:$E+'[1]15'!$E:$E+'[1]16'!$E:$E+'[1]17'!$E:$E+'[1]18'!$E:$E+'[1]19'!$E:$E+'[1]20'!$E:$E+'[1]21'!$E:$E+'[1]22'!$E:$E+'[1]23'!$E:$E+'[1]24'!$E:$E+'[1]25'!$E:$E+'[1]26'!$E:$E+'[1]27'!$E:$E+'[1]28'!$E:$E+'[1]29'!$E:$E+'[1]30'!$E:$E+'[1]31'!$E:$E+'[1]32'!$E:$E+'[1]33'!$E:$E+'[1]34'!$E:$E+'[1]35'!$E:$E+'[1]36'!$E:$E+'[1]37'!$E:$E+'[1]38'!$E:$E+'[1]39'!$E:$E+'[1]40'!$E:$E+'[1]41'!$E:$E+'[1]42'!$E:$E+'[1]43'!$E:$E+'[1]44'!$E:$E+'[1]45'!$E:$E+'[1]46'!$E:$E+'[1]47'!$E:$E+'[1]48'!$E:$E+'[1]49'!$E:$E+'[1]50'!$E:$E+'[1]51'!$E:$E+'[1]52'!$E:$E+'[1]53'!$E:$E+'[1]54'!$E:$E</f>
        <v>0</v>
      </c>
      <c r="D13" s="7" t="e">
        <f>C13/C4</f>
        <v>#DIV/0!</v>
      </c>
    </row>
    <row r="14" spans="1:17" ht="33.75" thickBot="1">
      <c r="A14" s="5" t="s">
        <v>22</v>
      </c>
      <c r="B14" s="4" t="s">
        <v>17</v>
      </c>
      <c r="C14" s="5">
        <f>'[1]1'!$E:$E+'[1]2'!$E:$E+'[1]3'!$E:$E+'[1]4'!$E:$E+'[1]5'!$E:$E+'[1]6'!$E:$E+'[1]7'!$E:$E+'[1]8'!$E:$E+'[1]9'!$E:$E+'[1]10'!$E:$E+'[1]11'!$E:$E+'[1]12'!$E:$E+'[1]13'!$E:$E+'[1]14'!$E:$E+'[1]15'!$E:$E+'[1]16'!$E:$E+'[1]17'!$E:$E+'[1]18'!$E:$E+'[1]19'!$E:$E+'[1]20'!$E:$E+'[1]21'!$E:$E+'[1]22'!$E:$E+'[1]23'!$E:$E+'[1]24'!$E:$E+'[1]25'!$E:$E+'[1]26'!$E:$E+'[1]27'!$E:$E+'[1]28'!$E:$E+'[1]29'!$E:$E+'[1]30'!$E:$E+'[1]31'!$E:$E+'[1]32'!$E:$E+'[1]33'!$E:$E+'[1]34'!$E:$E+'[1]35'!$E:$E+'[1]36'!$E:$E+'[1]37'!$E:$E+'[1]38'!$E:$E+'[1]39'!$E:$E+'[1]40'!$E:$E+'[1]41'!$E:$E+'[1]42'!$E:$E+'[1]43'!$E:$E+'[1]44'!$E:$E+'[1]45'!$E:$E+'[1]46'!$E:$E+'[1]47'!$E:$E+'[1]48'!$E:$E+'[1]49'!$E:$E+'[1]50'!$E:$E+'[1]51'!$E:$E+'[1]52'!$E:$E+'[1]53'!$E:$E+'[1]54'!$E:$E</f>
        <v>0</v>
      </c>
      <c r="D14" s="7" t="e">
        <f>C14/C4</f>
        <v>#DIV/0!</v>
      </c>
    </row>
    <row r="15" spans="1:17" ht="33.75" thickBot="1">
      <c r="A15" s="5" t="s">
        <v>23</v>
      </c>
      <c r="B15" s="4" t="s">
        <v>34</v>
      </c>
      <c r="C15" s="5">
        <f>'[1]1'!$E:$E+'[1]2'!$E:$E+'[1]3'!$E:$E+'[1]4'!$E:$E+'[1]5'!$E:$E+'[1]6'!$E:$E+'[1]7'!$E:$E+'[1]8'!$E:$E+'[1]9'!$E:$E+'[1]10'!$E:$E+'[1]11'!$E:$E+'[1]12'!$E:$E+'[1]13'!$E:$E+'[1]14'!$E:$E+'[1]15'!$E:$E+'[1]16'!$E:$E+'[1]17'!$E:$E+'[1]18'!$E:$E+'[1]19'!$E:$E+'[1]20'!$E:$E+'[1]21'!$E:$E+'[1]22'!$E:$E+'[1]23'!$E:$E+'[1]24'!$E:$E+'[1]25'!$E:$E+'[1]26'!$E:$E+'[1]27'!$E:$E+'[1]28'!$E:$E+'[1]29'!$E:$E+'[1]30'!$E:$E+'[1]31'!$E:$E+'[1]32'!$E:$E+'[1]33'!$E:$E+'[1]34'!$E:$E+'[1]35'!$E:$E+'[1]36'!$E:$E+'[1]37'!$E:$E+'[1]38'!$E:$E+'[1]39'!$E:$E+'[1]40'!$E:$E+'[1]41'!$E:$E+'[1]42'!$E:$E+'[1]43'!$E:$E+'[1]44'!$E:$E+'[1]45'!$E:$E+'[1]46'!$E:$E+'[1]47'!$E:$E+'[1]48'!$E:$E+'[1]49'!$E:$E+'[1]50'!$E:$E+'[1]51'!$E:$E+'[1]52'!$E:$E+'[1]53'!$E:$E+'[1]54'!$E:$E</f>
        <v>0</v>
      </c>
      <c r="D15" s="7" t="e">
        <f>C15/C4</f>
        <v>#DIV/0!</v>
      </c>
    </row>
    <row r="16" spans="1:17" ht="33.75" thickBot="1">
      <c r="A16" s="5" t="s">
        <v>24</v>
      </c>
      <c r="B16" s="4" t="s">
        <v>35</v>
      </c>
      <c r="C16" s="5">
        <f>'[1]1'!$E:$E+'[1]2'!$E:$E+'[1]3'!$E:$E+'[1]4'!$E:$E+'[1]5'!$E:$E+'[1]6'!$E:$E+'[1]7'!$E:$E+'[1]8'!$E:$E+'[1]9'!$E:$E+'[1]10'!$E:$E+'[1]11'!$E:$E+'[1]12'!$E:$E+'[1]13'!$E:$E+'[1]14'!$E:$E+'[1]15'!$E:$E+'[1]16'!$E:$E+'[1]17'!$E:$E+'[1]18'!$E:$E+'[1]19'!$E:$E+'[1]20'!$E:$E+'[1]21'!$E:$E+'[1]22'!$E:$E+'[1]23'!$E:$E+'[1]24'!$E:$E+'[1]25'!$E:$E+'[1]26'!$E:$E+'[1]27'!$E:$E+'[1]28'!$E:$E+'[1]29'!$E:$E+'[1]30'!$E:$E+'[1]31'!$E:$E+'[1]32'!$E:$E+'[1]33'!$E:$E+'[1]34'!$E:$E+'[1]35'!$E:$E+'[1]36'!$E:$E+'[1]37'!$E:$E+'[1]38'!$E:$E+'[1]39'!$E:$E+'[1]40'!$E:$E+'[1]41'!$E:$E+'[1]42'!$E:$E+'[1]43'!$E:$E+'[1]44'!$E:$E+'[1]45'!$E:$E+'[1]46'!$E:$E+'[1]47'!$E:$E+'[1]48'!$E:$E+'[1]49'!$E:$E+'[1]50'!$E:$E+'[1]51'!$E:$E+'[1]52'!$E:$E+'[1]53'!$E:$E+'[1]54'!$E:$E</f>
        <v>0</v>
      </c>
      <c r="D16" s="7" t="e">
        <f>C16/C4</f>
        <v>#DIV/0!</v>
      </c>
    </row>
    <row r="17" spans="1:4" ht="33.75" thickBot="1">
      <c r="A17" s="5" t="s">
        <v>25</v>
      </c>
      <c r="B17" s="4" t="s">
        <v>36</v>
      </c>
      <c r="C17" s="5">
        <f>'[1]1'!$E:$E+'[1]2'!$E:$E+'[1]3'!$E:$E+'[1]4'!$E:$E+'[1]5'!$E:$E+'[1]6'!$E:$E+'[1]7'!$E:$E+'[1]8'!$E:$E+'[1]9'!$E:$E+'[1]10'!$E:$E+'[1]11'!$E:$E+'[1]12'!$E:$E+'[1]13'!$E:$E+'[1]14'!$E:$E+'[1]15'!$E:$E+'[1]16'!$E:$E+'[1]17'!$E:$E+'[1]18'!$E:$E+'[1]19'!$E:$E+'[1]20'!$E:$E+'[1]21'!$E:$E+'[1]22'!$E:$E+'[1]23'!$E:$E+'[1]24'!$E:$E+'[1]25'!$E:$E+'[1]26'!$E:$E+'[1]27'!$E:$E+'[1]28'!$E:$E+'[1]29'!$E:$E+'[1]30'!$E:$E+'[1]31'!$E:$E+'[1]32'!$E:$E+'[1]33'!$E:$E+'[1]34'!$E:$E+'[1]35'!$E:$E+'[1]36'!$E:$E+'[1]37'!$E:$E+'[1]38'!$E:$E+'[1]39'!$E:$E+'[1]40'!$E:$E+'[1]41'!$E:$E+'[1]42'!$E:$E+'[1]43'!$E:$E+'[1]44'!$E:$E+'[1]45'!$E:$E+'[1]46'!$E:$E+'[1]47'!$E:$E+'[1]48'!$E:$E+'[1]49'!$E:$E+'[1]50'!$E:$E+'[1]51'!$E:$E+'[1]52'!$E:$E+'[1]53'!$E:$E+'[1]54'!$E:$E</f>
        <v>0</v>
      </c>
      <c r="D17" s="7" t="e">
        <f>C17/C4</f>
        <v>#DIV/0!</v>
      </c>
    </row>
    <row r="18" spans="1:4" ht="33.75" thickBot="1">
      <c r="A18" s="5" t="s">
        <v>26</v>
      </c>
      <c r="B18" s="4" t="s">
        <v>19</v>
      </c>
      <c r="C18" s="5">
        <f>'[1]1'!$E:$E+'[1]2'!$E:$E+'[1]3'!$E:$E+'[1]4'!$E:$E+'[1]5'!$E:$E+'[1]6'!$E:$E+'[1]7'!$E:$E+'[1]8'!$E:$E+'[1]9'!$E:$E+'[1]10'!$E:$E+'[1]11'!$E:$E+'[1]12'!$E:$E+'[1]13'!$E:$E+'[1]14'!$E:$E+'[1]15'!$E:$E+'[1]16'!$E:$E+'[1]17'!$E:$E+'[1]18'!$E:$E+'[1]19'!$E:$E+'[1]20'!$E:$E+'[1]21'!$E:$E+'[1]22'!$E:$E+'[1]23'!$E:$E+'[1]24'!$E:$E+'[1]25'!$E:$E+'[1]26'!$E:$E+'[1]27'!$E:$E+'[1]28'!$E:$E+'[1]29'!$E:$E+'[1]30'!$E:$E+'[1]31'!$E:$E+'[1]32'!$E:$E+'[1]33'!$E:$E+'[1]34'!$E:$E+'[1]35'!$E:$E+'[1]36'!$E:$E+'[1]37'!$E:$E+'[1]38'!$E:$E+'[1]39'!$E:$E+'[1]40'!$E:$E+'[1]41'!$E:$E+'[1]42'!$E:$E+'[1]43'!$E:$E+'[1]44'!$E:$E+'[1]45'!$E:$E+'[1]46'!$E:$E+'[1]47'!$E:$E+'[1]48'!$E:$E+'[1]49'!$E:$E+'[1]50'!$E:$E+'[1]51'!$E:$E+'[1]52'!$E:$E+'[1]53'!$E:$E+'[1]54'!$E:$E</f>
        <v>0</v>
      </c>
      <c r="D18" s="7" t="e">
        <f>C18/C4</f>
        <v>#DIV/0!</v>
      </c>
    </row>
    <row r="19" spans="1:4" ht="33.75" thickBot="1">
      <c r="A19" s="5" t="s">
        <v>27</v>
      </c>
      <c r="B19" s="4" t="s">
        <v>18</v>
      </c>
      <c r="C19" s="5">
        <f>'[1]1'!$E:$E+'[1]2'!$E:$E+'[1]3'!$E:$E+'[1]4'!$E:$E+'[1]5'!$E:$E+'[1]6'!$E:$E+'[1]7'!$E:$E+'[1]8'!$E:$E+'[1]9'!$E:$E+'[1]10'!$E:$E+'[1]11'!$E:$E+'[1]12'!$E:$E+'[1]13'!$E:$E+'[1]14'!$E:$E+'[1]15'!$E:$E+'[1]16'!$E:$E+'[1]17'!$E:$E+'[1]18'!$E:$E+'[1]19'!$E:$E+'[1]20'!$E:$E+'[1]21'!$E:$E+'[1]22'!$E:$E+'[1]23'!$E:$E+'[1]24'!$E:$E+'[1]25'!$E:$E+'[1]26'!$E:$E+'[1]27'!$E:$E+'[1]28'!$E:$E+'[1]29'!$E:$E+'[1]30'!$E:$E+'[1]31'!$E:$E+'[1]32'!$E:$E+'[1]33'!$E:$E+'[1]34'!$E:$E+'[1]35'!$E:$E+'[1]36'!$E:$E+'[1]37'!$E:$E+'[1]38'!$E:$E+'[1]39'!$E:$E+'[1]40'!$E:$E+'[1]41'!$E:$E+'[1]42'!$E:$E+'[1]43'!$E:$E+'[1]44'!$E:$E+'[1]45'!$E:$E+'[1]46'!$E:$E+'[1]47'!$E:$E+'[1]48'!$E:$E+'[1]49'!$E:$E+'[1]50'!$E:$E+'[1]51'!$E:$E+'[1]52'!$E:$E+'[1]53'!$E:$E+'[1]54'!$E:$E</f>
        <v>0</v>
      </c>
      <c r="D19" s="7" t="e">
        <f>C19/C4</f>
        <v>#DIV/0!</v>
      </c>
    </row>
    <row r="20" spans="1:4">
      <c r="A20" s="1"/>
      <c r="C20" s="1"/>
      <c r="D20" s="1"/>
    </row>
    <row r="21" spans="1:4">
      <c r="A21" s="1"/>
      <c r="C21" s="1"/>
      <c r="D21" s="1"/>
    </row>
    <row r="22" spans="1:4">
      <c r="A22" s="1"/>
      <c r="C22" s="1"/>
      <c r="D22" s="1"/>
    </row>
    <row r="23" spans="1:4">
      <c r="A23" s="1"/>
      <c r="C23" s="1"/>
      <c r="D23" s="1"/>
    </row>
    <row r="24" spans="1:4">
      <c r="D24" s="1"/>
    </row>
    <row r="25" spans="1:4">
      <c r="D25" s="1"/>
    </row>
    <row r="26" spans="1:4">
      <c r="D26" s="1"/>
    </row>
    <row r="27" spans="1:4">
      <c r="D27" s="1"/>
    </row>
  </sheetData>
  <mergeCells count="1">
    <mergeCell ref="E3:Q3"/>
  </mergeCells>
  <pageMargins left="0.7" right="0.7" top="0.75" bottom="0.75" header="0.3" footer="0.3"/>
  <pageSetup paperSize="9" scale="5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54"/>
  <sheetViews>
    <sheetView tabSelected="1" topLeftCell="A13" workbookViewId="0">
      <selection activeCell="C30" sqref="C30"/>
    </sheetView>
  </sheetViews>
  <sheetFormatPr baseColWidth="10" defaultColWidth="0" defaultRowHeight="0" zeroHeight="1"/>
  <cols>
    <col min="1" max="1" width="2.375" style="17" customWidth="1"/>
    <col min="2" max="2" width="21.875" style="17" customWidth="1"/>
    <col min="3" max="3" width="10" style="17" bestFit="1" customWidth="1"/>
    <col min="4" max="4" width="10" style="17" hidden="1" customWidth="1"/>
    <col min="5" max="5" width="10" style="119" hidden="1" customWidth="1"/>
    <col min="6" max="6" width="10" style="17" customWidth="1"/>
    <col min="7" max="9" width="10" style="119" customWidth="1"/>
    <col min="10" max="10" width="10" style="17" customWidth="1"/>
    <col min="11" max="11" width="11.375" style="17" customWidth="1"/>
    <col min="12" max="12" width="8.625" style="17" hidden="1" customWidth="1"/>
    <col min="13" max="14" width="11.375" style="17" hidden="1" customWidth="1"/>
    <col min="15" max="15" width="11.375" style="17" customWidth="1"/>
    <col min="16" max="16" width="12.875" style="17" customWidth="1"/>
    <col min="17" max="18" width="12.625" style="17" customWidth="1"/>
    <col min="19" max="63" width="12.875" style="17" hidden="1" customWidth="1"/>
    <col min="64" max="66" width="0" style="17" hidden="1" customWidth="1"/>
    <col min="67" max="111" width="12.875" style="17" hidden="1" customWidth="1"/>
    <col min="112" max="256" width="0" style="17" hidden="1"/>
    <col min="257" max="257" width="2.375" style="17" customWidth="1"/>
    <col min="258" max="258" width="21.875" style="17" customWidth="1"/>
    <col min="259" max="259" width="10" style="17" bestFit="1" customWidth="1"/>
    <col min="260" max="261" width="0" style="17" hidden="1" customWidth="1"/>
    <col min="262" max="266" width="10" style="17" customWidth="1"/>
    <col min="267" max="267" width="11.375" style="17" customWidth="1"/>
    <col min="268" max="270" width="0" style="17" hidden="1" customWidth="1"/>
    <col min="271" max="271" width="11.375" style="17" customWidth="1"/>
    <col min="272" max="272" width="12.875" style="17" customWidth="1"/>
    <col min="273" max="274" width="12.625" style="17" customWidth="1"/>
    <col min="275" max="367" width="0" style="17" hidden="1" customWidth="1"/>
    <col min="368" max="512" width="0" style="17" hidden="1"/>
    <col min="513" max="513" width="2.375" style="17" customWidth="1"/>
    <col min="514" max="514" width="21.875" style="17" customWidth="1"/>
    <col min="515" max="515" width="10" style="17" bestFit="1" customWidth="1"/>
    <col min="516" max="517" width="0" style="17" hidden="1" customWidth="1"/>
    <col min="518" max="522" width="10" style="17" customWidth="1"/>
    <col min="523" max="523" width="11.375" style="17" customWidth="1"/>
    <col min="524" max="526" width="0" style="17" hidden="1" customWidth="1"/>
    <col min="527" max="527" width="11.375" style="17" customWidth="1"/>
    <col min="528" max="528" width="12.875" style="17" customWidth="1"/>
    <col min="529" max="530" width="12.625" style="17" customWidth="1"/>
    <col min="531" max="623" width="0" style="17" hidden="1" customWidth="1"/>
    <col min="624" max="768" width="0" style="17" hidden="1"/>
    <col min="769" max="769" width="2.375" style="17" customWidth="1"/>
    <col min="770" max="770" width="21.875" style="17" customWidth="1"/>
    <col min="771" max="771" width="10" style="17" bestFit="1" customWidth="1"/>
    <col min="772" max="773" width="0" style="17" hidden="1" customWidth="1"/>
    <col min="774" max="778" width="10" style="17" customWidth="1"/>
    <col min="779" max="779" width="11.375" style="17" customWidth="1"/>
    <col min="780" max="782" width="0" style="17" hidden="1" customWidth="1"/>
    <col min="783" max="783" width="11.375" style="17" customWidth="1"/>
    <col min="784" max="784" width="12.875" style="17" customWidth="1"/>
    <col min="785" max="786" width="12.625" style="17" customWidth="1"/>
    <col min="787" max="879" width="0" style="17" hidden="1" customWidth="1"/>
    <col min="880" max="1024" width="0" style="17" hidden="1"/>
    <col min="1025" max="1025" width="2.375" style="17" customWidth="1"/>
    <col min="1026" max="1026" width="21.875" style="17" customWidth="1"/>
    <col min="1027" max="1027" width="10" style="17" bestFit="1" customWidth="1"/>
    <col min="1028" max="1029" width="0" style="17" hidden="1" customWidth="1"/>
    <col min="1030" max="1034" width="10" style="17" customWidth="1"/>
    <col min="1035" max="1035" width="11.375" style="17" customWidth="1"/>
    <col min="1036" max="1038" width="0" style="17" hidden="1" customWidth="1"/>
    <col min="1039" max="1039" width="11.375" style="17" customWidth="1"/>
    <col min="1040" max="1040" width="12.875" style="17" customWidth="1"/>
    <col min="1041" max="1042" width="12.625" style="17" customWidth="1"/>
    <col min="1043" max="1135" width="0" style="17" hidden="1" customWidth="1"/>
    <col min="1136" max="1280" width="0" style="17" hidden="1"/>
    <col min="1281" max="1281" width="2.375" style="17" customWidth="1"/>
    <col min="1282" max="1282" width="21.875" style="17" customWidth="1"/>
    <col min="1283" max="1283" width="10" style="17" bestFit="1" customWidth="1"/>
    <col min="1284" max="1285" width="0" style="17" hidden="1" customWidth="1"/>
    <col min="1286" max="1290" width="10" style="17" customWidth="1"/>
    <col min="1291" max="1291" width="11.375" style="17" customWidth="1"/>
    <col min="1292" max="1294" width="0" style="17" hidden="1" customWidth="1"/>
    <col min="1295" max="1295" width="11.375" style="17" customWidth="1"/>
    <col min="1296" max="1296" width="12.875" style="17" customWidth="1"/>
    <col min="1297" max="1298" width="12.625" style="17" customWidth="1"/>
    <col min="1299" max="1391" width="0" style="17" hidden="1" customWidth="1"/>
    <col min="1392" max="1536" width="0" style="17" hidden="1"/>
    <col min="1537" max="1537" width="2.375" style="17" customWidth="1"/>
    <col min="1538" max="1538" width="21.875" style="17" customWidth="1"/>
    <col min="1539" max="1539" width="10" style="17" bestFit="1" customWidth="1"/>
    <col min="1540" max="1541" width="0" style="17" hidden="1" customWidth="1"/>
    <col min="1542" max="1546" width="10" style="17" customWidth="1"/>
    <col min="1547" max="1547" width="11.375" style="17" customWidth="1"/>
    <col min="1548" max="1550" width="0" style="17" hidden="1" customWidth="1"/>
    <col min="1551" max="1551" width="11.375" style="17" customWidth="1"/>
    <col min="1552" max="1552" width="12.875" style="17" customWidth="1"/>
    <col min="1553" max="1554" width="12.625" style="17" customWidth="1"/>
    <col min="1555" max="1647" width="0" style="17" hidden="1" customWidth="1"/>
    <col min="1648" max="1792" width="0" style="17" hidden="1"/>
    <col min="1793" max="1793" width="2.375" style="17" customWidth="1"/>
    <col min="1794" max="1794" width="21.875" style="17" customWidth="1"/>
    <col min="1795" max="1795" width="10" style="17" bestFit="1" customWidth="1"/>
    <col min="1796" max="1797" width="0" style="17" hidden="1" customWidth="1"/>
    <col min="1798" max="1802" width="10" style="17" customWidth="1"/>
    <col min="1803" max="1803" width="11.375" style="17" customWidth="1"/>
    <col min="1804" max="1806" width="0" style="17" hidden="1" customWidth="1"/>
    <col min="1807" max="1807" width="11.375" style="17" customWidth="1"/>
    <col min="1808" max="1808" width="12.875" style="17" customWidth="1"/>
    <col min="1809" max="1810" width="12.625" style="17" customWidth="1"/>
    <col min="1811" max="1903" width="0" style="17" hidden="1" customWidth="1"/>
    <col min="1904" max="2048" width="0" style="17" hidden="1"/>
    <col min="2049" max="2049" width="2.375" style="17" customWidth="1"/>
    <col min="2050" max="2050" width="21.875" style="17" customWidth="1"/>
    <col min="2051" max="2051" width="10" style="17" bestFit="1" customWidth="1"/>
    <col min="2052" max="2053" width="0" style="17" hidden="1" customWidth="1"/>
    <col min="2054" max="2058" width="10" style="17" customWidth="1"/>
    <col min="2059" max="2059" width="11.375" style="17" customWidth="1"/>
    <col min="2060" max="2062" width="0" style="17" hidden="1" customWidth="1"/>
    <col min="2063" max="2063" width="11.375" style="17" customWidth="1"/>
    <col min="2064" max="2064" width="12.875" style="17" customWidth="1"/>
    <col min="2065" max="2066" width="12.625" style="17" customWidth="1"/>
    <col min="2067" max="2159" width="0" style="17" hidden="1" customWidth="1"/>
    <col min="2160" max="2304" width="0" style="17" hidden="1"/>
    <col min="2305" max="2305" width="2.375" style="17" customWidth="1"/>
    <col min="2306" max="2306" width="21.875" style="17" customWidth="1"/>
    <col min="2307" max="2307" width="10" style="17" bestFit="1" customWidth="1"/>
    <col min="2308" max="2309" width="0" style="17" hidden="1" customWidth="1"/>
    <col min="2310" max="2314" width="10" style="17" customWidth="1"/>
    <col min="2315" max="2315" width="11.375" style="17" customWidth="1"/>
    <col min="2316" max="2318" width="0" style="17" hidden="1" customWidth="1"/>
    <col min="2319" max="2319" width="11.375" style="17" customWidth="1"/>
    <col min="2320" max="2320" width="12.875" style="17" customWidth="1"/>
    <col min="2321" max="2322" width="12.625" style="17" customWidth="1"/>
    <col min="2323" max="2415" width="0" style="17" hidden="1" customWidth="1"/>
    <col min="2416" max="2560" width="0" style="17" hidden="1"/>
    <col min="2561" max="2561" width="2.375" style="17" customWidth="1"/>
    <col min="2562" max="2562" width="21.875" style="17" customWidth="1"/>
    <col min="2563" max="2563" width="10" style="17" bestFit="1" customWidth="1"/>
    <col min="2564" max="2565" width="0" style="17" hidden="1" customWidth="1"/>
    <col min="2566" max="2570" width="10" style="17" customWidth="1"/>
    <col min="2571" max="2571" width="11.375" style="17" customWidth="1"/>
    <col min="2572" max="2574" width="0" style="17" hidden="1" customWidth="1"/>
    <col min="2575" max="2575" width="11.375" style="17" customWidth="1"/>
    <col min="2576" max="2576" width="12.875" style="17" customWidth="1"/>
    <col min="2577" max="2578" width="12.625" style="17" customWidth="1"/>
    <col min="2579" max="2671" width="0" style="17" hidden="1" customWidth="1"/>
    <col min="2672" max="2816" width="0" style="17" hidden="1"/>
    <col min="2817" max="2817" width="2.375" style="17" customWidth="1"/>
    <col min="2818" max="2818" width="21.875" style="17" customWidth="1"/>
    <col min="2819" max="2819" width="10" style="17" bestFit="1" customWidth="1"/>
    <col min="2820" max="2821" width="0" style="17" hidden="1" customWidth="1"/>
    <col min="2822" max="2826" width="10" style="17" customWidth="1"/>
    <col min="2827" max="2827" width="11.375" style="17" customWidth="1"/>
    <col min="2828" max="2830" width="0" style="17" hidden="1" customWidth="1"/>
    <col min="2831" max="2831" width="11.375" style="17" customWidth="1"/>
    <col min="2832" max="2832" width="12.875" style="17" customWidth="1"/>
    <col min="2833" max="2834" width="12.625" style="17" customWidth="1"/>
    <col min="2835" max="2927" width="0" style="17" hidden="1" customWidth="1"/>
    <col min="2928" max="3072" width="0" style="17" hidden="1"/>
    <col min="3073" max="3073" width="2.375" style="17" customWidth="1"/>
    <col min="3074" max="3074" width="21.875" style="17" customWidth="1"/>
    <col min="3075" max="3075" width="10" style="17" bestFit="1" customWidth="1"/>
    <col min="3076" max="3077" width="0" style="17" hidden="1" customWidth="1"/>
    <col min="3078" max="3082" width="10" style="17" customWidth="1"/>
    <col min="3083" max="3083" width="11.375" style="17" customWidth="1"/>
    <col min="3084" max="3086" width="0" style="17" hidden="1" customWidth="1"/>
    <col min="3087" max="3087" width="11.375" style="17" customWidth="1"/>
    <col min="3088" max="3088" width="12.875" style="17" customWidth="1"/>
    <col min="3089" max="3090" width="12.625" style="17" customWidth="1"/>
    <col min="3091" max="3183" width="0" style="17" hidden="1" customWidth="1"/>
    <col min="3184" max="3328" width="0" style="17" hidden="1"/>
    <col min="3329" max="3329" width="2.375" style="17" customWidth="1"/>
    <col min="3330" max="3330" width="21.875" style="17" customWidth="1"/>
    <col min="3331" max="3331" width="10" style="17" bestFit="1" customWidth="1"/>
    <col min="3332" max="3333" width="0" style="17" hidden="1" customWidth="1"/>
    <col min="3334" max="3338" width="10" style="17" customWidth="1"/>
    <col min="3339" max="3339" width="11.375" style="17" customWidth="1"/>
    <col min="3340" max="3342" width="0" style="17" hidden="1" customWidth="1"/>
    <col min="3343" max="3343" width="11.375" style="17" customWidth="1"/>
    <col min="3344" max="3344" width="12.875" style="17" customWidth="1"/>
    <col min="3345" max="3346" width="12.625" style="17" customWidth="1"/>
    <col min="3347" max="3439" width="0" style="17" hidden="1" customWidth="1"/>
    <col min="3440" max="3584" width="0" style="17" hidden="1"/>
    <col min="3585" max="3585" width="2.375" style="17" customWidth="1"/>
    <col min="3586" max="3586" width="21.875" style="17" customWidth="1"/>
    <col min="3587" max="3587" width="10" style="17" bestFit="1" customWidth="1"/>
    <col min="3588" max="3589" width="0" style="17" hidden="1" customWidth="1"/>
    <col min="3590" max="3594" width="10" style="17" customWidth="1"/>
    <col min="3595" max="3595" width="11.375" style="17" customWidth="1"/>
    <col min="3596" max="3598" width="0" style="17" hidden="1" customWidth="1"/>
    <col min="3599" max="3599" width="11.375" style="17" customWidth="1"/>
    <col min="3600" max="3600" width="12.875" style="17" customWidth="1"/>
    <col min="3601" max="3602" width="12.625" style="17" customWidth="1"/>
    <col min="3603" max="3695" width="0" style="17" hidden="1" customWidth="1"/>
    <col min="3696" max="3840" width="0" style="17" hidden="1"/>
    <col min="3841" max="3841" width="2.375" style="17" customWidth="1"/>
    <col min="3842" max="3842" width="21.875" style="17" customWidth="1"/>
    <col min="3843" max="3843" width="10" style="17" bestFit="1" customWidth="1"/>
    <col min="3844" max="3845" width="0" style="17" hidden="1" customWidth="1"/>
    <col min="3846" max="3850" width="10" style="17" customWidth="1"/>
    <col min="3851" max="3851" width="11.375" style="17" customWidth="1"/>
    <col min="3852" max="3854" width="0" style="17" hidden="1" customWidth="1"/>
    <col min="3855" max="3855" width="11.375" style="17" customWidth="1"/>
    <col min="3856" max="3856" width="12.875" style="17" customWidth="1"/>
    <col min="3857" max="3858" width="12.625" style="17" customWidth="1"/>
    <col min="3859" max="3951" width="0" style="17" hidden="1" customWidth="1"/>
    <col min="3952" max="4096" width="0" style="17" hidden="1"/>
    <col min="4097" max="4097" width="2.375" style="17" customWidth="1"/>
    <col min="4098" max="4098" width="21.875" style="17" customWidth="1"/>
    <col min="4099" max="4099" width="10" style="17" bestFit="1" customWidth="1"/>
    <col min="4100" max="4101" width="0" style="17" hidden="1" customWidth="1"/>
    <col min="4102" max="4106" width="10" style="17" customWidth="1"/>
    <col min="4107" max="4107" width="11.375" style="17" customWidth="1"/>
    <col min="4108" max="4110" width="0" style="17" hidden="1" customWidth="1"/>
    <col min="4111" max="4111" width="11.375" style="17" customWidth="1"/>
    <col min="4112" max="4112" width="12.875" style="17" customWidth="1"/>
    <col min="4113" max="4114" width="12.625" style="17" customWidth="1"/>
    <col min="4115" max="4207" width="0" style="17" hidden="1" customWidth="1"/>
    <col min="4208" max="4352" width="0" style="17" hidden="1"/>
    <col min="4353" max="4353" width="2.375" style="17" customWidth="1"/>
    <col min="4354" max="4354" width="21.875" style="17" customWidth="1"/>
    <col min="4355" max="4355" width="10" style="17" bestFit="1" customWidth="1"/>
    <col min="4356" max="4357" width="0" style="17" hidden="1" customWidth="1"/>
    <col min="4358" max="4362" width="10" style="17" customWidth="1"/>
    <col min="4363" max="4363" width="11.375" style="17" customWidth="1"/>
    <col min="4364" max="4366" width="0" style="17" hidden="1" customWidth="1"/>
    <col min="4367" max="4367" width="11.375" style="17" customWidth="1"/>
    <col min="4368" max="4368" width="12.875" style="17" customWidth="1"/>
    <col min="4369" max="4370" width="12.625" style="17" customWidth="1"/>
    <col min="4371" max="4463" width="0" style="17" hidden="1" customWidth="1"/>
    <col min="4464" max="4608" width="0" style="17" hidden="1"/>
    <col min="4609" max="4609" width="2.375" style="17" customWidth="1"/>
    <col min="4610" max="4610" width="21.875" style="17" customWidth="1"/>
    <col min="4611" max="4611" width="10" style="17" bestFit="1" customWidth="1"/>
    <col min="4612" max="4613" width="0" style="17" hidden="1" customWidth="1"/>
    <col min="4614" max="4618" width="10" style="17" customWidth="1"/>
    <col min="4619" max="4619" width="11.375" style="17" customWidth="1"/>
    <col min="4620" max="4622" width="0" style="17" hidden="1" customWidth="1"/>
    <col min="4623" max="4623" width="11.375" style="17" customWidth="1"/>
    <col min="4624" max="4624" width="12.875" style="17" customWidth="1"/>
    <col min="4625" max="4626" width="12.625" style="17" customWidth="1"/>
    <col min="4627" max="4719" width="0" style="17" hidden="1" customWidth="1"/>
    <col min="4720" max="4864" width="0" style="17" hidden="1"/>
    <col min="4865" max="4865" width="2.375" style="17" customWidth="1"/>
    <col min="4866" max="4866" width="21.875" style="17" customWidth="1"/>
    <col min="4867" max="4867" width="10" style="17" bestFit="1" customWidth="1"/>
    <col min="4868" max="4869" width="0" style="17" hidden="1" customWidth="1"/>
    <col min="4870" max="4874" width="10" style="17" customWidth="1"/>
    <col min="4875" max="4875" width="11.375" style="17" customWidth="1"/>
    <col min="4876" max="4878" width="0" style="17" hidden="1" customWidth="1"/>
    <col min="4879" max="4879" width="11.375" style="17" customWidth="1"/>
    <col min="4880" max="4880" width="12.875" style="17" customWidth="1"/>
    <col min="4881" max="4882" width="12.625" style="17" customWidth="1"/>
    <col min="4883" max="4975" width="0" style="17" hidden="1" customWidth="1"/>
    <col min="4976" max="5120" width="0" style="17" hidden="1"/>
    <col min="5121" max="5121" width="2.375" style="17" customWidth="1"/>
    <col min="5122" max="5122" width="21.875" style="17" customWidth="1"/>
    <col min="5123" max="5123" width="10" style="17" bestFit="1" customWidth="1"/>
    <col min="5124" max="5125" width="0" style="17" hidden="1" customWidth="1"/>
    <col min="5126" max="5130" width="10" style="17" customWidth="1"/>
    <col min="5131" max="5131" width="11.375" style="17" customWidth="1"/>
    <col min="5132" max="5134" width="0" style="17" hidden="1" customWidth="1"/>
    <col min="5135" max="5135" width="11.375" style="17" customWidth="1"/>
    <col min="5136" max="5136" width="12.875" style="17" customWidth="1"/>
    <col min="5137" max="5138" width="12.625" style="17" customWidth="1"/>
    <col min="5139" max="5231" width="0" style="17" hidden="1" customWidth="1"/>
    <col min="5232" max="5376" width="0" style="17" hidden="1"/>
    <col min="5377" max="5377" width="2.375" style="17" customWidth="1"/>
    <col min="5378" max="5378" width="21.875" style="17" customWidth="1"/>
    <col min="5379" max="5379" width="10" style="17" bestFit="1" customWidth="1"/>
    <col min="5380" max="5381" width="0" style="17" hidden="1" customWidth="1"/>
    <col min="5382" max="5386" width="10" style="17" customWidth="1"/>
    <col min="5387" max="5387" width="11.375" style="17" customWidth="1"/>
    <col min="5388" max="5390" width="0" style="17" hidden="1" customWidth="1"/>
    <col min="5391" max="5391" width="11.375" style="17" customWidth="1"/>
    <col min="5392" max="5392" width="12.875" style="17" customWidth="1"/>
    <col min="5393" max="5394" width="12.625" style="17" customWidth="1"/>
    <col min="5395" max="5487" width="0" style="17" hidden="1" customWidth="1"/>
    <col min="5488" max="5632" width="0" style="17" hidden="1"/>
    <col min="5633" max="5633" width="2.375" style="17" customWidth="1"/>
    <col min="5634" max="5634" width="21.875" style="17" customWidth="1"/>
    <col min="5635" max="5635" width="10" style="17" bestFit="1" customWidth="1"/>
    <col min="5636" max="5637" width="0" style="17" hidden="1" customWidth="1"/>
    <col min="5638" max="5642" width="10" style="17" customWidth="1"/>
    <col min="5643" max="5643" width="11.375" style="17" customWidth="1"/>
    <col min="5644" max="5646" width="0" style="17" hidden="1" customWidth="1"/>
    <col min="5647" max="5647" width="11.375" style="17" customWidth="1"/>
    <col min="5648" max="5648" width="12.875" style="17" customWidth="1"/>
    <col min="5649" max="5650" width="12.625" style="17" customWidth="1"/>
    <col min="5651" max="5743" width="0" style="17" hidden="1" customWidth="1"/>
    <col min="5744" max="5888" width="0" style="17" hidden="1"/>
    <col min="5889" max="5889" width="2.375" style="17" customWidth="1"/>
    <col min="5890" max="5890" width="21.875" style="17" customWidth="1"/>
    <col min="5891" max="5891" width="10" style="17" bestFit="1" customWidth="1"/>
    <col min="5892" max="5893" width="0" style="17" hidden="1" customWidth="1"/>
    <col min="5894" max="5898" width="10" style="17" customWidth="1"/>
    <col min="5899" max="5899" width="11.375" style="17" customWidth="1"/>
    <col min="5900" max="5902" width="0" style="17" hidden="1" customWidth="1"/>
    <col min="5903" max="5903" width="11.375" style="17" customWidth="1"/>
    <col min="5904" max="5904" width="12.875" style="17" customWidth="1"/>
    <col min="5905" max="5906" width="12.625" style="17" customWidth="1"/>
    <col min="5907" max="5999" width="0" style="17" hidden="1" customWidth="1"/>
    <col min="6000" max="6144" width="0" style="17" hidden="1"/>
    <col min="6145" max="6145" width="2.375" style="17" customWidth="1"/>
    <col min="6146" max="6146" width="21.875" style="17" customWidth="1"/>
    <col min="6147" max="6147" width="10" style="17" bestFit="1" customWidth="1"/>
    <col min="6148" max="6149" width="0" style="17" hidden="1" customWidth="1"/>
    <col min="6150" max="6154" width="10" style="17" customWidth="1"/>
    <col min="6155" max="6155" width="11.375" style="17" customWidth="1"/>
    <col min="6156" max="6158" width="0" style="17" hidden="1" customWidth="1"/>
    <col min="6159" max="6159" width="11.375" style="17" customWidth="1"/>
    <col min="6160" max="6160" width="12.875" style="17" customWidth="1"/>
    <col min="6161" max="6162" width="12.625" style="17" customWidth="1"/>
    <col min="6163" max="6255" width="0" style="17" hidden="1" customWidth="1"/>
    <col min="6256" max="6400" width="0" style="17" hidden="1"/>
    <col min="6401" max="6401" width="2.375" style="17" customWidth="1"/>
    <col min="6402" max="6402" width="21.875" style="17" customWidth="1"/>
    <col min="6403" max="6403" width="10" style="17" bestFit="1" customWidth="1"/>
    <col min="6404" max="6405" width="0" style="17" hidden="1" customWidth="1"/>
    <col min="6406" max="6410" width="10" style="17" customWidth="1"/>
    <col min="6411" max="6411" width="11.375" style="17" customWidth="1"/>
    <col min="6412" max="6414" width="0" style="17" hidden="1" customWidth="1"/>
    <col min="6415" max="6415" width="11.375" style="17" customWidth="1"/>
    <col min="6416" max="6416" width="12.875" style="17" customWidth="1"/>
    <col min="6417" max="6418" width="12.625" style="17" customWidth="1"/>
    <col min="6419" max="6511" width="0" style="17" hidden="1" customWidth="1"/>
    <col min="6512" max="6656" width="0" style="17" hidden="1"/>
    <col min="6657" max="6657" width="2.375" style="17" customWidth="1"/>
    <col min="6658" max="6658" width="21.875" style="17" customWidth="1"/>
    <col min="6659" max="6659" width="10" style="17" bestFit="1" customWidth="1"/>
    <col min="6660" max="6661" width="0" style="17" hidden="1" customWidth="1"/>
    <col min="6662" max="6666" width="10" style="17" customWidth="1"/>
    <col min="6667" max="6667" width="11.375" style="17" customWidth="1"/>
    <col min="6668" max="6670" width="0" style="17" hidden="1" customWidth="1"/>
    <col min="6671" max="6671" width="11.375" style="17" customWidth="1"/>
    <col min="6672" max="6672" width="12.875" style="17" customWidth="1"/>
    <col min="6673" max="6674" width="12.625" style="17" customWidth="1"/>
    <col min="6675" max="6767" width="0" style="17" hidden="1" customWidth="1"/>
    <col min="6768" max="6912" width="0" style="17" hidden="1"/>
    <col min="6913" max="6913" width="2.375" style="17" customWidth="1"/>
    <col min="6914" max="6914" width="21.875" style="17" customWidth="1"/>
    <col min="6915" max="6915" width="10" style="17" bestFit="1" customWidth="1"/>
    <col min="6916" max="6917" width="0" style="17" hidden="1" customWidth="1"/>
    <col min="6918" max="6922" width="10" style="17" customWidth="1"/>
    <col min="6923" max="6923" width="11.375" style="17" customWidth="1"/>
    <col min="6924" max="6926" width="0" style="17" hidden="1" customWidth="1"/>
    <col min="6927" max="6927" width="11.375" style="17" customWidth="1"/>
    <col min="6928" max="6928" width="12.875" style="17" customWidth="1"/>
    <col min="6929" max="6930" width="12.625" style="17" customWidth="1"/>
    <col min="6931" max="7023" width="0" style="17" hidden="1" customWidth="1"/>
    <col min="7024" max="7168" width="0" style="17" hidden="1"/>
    <col min="7169" max="7169" width="2.375" style="17" customWidth="1"/>
    <col min="7170" max="7170" width="21.875" style="17" customWidth="1"/>
    <col min="7171" max="7171" width="10" style="17" bestFit="1" customWidth="1"/>
    <col min="7172" max="7173" width="0" style="17" hidden="1" customWidth="1"/>
    <col min="7174" max="7178" width="10" style="17" customWidth="1"/>
    <col min="7179" max="7179" width="11.375" style="17" customWidth="1"/>
    <col min="7180" max="7182" width="0" style="17" hidden="1" customWidth="1"/>
    <col min="7183" max="7183" width="11.375" style="17" customWidth="1"/>
    <col min="7184" max="7184" width="12.875" style="17" customWidth="1"/>
    <col min="7185" max="7186" width="12.625" style="17" customWidth="1"/>
    <col min="7187" max="7279" width="0" style="17" hidden="1" customWidth="1"/>
    <col min="7280" max="7424" width="0" style="17" hidden="1"/>
    <col min="7425" max="7425" width="2.375" style="17" customWidth="1"/>
    <col min="7426" max="7426" width="21.875" style="17" customWidth="1"/>
    <col min="7427" max="7427" width="10" style="17" bestFit="1" customWidth="1"/>
    <col min="7428" max="7429" width="0" style="17" hidden="1" customWidth="1"/>
    <col min="7430" max="7434" width="10" style="17" customWidth="1"/>
    <col min="7435" max="7435" width="11.375" style="17" customWidth="1"/>
    <col min="7436" max="7438" width="0" style="17" hidden="1" customWidth="1"/>
    <col min="7439" max="7439" width="11.375" style="17" customWidth="1"/>
    <col min="7440" max="7440" width="12.875" style="17" customWidth="1"/>
    <col min="7441" max="7442" width="12.625" style="17" customWidth="1"/>
    <col min="7443" max="7535" width="0" style="17" hidden="1" customWidth="1"/>
    <col min="7536" max="7680" width="0" style="17" hidden="1"/>
    <col min="7681" max="7681" width="2.375" style="17" customWidth="1"/>
    <col min="7682" max="7682" width="21.875" style="17" customWidth="1"/>
    <col min="7683" max="7683" width="10" style="17" bestFit="1" customWidth="1"/>
    <col min="7684" max="7685" width="0" style="17" hidden="1" customWidth="1"/>
    <col min="7686" max="7690" width="10" style="17" customWidth="1"/>
    <col min="7691" max="7691" width="11.375" style="17" customWidth="1"/>
    <col min="7692" max="7694" width="0" style="17" hidden="1" customWidth="1"/>
    <col min="7695" max="7695" width="11.375" style="17" customWidth="1"/>
    <col min="7696" max="7696" width="12.875" style="17" customWidth="1"/>
    <col min="7697" max="7698" width="12.625" style="17" customWidth="1"/>
    <col min="7699" max="7791" width="0" style="17" hidden="1" customWidth="1"/>
    <col min="7792" max="7936" width="0" style="17" hidden="1"/>
    <col min="7937" max="7937" width="2.375" style="17" customWidth="1"/>
    <col min="7938" max="7938" width="21.875" style="17" customWidth="1"/>
    <col min="7939" max="7939" width="10" style="17" bestFit="1" customWidth="1"/>
    <col min="7940" max="7941" width="0" style="17" hidden="1" customWidth="1"/>
    <col min="7942" max="7946" width="10" style="17" customWidth="1"/>
    <col min="7947" max="7947" width="11.375" style="17" customWidth="1"/>
    <col min="7948" max="7950" width="0" style="17" hidden="1" customWidth="1"/>
    <col min="7951" max="7951" width="11.375" style="17" customWidth="1"/>
    <col min="7952" max="7952" width="12.875" style="17" customWidth="1"/>
    <col min="7953" max="7954" width="12.625" style="17" customWidth="1"/>
    <col min="7955" max="8047" width="0" style="17" hidden="1" customWidth="1"/>
    <col min="8048" max="8192" width="0" style="17" hidden="1"/>
    <col min="8193" max="8193" width="2.375" style="17" customWidth="1"/>
    <col min="8194" max="8194" width="21.875" style="17" customWidth="1"/>
    <col min="8195" max="8195" width="10" style="17" bestFit="1" customWidth="1"/>
    <col min="8196" max="8197" width="0" style="17" hidden="1" customWidth="1"/>
    <col min="8198" max="8202" width="10" style="17" customWidth="1"/>
    <col min="8203" max="8203" width="11.375" style="17" customWidth="1"/>
    <col min="8204" max="8206" width="0" style="17" hidden="1" customWidth="1"/>
    <col min="8207" max="8207" width="11.375" style="17" customWidth="1"/>
    <col min="8208" max="8208" width="12.875" style="17" customWidth="1"/>
    <col min="8209" max="8210" width="12.625" style="17" customWidth="1"/>
    <col min="8211" max="8303" width="0" style="17" hidden="1" customWidth="1"/>
    <col min="8304" max="8448" width="0" style="17" hidden="1"/>
    <col min="8449" max="8449" width="2.375" style="17" customWidth="1"/>
    <col min="8450" max="8450" width="21.875" style="17" customWidth="1"/>
    <col min="8451" max="8451" width="10" style="17" bestFit="1" customWidth="1"/>
    <col min="8452" max="8453" width="0" style="17" hidden="1" customWidth="1"/>
    <col min="8454" max="8458" width="10" style="17" customWidth="1"/>
    <col min="8459" max="8459" width="11.375" style="17" customWidth="1"/>
    <col min="8460" max="8462" width="0" style="17" hidden="1" customWidth="1"/>
    <col min="8463" max="8463" width="11.375" style="17" customWidth="1"/>
    <col min="8464" max="8464" width="12.875" style="17" customWidth="1"/>
    <col min="8465" max="8466" width="12.625" style="17" customWidth="1"/>
    <col min="8467" max="8559" width="0" style="17" hidden="1" customWidth="1"/>
    <col min="8560" max="8704" width="0" style="17" hidden="1"/>
    <col min="8705" max="8705" width="2.375" style="17" customWidth="1"/>
    <col min="8706" max="8706" width="21.875" style="17" customWidth="1"/>
    <col min="8707" max="8707" width="10" style="17" bestFit="1" customWidth="1"/>
    <col min="8708" max="8709" width="0" style="17" hidden="1" customWidth="1"/>
    <col min="8710" max="8714" width="10" style="17" customWidth="1"/>
    <col min="8715" max="8715" width="11.375" style="17" customWidth="1"/>
    <col min="8716" max="8718" width="0" style="17" hidden="1" customWidth="1"/>
    <col min="8719" max="8719" width="11.375" style="17" customWidth="1"/>
    <col min="8720" max="8720" width="12.875" style="17" customWidth="1"/>
    <col min="8721" max="8722" width="12.625" style="17" customWidth="1"/>
    <col min="8723" max="8815" width="0" style="17" hidden="1" customWidth="1"/>
    <col min="8816" max="8960" width="0" style="17" hidden="1"/>
    <col min="8961" max="8961" width="2.375" style="17" customWidth="1"/>
    <col min="8962" max="8962" width="21.875" style="17" customWidth="1"/>
    <col min="8963" max="8963" width="10" style="17" bestFit="1" customWidth="1"/>
    <col min="8964" max="8965" width="0" style="17" hidden="1" customWidth="1"/>
    <col min="8966" max="8970" width="10" style="17" customWidth="1"/>
    <col min="8971" max="8971" width="11.375" style="17" customWidth="1"/>
    <col min="8972" max="8974" width="0" style="17" hidden="1" customWidth="1"/>
    <col min="8975" max="8975" width="11.375" style="17" customWidth="1"/>
    <col min="8976" max="8976" width="12.875" style="17" customWidth="1"/>
    <col min="8977" max="8978" width="12.625" style="17" customWidth="1"/>
    <col min="8979" max="9071" width="0" style="17" hidden="1" customWidth="1"/>
    <col min="9072" max="9216" width="0" style="17" hidden="1"/>
    <col min="9217" max="9217" width="2.375" style="17" customWidth="1"/>
    <col min="9218" max="9218" width="21.875" style="17" customWidth="1"/>
    <col min="9219" max="9219" width="10" style="17" bestFit="1" customWidth="1"/>
    <col min="9220" max="9221" width="0" style="17" hidden="1" customWidth="1"/>
    <col min="9222" max="9226" width="10" style="17" customWidth="1"/>
    <col min="9227" max="9227" width="11.375" style="17" customWidth="1"/>
    <col min="9228" max="9230" width="0" style="17" hidden="1" customWidth="1"/>
    <col min="9231" max="9231" width="11.375" style="17" customWidth="1"/>
    <col min="9232" max="9232" width="12.875" style="17" customWidth="1"/>
    <col min="9233" max="9234" width="12.625" style="17" customWidth="1"/>
    <col min="9235" max="9327" width="0" style="17" hidden="1" customWidth="1"/>
    <col min="9328" max="9472" width="0" style="17" hidden="1"/>
    <col min="9473" max="9473" width="2.375" style="17" customWidth="1"/>
    <col min="9474" max="9474" width="21.875" style="17" customWidth="1"/>
    <col min="9475" max="9475" width="10" style="17" bestFit="1" customWidth="1"/>
    <col min="9476" max="9477" width="0" style="17" hidden="1" customWidth="1"/>
    <col min="9478" max="9482" width="10" style="17" customWidth="1"/>
    <col min="9483" max="9483" width="11.375" style="17" customWidth="1"/>
    <col min="9484" max="9486" width="0" style="17" hidden="1" customWidth="1"/>
    <col min="9487" max="9487" width="11.375" style="17" customWidth="1"/>
    <col min="9488" max="9488" width="12.875" style="17" customWidth="1"/>
    <col min="9489" max="9490" width="12.625" style="17" customWidth="1"/>
    <col min="9491" max="9583" width="0" style="17" hidden="1" customWidth="1"/>
    <col min="9584" max="9728" width="0" style="17" hidden="1"/>
    <col min="9729" max="9729" width="2.375" style="17" customWidth="1"/>
    <col min="9730" max="9730" width="21.875" style="17" customWidth="1"/>
    <col min="9731" max="9731" width="10" style="17" bestFit="1" customWidth="1"/>
    <col min="9732" max="9733" width="0" style="17" hidden="1" customWidth="1"/>
    <col min="9734" max="9738" width="10" style="17" customWidth="1"/>
    <col min="9739" max="9739" width="11.375" style="17" customWidth="1"/>
    <col min="9740" max="9742" width="0" style="17" hidden="1" customWidth="1"/>
    <col min="9743" max="9743" width="11.375" style="17" customWidth="1"/>
    <col min="9744" max="9744" width="12.875" style="17" customWidth="1"/>
    <col min="9745" max="9746" width="12.625" style="17" customWidth="1"/>
    <col min="9747" max="9839" width="0" style="17" hidden="1" customWidth="1"/>
    <col min="9840" max="9984" width="0" style="17" hidden="1"/>
    <col min="9985" max="9985" width="2.375" style="17" customWidth="1"/>
    <col min="9986" max="9986" width="21.875" style="17" customWidth="1"/>
    <col min="9987" max="9987" width="10" style="17" bestFit="1" customWidth="1"/>
    <col min="9988" max="9989" width="0" style="17" hidden="1" customWidth="1"/>
    <col min="9990" max="9994" width="10" style="17" customWidth="1"/>
    <col min="9995" max="9995" width="11.375" style="17" customWidth="1"/>
    <col min="9996" max="9998" width="0" style="17" hidden="1" customWidth="1"/>
    <col min="9999" max="9999" width="11.375" style="17" customWidth="1"/>
    <col min="10000" max="10000" width="12.875" style="17" customWidth="1"/>
    <col min="10001" max="10002" width="12.625" style="17" customWidth="1"/>
    <col min="10003" max="10095" width="0" style="17" hidden="1" customWidth="1"/>
    <col min="10096" max="10240" width="0" style="17" hidden="1"/>
    <col min="10241" max="10241" width="2.375" style="17" customWidth="1"/>
    <col min="10242" max="10242" width="21.875" style="17" customWidth="1"/>
    <col min="10243" max="10243" width="10" style="17" bestFit="1" customWidth="1"/>
    <col min="10244" max="10245" width="0" style="17" hidden="1" customWidth="1"/>
    <col min="10246" max="10250" width="10" style="17" customWidth="1"/>
    <col min="10251" max="10251" width="11.375" style="17" customWidth="1"/>
    <col min="10252" max="10254" width="0" style="17" hidden="1" customWidth="1"/>
    <col min="10255" max="10255" width="11.375" style="17" customWidth="1"/>
    <col min="10256" max="10256" width="12.875" style="17" customWidth="1"/>
    <col min="10257" max="10258" width="12.625" style="17" customWidth="1"/>
    <col min="10259" max="10351" width="0" style="17" hidden="1" customWidth="1"/>
    <col min="10352" max="10496" width="0" style="17" hidden="1"/>
    <col min="10497" max="10497" width="2.375" style="17" customWidth="1"/>
    <col min="10498" max="10498" width="21.875" style="17" customWidth="1"/>
    <col min="10499" max="10499" width="10" style="17" bestFit="1" customWidth="1"/>
    <col min="10500" max="10501" width="0" style="17" hidden="1" customWidth="1"/>
    <col min="10502" max="10506" width="10" style="17" customWidth="1"/>
    <col min="10507" max="10507" width="11.375" style="17" customWidth="1"/>
    <col min="10508" max="10510" width="0" style="17" hidden="1" customWidth="1"/>
    <col min="10511" max="10511" width="11.375" style="17" customWidth="1"/>
    <col min="10512" max="10512" width="12.875" style="17" customWidth="1"/>
    <col min="10513" max="10514" width="12.625" style="17" customWidth="1"/>
    <col min="10515" max="10607" width="0" style="17" hidden="1" customWidth="1"/>
    <col min="10608" max="10752" width="0" style="17" hidden="1"/>
    <col min="10753" max="10753" width="2.375" style="17" customWidth="1"/>
    <col min="10754" max="10754" width="21.875" style="17" customWidth="1"/>
    <col min="10755" max="10755" width="10" style="17" bestFit="1" customWidth="1"/>
    <col min="10756" max="10757" width="0" style="17" hidden="1" customWidth="1"/>
    <col min="10758" max="10762" width="10" style="17" customWidth="1"/>
    <col min="10763" max="10763" width="11.375" style="17" customWidth="1"/>
    <col min="10764" max="10766" width="0" style="17" hidden="1" customWidth="1"/>
    <col min="10767" max="10767" width="11.375" style="17" customWidth="1"/>
    <col min="10768" max="10768" width="12.875" style="17" customWidth="1"/>
    <col min="10769" max="10770" width="12.625" style="17" customWidth="1"/>
    <col min="10771" max="10863" width="0" style="17" hidden="1" customWidth="1"/>
    <col min="10864" max="11008" width="0" style="17" hidden="1"/>
    <col min="11009" max="11009" width="2.375" style="17" customWidth="1"/>
    <col min="11010" max="11010" width="21.875" style="17" customWidth="1"/>
    <col min="11011" max="11011" width="10" style="17" bestFit="1" customWidth="1"/>
    <col min="11012" max="11013" width="0" style="17" hidden="1" customWidth="1"/>
    <col min="11014" max="11018" width="10" style="17" customWidth="1"/>
    <col min="11019" max="11019" width="11.375" style="17" customWidth="1"/>
    <col min="11020" max="11022" width="0" style="17" hidden="1" customWidth="1"/>
    <col min="11023" max="11023" width="11.375" style="17" customWidth="1"/>
    <col min="11024" max="11024" width="12.875" style="17" customWidth="1"/>
    <col min="11025" max="11026" width="12.625" style="17" customWidth="1"/>
    <col min="11027" max="11119" width="0" style="17" hidden="1" customWidth="1"/>
    <col min="11120" max="11264" width="0" style="17" hidden="1"/>
    <col min="11265" max="11265" width="2.375" style="17" customWidth="1"/>
    <col min="11266" max="11266" width="21.875" style="17" customWidth="1"/>
    <col min="11267" max="11267" width="10" style="17" bestFit="1" customWidth="1"/>
    <col min="11268" max="11269" width="0" style="17" hidden="1" customWidth="1"/>
    <col min="11270" max="11274" width="10" style="17" customWidth="1"/>
    <col min="11275" max="11275" width="11.375" style="17" customWidth="1"/>
    <col min="11276" max="11278" width="0" style="17" hidden="1" customWidth="1"/>
    <col min="11279" max="11279" width="11.375" style="17" customWidth="1"/>
    <col min="11280" max="11280" width="12.875" style="17" customWidth="1"/>
    <col min="11281" max="11282" width="12.625" style="17" customWidth="1"/>
    <col min="11283" max="11375" width="0" style="17" hidden="1" customWidth="1"/>
    <col min="11376" max="11520" width="0" style="17" hidden="1"/>
    <col min="11521" max="11521" width="2.375" style="17" customWidth="1"/>
    <col min="11522" max="11522" width="21.875" style="17" customWidth="1"/>
    <col min="11523" max="11523" width="10" style="17" bestFit="1" customWidth="1"/>
    <col min="11524" max="11525" width="0" style="17" hidden="1" customWidth="1"/>
    <col min="11526" max="11530" width="10" style="17" customWidth="1"/>
    <col min="11531" max="11531" width="11.375" style="17" customWidth="1"/>
    <col min="11532" max="11534" width="0" style="17" hidden="1" customWidth="1"/>
    <col min="11535" max="11535" width="11.375" style="17" customWidth="1"/>
    <col min="11536" max="11536" width="12.875" style="17" customWidth="1"/>
    <col min="11537" max="11538" width="12.625" style="17" customWidth="1"/>
    <col min="11539" max="11631" width="0" style="17" hidden="1" customWidth="1"/>
    <col min="11632" max="11776" width="0" style="17" hidden="1"/>
    <col min="11777" max="11777" width="2.375" style="17" customWidth="1"/>
    <col min="11778" max="11778" width="21.875" style="17" customWidth="1"/>
    <col min="11779" max="11779" width="10" style="17" bestFit="1" customWidth="1"/>
    <col min="11780" max="11781" width="0" style="17" hidden="1" customWidth="1"/>
    <col min="11782" max="11786" width="10" style="17" customWidth="1"/>
    <col min="11787" max="11787" width="11.375" style="17" customWidth="1"/>
    <col min="11788" max="11790" width="0" style="17" hidden="1" customWidth="1"/>
    <col min="11791" max="11791" width="11.375" style="17" customWidth="1"/>
    <col min="11792" max="11792" width="12.875" style="17" customWidth="1"/>
    <col min="11793" max="11794" width="12.625" style="17" customWidth="1"/>
    <col min="11795" max="11887" width="0" style="17" hidden="1" customWidth="1"/>
    <col min="11888" max="12032" width="0" style="17" hidden="1"/>
    <col min="12033" max="12033" width="2.375" style="17" customWidth="1"/>
    <col min="12034" max="12034" width="21.875" style="17" customWidth="1"/>
    <col min="12035" max="12035" width="10" style="17" bestFit="1" customWidth="1"/>
    <col min="12036" max="12037" width="0" style="17" hidden="1" customWidth="1"/>
    <col min="12038" max="12042" width="10" style="17" customWidth="1"/>
    <col min="12043" max="12043" width="11.375" style="17" customWidth="1"/>
    <col min="12044" max="12046" width="0" style="17" hidden="1" customWidth="1"/>
    <col min="12047" max="12047" width="11.375" style="17" customWidth="1"/>
    <col min="12048" max="12048" width="12.875" style="17" customWidth="1"/>
    <col min="12049" max="12050" width="12.625" style="17" customWidth="1"/>
    <col min="12051" max="12143" width="0" style="17" hidden="1" customWidth="1"/>
    <col min="12144" max="12288" width="0" style="17" hidden="1"/>
    <col min="12289" max="12289" width="2.375" style="17" customWidth="1"/>
    <col min="12290" max="12290" width="21.875" style="17" customWidth="1"/>
    <col min="12291" max="12291" width="10" style="17" bestFit="1" customWidth="1"/>
    <col min="12292" max="12293" width="0" style="17" hidden="1" customWidth="1"/>
    <col min="12294" max="12298" width="10" style="17" customWidth="1"/>
    <col min="12299" max="12299" width="11.375" style="17" customWidth="1"/>
    <col min="12300" max="12302" width="0" style="17" hidden="1" customWidth="1"/>
    <col min="12303" max="12303" width="11.375" style="17" customWidth="1"/>
    <col min="12304" max="12304" width="12.875" style="17" customWidth="1"/>
    <col min="12305" max="12306" width="12.625" style="17" customWidth="1"/>
    <col min="12307" max="12399" width="0" style="17" hidden="1" customWidth="1"/>
    <col min="12400" max="12544" width="0" style="17" hidden="1"/>
    <col min="12545" max="12545" width="2.375" style="17" customWidth="1"/>
    <col min="12546" max="12546" width="21.875" style="17" customWidth="1"/>
    <col min="12547" max="12547" width="10" style="17" bestFit="1" customWidth="1"/>
    <col min="12548" max="12549" width="0" style="17" hidden="1" customWidth="1"/>
    <col min="12550" max="12554" width="10" style="17" customWidth="1"/>
    <col min="12555" max="12555" width="11.375" style="17" customWidth="1"/>
    <col min="12556" max="12558" width="0" style="17" hidden="1" customWidth="1"/>
    <col min="12559" max="12559" width="11.375" style="17" customWidth="1"/>
    <col min="12560" max="12560" width="12.875" style="17" customWidth="1"/>
    <col min="12561" max="12562" width="12.625" style="17" customWidth="1"/>
    <col min="12563" max="12655" width="0" style="17" hidden="1" customWidth="1"/>
    <col min="12656" max="12800" width="0" style="17" hidden="1"/>
    <col min="12801" max="12801" width="2.375" style="17" customWidth="1"/>
    <col min="12802" max="12802" width="21.875" style="17" customWidth="1"/>
    <col min="12803" max="12803" width="10" style="17" bestFit="1" customWidth="1"/>
    <col min="12804" max="12805" width="0" style="17" hidden="1" customWidth="1"/>
    <col min="12806" max="12810" width="10" style="17" customWidth="1"/>
    <col min="12811" max="12811" width="11.375" style="17" customWidth="1"/>
    <col min="12812" max="12814" width="0" style="17" hidden="1" customWidth="1"/>
    <col min="12815" max="12815" width="11.375" style="17" customWidth="1"/>
    <col min="12816" max="12816" width="12.875" style="17" customWidth="1"/>
    <col min="12817" max="12818" width="12.625" style="17" customWidth="1"/>
    <col min="12819" max="12911" width="0" style="17" hidden="1" customWidth="1"/>
    <col min="12912" max="13056" width="0" style="17" hidden="1"/>
    <col min="13057" max="13057" width="2.375" style="17" customWidth="1"/>
    <col min="13058" max="13058" width="21.875" style="17" customWidth="1"/>
    <col min="13059" max="13059" width="10" style="17" bestFit="1" customWidth="1"/>
    <col min="13060" max="13061" width="0" style="17" hidden="1" customWidth="1"/>
    <col min="13062" max="13066" width="10" style="17" customWidth="1"/>
    <col min="13067" max="13067" width="11.375" style="17" customWidth="1"/>
    <col min="13068" max="13070" width="0" style="17" hidden="1" customWidth="1"/>
    <col min="13071" max="13071" width="11.375" style="17" customWidth="1"/>
    <col min="13072" max="13072" width="12.875" style="17" customWidth="1"/>
    <col min="13073" max="13074" width="12.625" style="17" customWidth="1"/>
    <col min="13075" max="13167" width="0" style="17" hidden="1" customWidth="1"/>
    <col min="13168" max="13312" width="0" style="17" hidden="1"/>
    <col min="13313" max="13313" width="2.375" style="17" customWidth="1"/>
    <col min="13314" max="13314" width="21.875" style="17" customWidth="1"/>
    <col min="13315" max="13315" width="10" style="17" bestFit="1" customWidth="1"/>
    <col min="13316" max="13317" width="0" style="17" hidden="1" customWidth="1"/>
    <col min="13318" max="13322" width="10" style="17" customWidth="1"/>
    <col min="13323" max="13323" width="11.375" style="17" customWidth="1"/>
    <col min="13324" max="13326" width="0" style="17" hidden="1" customWidth="1"/>
    <col min="13327" max="13327" width="11.375" style="17" customWidth="1"/>
    <col min="13328" max="13328" width="12.875" style="17" customWidth="1"/>
    <col min="13329" max="13330" width="12.625" style="17" customWidth="1"/>
    <col min="13331" max="13423" width="0" style="17" hidden="1" customWidth="1"/>
    <col min="13424" max="13568" width="0" style="17" hidden="1"/>
    <col min="13569" max="13569" width="2.375" style="17" customWidth="1"/>
    <col min="13570" max="13570" width="21.875" style="17" customWidth="1"/>
    <col min="13571" max="13571" width="10" style="17" bestFit="1" customWidth="1"/>
    <col min="13572" max="13573" width="0" style="17" hidden="1" customWidth="1"/>
    <col min="13574" max="13578" width="10" style="17" customWidth="1"/>
    <col min="13579" max="13579" width="11.375" style="17" customWidth="1"/>
    <col min="13580" max="13582" width="0" style="17" hidden="1" customWidth="1"/>
    <col min="13583" max="13583" width="11.375" style="17" customWidth="1"/>
    <col min="13584" max="13584" width="12.875" style="17" customWidth="1"/>
    <col min="13585" max="13586" width="12.625" style="17" customWidth="1"/>
    <col min="13587" max="13679" width="0" style="17" hidden="1" customWidth="1"/>
    <col min="13680" max="13824" width="0" style="17" hidden="1"/>
    <col min="13825" max="13825" width="2.375" style="17" customWidth="1"/>
    <col min="13826" max="13826" width="21.875" style="17" customWidth="1"/>
    <col min="13827" max="13827" width="10" style="17" bestFit="1" customWidth="1"/>
    <col min="13828" max="13829" width="0" style="17" hidden="1" customWidth="1"/>
    <col min="13830" max="13834" width="10" style="17" customWidth="1"/>
    <col min="13835" max="13835" width="11.375" style="17" customWidth="1"/>
    <col min="13836" max="13838" width="0" style="17" hidden="1" customWidth="1"/>
    <col min="13839" max="13839" width="11.375" style="17" customWidth="1"/>
    <col min="13840" max="13840" width="12.875" style="17" customWidth="1"/>
    <col min="13841" max="13842" width="12.625" style="17" customWidth="1"/>
    <col min="13843" max="13935" width="0" style="17" hidden="1" customWidth="1"/>
    <col min="13936" max="14080" width="0" style="17" hidden="1"/>
    <col min="14081" max="14081" width="2.375" style="17" customWidth="1"/>
    <col min="14082" max="14082" width="21.875" style="17" customWidth="1"/>
    <col min="14083" max="14083" width="10" style="17" bestFit="1" customWidth="1"/>
    <col min="14084" max="14085" width="0" style="17" hidden="1" customWidth="1"/>
    <col min="14086" max="14090" width="10" style="17" customWidth="1"/>
    <col min="14091" max="14091" width="11.375" style="17" customWidth="1"/>
    <col min="14092" max="14094" width="0" style="17" hidden="1" customWidth="1"/>
    <col min="14095" max="14095" width="11.375" style="17" customWidth="1"/>
    <col min="14096" max="14096" width="12.875" style="17" customWidth="1"/>
    <col min="14097" max="14098" width="12.625" style="17" customWidth="1"/>
    <col min="14099" max="14191" width="0" style="17" hidden="1" customWidth="1"/>
    <col min="14192" max="14336" width="0" style="17" hidden="1"/>
    <col min="14337" max="14337" width="2.375" style="17" customWidth="1"/>
    <col min="14338" max="14338" width="21.875" style="17" customWidth="1"/>
    <col min="14339" max="14339" width="10" style="17" bestFit="1" customWidth="1"/>
    <col min="14340" max="14341" width="0" style="17" hidden="1" customWidth="1"/>
    <col min="14342" max="14346" width="10" style="17" customWidth="1"/>
    <col min="14347" max="14347" width="11.375" style="17" customWidth="1"/>
    <col min="14348" max="14350" width="0" style="17" hidden="1" customWidth="1"/>
    <col min="14351" max="14351" width="11.375" style="17" customWidth="1"/>
    <col min="14352" max="14352" width="12.875" style="17" customWidth="1"/>
    <col min="14353" max="14354" width="12.625" style="17" customWidth="1"/>
    <col min="14355" max="14447" width="0" style="17" hidden="1" customWidth="1"/>
    <col min="14448" max="14592" width="0" style="17" hidden="1"/>
    <col min="14593" max="14593" width="2.375" style="17" customWidth="1"/>
    <col min="14594" max="14594" width="21.875" style="17" customWidth="1"/>
    <col min="14595" max="14595" width="10" style="17" bestFit="1" customWidth="1"/>
    <col min="14596" max="14597" width="0" style="17" hidden="1" customWidth="1"/>
    <col min="14598" max="14602" width="10" style="17" customWidth="1"/>
    <col min="14603" max="14603" width="11.375" style="17" customWidth="1"/>
    <col min="14604" max="14606" width="0" style="17" hidden="1" customWidth="1"/>
    <col min="14607" max="14607" width="11.375" style="17" customWidth="1"/>
    <col min="14608" max="14608" width="12.875" style="17" customWidth="1"/>
    <col min="14609" max="14610" width="12.625" style="17" customWidth="1"/>
    <col min="14611" max="14703" width="0" style="17" hidden="1" customWidth="1"/>
    <col min="14704" max="14848" width="0" style="17" hidden="1"/>
    <col min="14849" max="14849" width="2.375" style="17" customWidth="1"/>
    <col min="14850" max="14850" width="21.875" style="17" customWidth="1"/>
    <col min="14851" max="14851" width="10" style="17" bestFit="1" customWidth="1"/>
    <col min="14852" max="14853" width="0" style="17" hidden="1" customWidth="1"/>
    <col min="14854" max="14858" width="10" style="17" customWidth="1"/>
    <col min="14859" max="14859" width="11.375" style="17" customWidth="1"/>
    <col min="14860" max="14862" width="0" style="17" hidden="1" customWidth="1"/>
    <col min="14863" max="14863" width="11.375" style="17" customWidth="1"/>
    <col min="14864" max="14864" width="12.875" style="17" customWidth="1"/>
    <col min="14865" max="14866" width="12.625" style="17" customWidth="1"/>
    <col min="14867" max="14959" width="0" style="17" hidden="1" customWidth="1"/>
    <col min="14960" max="15104" width="0" style="17" hidden="1"/>
    <col min="15105" max="15105" width="2.375" style="17" customWidth="1"/>
    <col min="15106" max="15106" width="21.875" style="17" customWidth="1"/>
    <col min="15107" max="15107" width="10" style="17" bestFit="1" customWidth="1"/>
    <col min="15108" max="15109" width="0" style="17" hidden="1" customWidth="1"/>
    <col min="15110" max="15114" width="10" style="17" customWidth="1"/>
    <col min="15115" max="15115" width="11.375" style="17" customWidth="1"/>
    <col min="15116" max="15118" width="0" style="17" hidden="1" customWidth="1"/>
    <col min="15119" max="15119" width="11.375" style="17" customWidth="1"/>
    <col min="15120" max="15120" width="12.875" style="17" customWidth="1"/>
    <col min="15121" max="15122" width="12.625" style="17" customWidth="1"/>
    <col min="15123" max="15215" width="0" style="17" hidden="1" customWidth="1"/>
    <col min="15216" max="15360" width="0" style="17" hidden="1"/>
    <col min="15361" max="15361" width="2.375" style="17" customWidth="1"/>
    <col min="15362" max="15362" width="21.875" style="17" customWidth="1"/>
    <col min="15363" max="15363" width="10" style="17" bestFit="1" customWidth="1"/>
    <col min="15364" max="15365" width="0" style="17" hidden="1" customWidth="1"/>
    <col min="15366" max="15370" width="10" style="17" customWidth="1"/>
    <col min="15371" max="15371" width="11.375" style="17" customWidth="1"/>
    <col min="15372" max="15374" width="0" style="17" hidden="1" customWidth="1"/>
    <col min="15375" max="15375" width="11.375" style="17" customWidth="1"/>
    <col min="15376" max="15376" width="12.875" style="17" customWidth="1"/>
    <col min="15377" max="15378" width="12.625" style="17" customWidth="1"/>
    <col min="15379" max="15471" width="0" style="17" hidden="1" customWidth="1"/>
    <col min="15472" max="15616" width="0" style="17" hidden="1"/>
    <col min="15617" max="15617" width="2.375" style="17" customWidth="1"/>
    <col min="15618" max="15618" width="21.875" style="17" customWidth="1"/>
    <col min="15619" max="15619" width="10" style="17" bestFit="1" customWidth="1"/>
    <col min="15620" max="15621" width="0" style="17" hidden="1" customWidth="1"/>
    <col min="15622" max="15626" width="10" style="17" customWidth="1"/>
    <col min="15627" max="15627" width="11.375" style="17" customWidth="1"/>
    <col min="15628" max="15630" width="0" style="17" hidden="1" customWidth="1"/>
    <col min="15631" max="15631" width="11.375" style="17" customWidth="1"/>
    <col min="15632" max="15632" width="12.875" style="17" customWidth="1"/>
    <col min="15633" max="15634" width="12.625" style="17" customWidth="1"/>
    <col min="15635" max="15727" width="0" style="17" hidden="1" customWidth="1"/>
    <col min="15728" max="15872" width="0" style="17" hidden="1"/>
    <col min="15873" max="15873" width="2.375" style="17" customWidth="1"/>
    <col min="15874" max="15874" width="21.875" style="17" customWidth="1"/>
    <col min="15875" max="15875" width="10" style="17" bestFit="1" customWidth="1"/>
    <col min="15876" max="15877" width="0" style="17" hidden="1" customWidth="1"/>
    <col min="15878" max="15882" width="10" style="17" customWidth="1"/>
    <col min="15883" max="15883" width="11.375" style="17" customWidth="1"/>
    <col min="15884" max="15886" width="0" style="17" hidden="1" customWidth="1"/>
    <col min="15887" max="15887" width="11.375" style="17" customWidth="1"/>
    <col min="15888" max="15888" width="12.875" style="17" customWidth="1"/>
    <col min="15889" max="15890" width="12.625" style="17" customWidth="1"/>
    <col min="15891" max="15983" width="0" style="17" hidden="1" customWidth="1"/>
    <col min="15984" max="16128" width="0" style="17" hidden="1"/>
    <col min="16129" max="16129" width="2.375" style="17" customWidth="1"/>
    <col min="16130" max="16130" width="21.875" style="17" customWidth="1"/>
    <col min="16131" max="16131" width="10" style="17" bestFit="1" customWidth="1"/>
    <col min="16132" max="16133" width="0" style="17" hidden="1" customWidth="1"/>
    <col min="16134" max="16138" width="10" style="17" customWidth="1"/>
    <col min="16139" max="16139" width="11.375" style="17" customWidth="1"/>
    <col min="16140" max="16142" width="0" style="17" hidden="1" customWidth="1"/>
    <col min="16143" max="16143" width="11.375" style="17" customWidth="1"/>
    <col min="16144" max="16144" width="12.875" style="17" customWidth="1"/>
    <col min="16145" max="16146" width="12.625" style="17" customWidth="1"/>
    <col min="16147" max="16239" width="0" style="17" hidden="1" customWidth="1"/>
    <col min="16240" max="16384" width="0" style="17" hidden="1"/>
  </cols>
  <sheetData>
    <row r="1" spans="1:18" ht="4.5" customHeight="1" thickBot="1">
      <c r="A1" s="15"/>
      <c r="B1" s="15"/>
      <c r="C1" s="15"/>
      <c r="D1" s="15"/>
      <c r="E1" s="16"/>
      <c r="F1" s="15"/>
      <c r="G1" s="16"/>
      <c r="H1" s="16"/>
      <c r="I1" s="16"/>
      <c r="J1" s="15"/>
      <c r="K1" s="15"/>
      <c r="L1" s="15"/>
      <c r="M1" s="15"/>
      <c r="N1" s="15"/>
      <c r="O1" s="15"/>
      <c r="P1" s="15"/>
      <c r="Q1" s="15"/>
      <c r="R1" s="15"/>
    </row>
    <row r="2" spans="1:18" s="23" customFormat="1" ht="52.5" customHeight="1" thickBot="1">
      <c r="A2" s="18"/>
      <c r="B2" s="19" t="s">
        <v>38</v>
      </c>
      <c r="C2" s="20"/>
      <c r="D2" s="20"/>
      <c r="E2" s="20"/>
      <c r="F2" s="20"/>
      <c r="G2" s="20"/>
      <c r="H2" s="20"/>
      <c r="I2" s="20"/>
      <c r="J2" s="20"/>
      <c r="K2" s="20"/>
      <c r="L2" s="20"/>
      <c r="M2" s="20"/>
      <c r="N2" s="20"/>
      <c r="O2" s="20"/>
      <c r="P2" s="20"/>
      <c r="Q2" s="21"/>
      <c r="R2" s="22"/>
    </row>
    <row r="3" spans="1:18" ht="52.5" customHeight="1" thickBot="1">
      <c r="A3" s="15"/>
      <c r="B3" s="24" t="s">
        <v>39</v>
      </c>
      <c r="C3" s="25"/>
      <c r="D3" s="25"/>
      <c r="E3" s="25"/>
      <c r="F3" s="25"/>
      <c r="G3" s="25"/>
      <c r="H3" s="25"/>
      <c r="I3" s="25"/>
      <c r="J3" s="25"/>
      <c r="K3" s="25"/>
      <c r="L3" s="25"/>
      <c r="M3" s="25"/>
      <c r="N3" s="25"/>
      <c r="O3" s="25"/>
      <c r="P3" s="25"/>
      <c r="Q3" s="26"/>
      <c r="R3" s="27"/>
    </row>
    <row r="4" spans="1:18" ht="13.5" thickBot="1">
      <c r="A4" s="15"/>
      <c r="B4" s="28" t="s">
        <v>40</v>
      </c>
      <c r="C4" s="29"/>
      <c r="D4" s="29"/>
      <c r="E4" s="29"/>
      <c r="F4" s="29"/>
      <c r="G4" s="29"/>
      <c r="H4" s="29"/>
      <c r="I4" s="29"/>
      <c r="J4" s="29"/>
      <c r="K4" s="29"/>
      <c r="L4" s="29"/>
      <c r="M4" s="29"/>
      <c r="N4" s="29"/>
      <c r="O4" s="29"/>
      <c r="P4" s="29"/>
      <c r="Q4" s="30"/>
      <c r="R4" s="31"/>
    </row>
    <row r="5" spans="1:18" ht="13.5" thickBot="1">
      <c r="A5" s="15"/>
      <c r="B5" s="32"/>
      <c r="C5" s="32"/>
      <c r="D5" s="32"/>
      <c r="E5" s="16"/>
      <c r="F5" s="32"/>
      <c r="G5" s="32"/>
      <c r="H5" s="32"/>
      <c r="I5" s="32"/>
      <c r="J5" s="15"/>
      <c r="K5" s="15"/>
      <c r="L5" s="15"/>
      <c r="M5" s="15"/>
      <c r="N5" s="15"/>
      <c r="O5" s="15"/>
      <c r="P5" s="15"/>
      <c r="Q5" s="15"/>
      <c r="R5" s="15"/>
    </row>
    <row r="6" spans="1:18" s="39" customFormat="1" ht="120.75" customHeight="1" thickBot="1">
      <c r="A6" s="15"/>
      <c r="B6" s="33" t="s">
        <v>41</v>
      </c>
      <c r="C6" s="34" t="s">
        <v>42</v>
      </c>
      <c r="D6" s="35"/>
      <c r="E6" s="35"/>
      <c r="F6" s="15"/>
      <c r="G6" s="36" t="s">
        <v>86</v>
      </c>
      <c r="H6" s="37"/>
      <c r="I6" s="37"/>
      <c r="J6" s="37"/>
      <c r="K6" s="37"/>
      <c r="L6" s="37"/>
      <c r="M6" s="37"/>
      <c r="N6" s="37"/>
      <c r="O6" s="37"/>
      <c r="P6" s="37"/>
      <c r="Q6" s="38"/>
      <c r="R6" s="15"/>
    </row>
    <row r="7" spans="1:18" s="39" customFormat="1" ht="12.75">
      <c r="A7" s="15"/>
      <c r="B7" s="40" t="s">
        <v>43</v>
      </c>
      <c r="C7" s="41">
        <v>15</v>
      </c>
      <c r="D7" s="42"/>
      <c r="E7" s="42"/>
      <c r="F7" s="15"/>
      <c r="G7" s="43"/>
      <c r="H7" s="43"/>
      <c r="I7" s="43"/>
      <c r="J7" s="43"/>
      <c r="K7" s="43"/>
      <c r="L7" s="43"/>
      <c r="M7" s="43"/>
      <c r="N7" s="43"/>
      <c r="O7" s="43"/>
      <c r="P7" s="43"/>
      <c r="Q7" s="43"/>
      <c r="R7" s="15"/>
    </row>
    <row r="8" spans="1:18" s="39" customFormat="1" ht="13.5" thickBot="1">
      <c r="A8" s="15"/>
      <c r="B8" s="44" t="s">
        <v>44</v>
      </c>
      <c r="C8" s="45">
        <v>19</v>
      </c>
      <c r="D8" s="42"/>
      <c r="E8" s="42"/>
      <c r="F8" s="15"/>
      <c r="G8" s="43"/>
      <c r="H8" s="43"/>
      <c r="I8" s="43"/>
      <c r="J8" s="43"/>
      <c r="K8" s="43"/>
      <c r="L8" s="43"/>
      <c r="M8" s="43"/>
      <c r="N8" s="43"/>
      <c r="O8" s="43"/>
      <c r="P8" s="43"/>
      <c r="Q8" s="43"/>
      <c r="R8" s="15"/>
    </row>
    <row r="9" spans="1:18" s="39" customFormat="1" ht="13.5" thickBot="1">
      <c r="A9" s="15"/>
      <c r="B9" s="44" t="s">
        <v>45</v>
      </c>
      <c r="C9" s="45">
        <v>23</v>
      </c>
      <c r="D9" s="42"/>
      <c r="E9" s="42"/>
      <c r="F9" s="15"/>
      <c r="G9" s="43"/>
      <c r="H9" s="43"/>
      <c r="I9" s="43"/>
      <c r="J9" s="46" t="s">
        <v>46</v>
      </c>
      <c r="K9" s="47"/>
      <c r="L9" s="43"/>
      <c r="M9" s="43"/>
      <c r="N9" s="43"/>
      <c r="O9" s="48">
        <v>2</v>
      </c>
      <c r="P9" s="43"/>
      <c r="Q9" s="43"/>
      <c r="R9" s="15"/>
    </row>
    <row r="10" spans="1:18" ht="12.75" customHeight="1" thickBot="1">
      <c r="A10" s="15"/>
      <c r="B10" s="40" t="s">
        <v>47</v>
      </c>
      <c r="C10" s="41">
        <v>27</v>
      </c>
      <c r="D10" s="42"/>
      <c r="E10" s="42"/>
      <c r="F10" s="15"/>
      <c r="G10" s="32"/>
      <c r="H10" s="32"/>
      <c r="I10" s="32"/>
      <c r="J10" s="15"/>
      <c r="K10" s="15"/>
      <c r="L10" s="15"/>
      <c r="M10" s="15"/>
      <c r="N10" s="15"/>
      <c r="O10" s="15"/>
      <c r="P10" s="15"/>
      <c r="Q10" s="15"/>
      <c r="R10" s="15"/>
    </row>
    <row r="11" spans="1:18" ht="12.75" customHeight="1">
      <c r="A11" s="15"/>
      <c r="B11" s="44" t="s">
        <v>48</v>
      </c>
      <c r="C11" s="45">
        <v>29</v>
      </c>
      <c r="D11" s="42"/>
      <c r="E11" s="42"/>
      <c r="F11" s="15"/>
      <c r="G11" s="32"/>
      <c r="H11" s="32"/>
      <c r="I11" s="32"/>
      <c r="J11" s="49" t="s">
        <v>49</v>
      </c>
      <c r="K11" s="50"/>
      <c r="L11" s="50"/>
      <c r="M11" s="50"/>
      <c r="N11" s="50"/>
      <c r="O11" s="50"/>
      <c r="P11" s="50"/>
      <c r="Q11" s="51"/>
      <c r="R11" s="15"/>
    </row>
    <row r="12" spans="1:18" ht="12.75" customHeight="1">
      <c r="A12" s="15"/>
      <c r="B12" s="44" t="s">
        <v>50</v>
      </c>
      <c r="C12" s="45">
        <v>33</v>
      </c>
      <c r="D12" s="42"/>
      <c r="E12" s="42"/>
      <c r="F12" s="15"/>
      <c r="G12" s="32"/>
      <c r="H12" s="32"/>
      <c r="I12" s="32"/>
      <c r="J12" s="52" t="s">
        <v>51</v>
      </c>
      <c r="K12" s="53"/>
      <c r="L12" s="54"/>
      <c r="M12" s="54"/>
      <c r="N12" s="54"/>
      <c r="O12" s="53" t="s">
        <v>52</v>
      </c>
      <c r="P12" s="53"/>
      <c r="Q12" s="55" t="s">
        <v>53</v>
      </c>
      <c r="R12" s="15"/>
    </row>
    <row r="13" spans="1:18" ht="12.75">
      <c r="A13" s="15"/>
      <c r="B13" s="56" t="s">
        <v>54</v>
      </c>
      <c r="C13" s="57">
        <v>35</v>
      </c>
      <c r="D13" s="58"/>
      <c r="E13" s="58"/>
      <c r="F13" s="15"/>
      <c r="G13" s="32"/>
      <c r="H13" s="32"/>
      <c r="I13" s="32"/>
      <c r="J13" s="52"/>
      <c r="K13" s="53"/>
      <c r="L13" s="59"/>
      <c r="M13" s="59"/>
      <c r="N13" s="59"/>
      <c r="O13" s="53"/>
      <c r="P13" s="53"/>
      <c r="Q13" s="55"/>
      <c r="R13" s="15"/>
    </row>
    <row r="14" spans="1:18" ht="12.75" customHeight="1" thickBot="1">
      <c r="A14" s="15"/>
      <c r="B14" s="44" t="s">
        <v>55</v>
      </c>
      <c r="C14" s="45">
        <v>39</v>
      </c>
      <c r="D14" s="42"/>
      <c r="E14" s="42"/>
      <c r="F14" s="15"/>
      <c r="G14" s="32"/>
      <c r="H14" s="32"/>
      <c r="I14" s="32"/>
      <c r="J14" s="60">
        <v>49</v>
      </c>
      <c r="K14" s="61"/>
      <c r="L14" s="62">
        <f>J14/2</f>
        <v>24.5</v>
      </c>
      <c r="M14" s="62">
        <f>ROUNDUP(L14,0)</f>
        <v>25</v>
      </c>
      <c r="N14" s="62">
        <f>ROUNDDOWN(L14,0)</f>
        <v>24</v>
      </c>
      <c r="O14" s="63">
        <f>IF(J14&gt;4,M14,N14)</f>
        <v>25</v>
      </c>
      <c r="P14" s="64"/>
      <c r="Q14" s="65">
        <f>J14-O14</f>
        <v>24</v>
      </c>
      <c r="R14" s="15"/>
    </row>
    <row r="15" spans="1:18" ht="12.75" customHeight="1">
      <c r="A15" s="15"/>
      <c r="B15" s="44" t="s">
        <v>56</v>
      </c>
      <c r="C15" s="45">
        <v>43</v>
      </c>
      <c r="D15" s="42"/>
      <c r="E15" s="42"/>
      <c r="F15" s="15"/>
      <c r="G15" s="32"/>
      <c r="H15" s="32"/>
      <c r="I15" s="32"/>
      <c r="R15" s="15"/>
    </row>
    <row r="16" spans="1:18" ht="12.75" customHeight="1" thickBot="1">
      <c r="A16" s="15"/>
      <c r="B16" s="44" t="s">
        <v>57</v>
      </c>
      <c r="C16" s="45">
        <v>45</v>
      </c>
      <c r="D16" s="42"/>
      <c r="E16" s="42"/>
      <c r="F16" s="15"/>
      <c r="G16" s="32"/>
      <c r="H16" s="32"/>
      <c r="I16" s="32"/>
      <c r="R16" s="15"/>
    </row>
    <row r="17" spans="1:18" ht="12.75" customHeight="1">
      <c r="A17" s="15"/>
      <c r="B17" s="44" t="s">
        <v>58</v>
      </c>
      <c r="C17" s="45">
        <v>49</v>
      </c>
      <c r="D17" s="42"/>
      <c r="E17" s="42"/>
      <c r="F17" s="15"/>
      <c r="G17" s="32"/>
      <c r="H17" s="32"/>
      <c r="I17" s="32"/>
      <c r="J17" s="66" t="s">
        <v>59</v>
      </c>
      <c r="K17" s="67"/>
      <c r="L17" s="67"/>
      <c r="M17" s="67"/>
      <c r="N17" s="67"/>
      <c r="O17" s="67"/>
      <c r="P17" s="67"/>
      <c r="Q17" s="68"/>
      <c r="R17" s="15"/>
    </row>
    <row r="18" spans="1:18" ht="12.75" customHeight="1">
      <c r="A18" s="15"/>
      <c r="B18" s="44" t="s">
        <v>60</v>
      </c>
      <c r="C18" s="45">
        <v>53</v>
      </c>
      <c r="D18" s="42"/>
      <c r="E18" s="42"/>
      <c r="F18" s="15"/>
      <c r="G18" s="32"/>
      <c r="H18" s="32"/>
      <c r="I18" s="32"/>
      <c r="J18" s="52" t="s">
        <v>51</v>
      </c>
      <c r="K18" s="53"/>
      <c r="L18" s="54"/>
      <c r="M18" s="54"/>
      <c r="N18" s="54"/>
      <c r="O18" s="53" t="s">
        <v>52</v>
      </c>
      <c r="P18" s="53"/>
      <c r="Q18" s="55" t="s">
        <v>53</v>
      </c>
      <c r="R18" s="15"/>
    </row>
    <row r="19" spans="1:18" ht="12.75" customHeight="1">
      <c r="A19" s="15"/>
      <c r="B19" s="44" t="s">
        <v>61</v>
      </c>
      <c r="C19" s="45">
        <v>55</v>
      </c>
      <c r="D19" s="42"/>
      <c r="E19" s="42" t="e">
        <f>C34/C37</f>
        <v>#DIV/0!</v>
      </c>
      <c r="F19" s="15"/>
      <c r="G19" s="32"/>
      <c r="H19" s="32"/>
      <c r="I19" s="32"/>
      <c r="J19" s="52"/>
      <c r="K19" s="53"/>
      <c r="L19" s="59"/>
      <c r="M19" s="59"/>
      <c r="N19" s="59"/>
      <c r="O19" s="53"/>
      <c r="P19" s="53"/>
      <c r="Q19" s="55"/>
      <c r="R19" s="15"/>
    </row>
    <row r="20" spans="1:18" ht="12.75" customHeight="1" thickBot="1">
      <c r="A20" s="15"/>
      <c r="B20" s="44" t="s">
        <v>62</v>
      </c>
      <c r="C20" s="45">
        <v>59</v>
      </c>
      <c r="D20" s="42"/>
      <c r="E20" s="42">
        <f>C37/100</f>
        <v>0</v>
      </c>
      <c r="F20" s="15"/>
      <c r="G20" s="32"/>
      <c r="H20" s="32"/>
      <c r="I20" s="32"/>
      <c r="J20" s="60">
        <v>25</v>
      </c>
      <c r="K20" s="61"/>
      <c r="L20" s="62">
        <f>J20/2</f>
        <v>12.5</v>
      </c>
      <c r="M20" s="62">
        <f>ROUNDUP(L20,0)</f>
        <v>13</v>
      </c>
      <c r="N20" s="62">
        <f>ROUNDDOWN(L20,0)</f>
        <v>12</v>
      </c>
      <c r="O20" s="63">
        <f>IF(J20&gt;4,M20,N20)</f>
        <v>13</v>
      </c>
      <c r="P20" s="64"/>
      <c r="Q20" s="65">
        <f>J20-O20</f>
        <v>12</v>
      </c>
      <c r="R20" s="15"/>
    </row>
    <row r="21" spans="1:18" ht="12.75" customHeight="1">
      <c r="A21" s="15"/>
      <c r="B21" s="44" t="s">
        <v>63</v>
      </c>
      <c r="C21" s="45">
        <v>61</v>
      </c>
      <c r="D21" s="42"/>
      <c r="E21" s="42">
        <f>E20*5</f>
        <v>0</v>
      </c>
      <c r="F21" s="15"/>
      <c r="G21" s="32"/>
      <c r="H21" s="32"/>
      <c r="I21" s="32"/>
      <c r="R21" s="15"/>
    </row>
    <row r="22" spans="1:18" ht="12.75" customHeight="1">
      <c r="A22" s="15"/>
      <c r="B22" s="44" t="s">
        <v>64</v>
      </c>
      <c r="C22" s="45">
        <v>65</v>
      </c>
      <c r="D22" s="42"/>
      <c r="E22" s="42"/>
      <c r="F22" s="15"/>
      <c r="G22" s="32"/>
      <c r="H22" s="32"/>
      <c r="I22" s="32"/>
      <c r="J22" s="15"/>
      <c r="K22" s="15"/>
      <c r="L22" s="15"/>
      <c r="M22" s="15"/>
      <c r="N22" s="15"/>
      <c r="O22" s="15"/>
      <c r="P22" s="15"/>
      <c r="Q22" s="15"/>
      <c r="R22" s="15"/>
    </row>
    <row r="23" spans="1:18" ht="13.5" thickBot="1">
      <c r="A23" s="15"/>
      <c r="B23" s="69" t="s">
        <v>65</v>
      </c>
      <c r="C23" s="70">
        <v>69</v>
      </c>
      <c r="D23" s="42"/>
      <c r="E23" s="42"/>
      <c r="F23" s="15"/>
      <c r="G23" s="32"/>
      <c r="H23" s="32"/>
      <c r="I23" s="32"/>
      <c r="J23" s="15"/>
      <c r="K23" s="15"/>
      <c r="L23" s="15"/>
      <c r="M23" s="15"/>
      <c r="N23" s="15"/>
      <c r="O23" s="15"/>
      <c r="P23" s="15"/>
      <c r="Q23" s="15"/>
      <c r="R23" s="15"/>
    </row>
    <row r="24" spans="1:18" ht="13.5" thickBot="1">
      <c r="A24" s="15"/>
      <c r="B24" s="42"/>
      <c r="C24" s="42"/>
      <c r="D24" s="42"/>
      <c r="E24" s="42"/>
      <c r="F24" s="15"/>
      <c r="G24" s="32"/>
      <c r="H24" s="32"/>
      <c r="I24" s="32"/>
      <c r="J24" s="15"/>
      <c r="K24" s="15"/>
      <c r="L24" s="15"/>
      <c r="M24" s="15"/>
      <c r="N24" s="15"/>
      <c r="O24" s="15"/>
      <c r="P24" s="15"/>
      <c r="Q24" s="15"/>
      <c r="R24" s="15"/>
    </row>
    <row r="25" spans="1:18" ht="13.5" thickBot="1">
      <c r="A25" s="15"/>
      <c r="B25" s="15"/>
      <c r="C25" s="15"/>
      <c r="D25" s="15"/>
      <c r="E25" s="16"/>
      <c r="F25" s="71" t="s">
        <v>49</v>
      </c>
      <c r="G25" s="72"/>
      <c r="H25" s="72"/>
      <c r="I25" s="72"/>
      <c r="J25" s="73"/>
      <c r="K25" s="15"/>
      <c r="L25" s="15"/>
      <c r="M25" s="15"/>
      <c r="N25" s="15"/>
      <c r="O25" s="74" t="s">
        <v>59</v>
      </c>
      <c r="P25" s="75"/>
      <c r="Q25" s="76"/>
      <c r="R25" s="15"/>
    </row>
    <row r="26" spans="1:18" ht="39" thickBot="1">
      <c r="A26" s="15"/>
      <c r="B26" s="77" t="s">
        <v>66</v>
      </c>
      <c r="C26" s="78" t="s">
        <v>11</v>
      </c>
      <c r="D26" s="78"/>
      <c r="E26" s="78"/>
      <c r="F26" s="79" t="s">
        <v>67</v>
      </c>
      <c r="G26" s="79" t="s">
        <v>68</v>
      </c>
      <c r="H26" s="79" t="s">
        <v>69</v>
      </c>
      <c r="I26" s="79" t="s">
        <v>70</v>
      </c>
      <c r="J26" s="79" t="s">
        <v>71</v>
      </c>
      <c r="K26" s="15"/>
      <c r="L26" s="15"/>
      <c r="M26" s="15"/>
      <c r="N26" s="15"/>
      <c r="O26" s="80" t="s">
        <v>72</v>
      </c>
      <c r="P26" s="81" t="s">
        <v>73</v>
      </c>
      <c r="Q26" s="82" t="s">
        <v>71</v>
      </c>
      <c r="R26" s="83"/>
    </row>
    <row r="27" spans="1:18" ht="12.75">
      <c r="A27" s="15"/>
      <c r="B27" s="84" t="s">
        <v>74</v>
      </c>
      <c r="C27" s="85">
        <f>CUMUL!C7</f>
        <v>0</v>
      </c>
      <c r="D27" s="86">
        <f>IF($O$9=2,1,IF(C27&gt;($C$37/2),1,0))</f>
        <v>1</v>
      </c>
      <c r="E27" s="85" t="e">
        <f>IF(C27/$C$37&gt;=0.1,"O","N")</f>
        <v>#DIV/0!</v>
      </c>
      <c r="F27" s="87">
        <f>IF($D$37&gt;0,IF(C27=MAX($C$27:$C$36),$O$14,0),"")</f>
        <v>25</v>
      </c>
      <c r="G27" s="87" t="e">
        <f>IF($D$37&gt;0,IF(C27/$C$37&gt;=0.05,"O","N"),"")</f>
        <v>#DIV/0!</v>
      </c>
      <c r="H27" s="87">
        <f>IF($D$37&gt;0,'[2]répartition CM'!E5,"")</f>
        <v>18</v>
      </c>
      <c r="I27" s="88">
        <f>IF($D$37&gt;0,'[2]répartition CM'!F5-'[2]répartition CM'!E5,"")</f>
        <v>1</v>
      </c>
      <c r="J27" s="89">
        <f>IF($D$37=0,IF(E27="O","T2","stop"),(F27+'[2]répartition CM'!F5))</f>
        <v>44</v>
      </c>
      <c r="K27" s="15"/>
      <c r="L27" s="15"/>
      <c r="M27" s="15"/>
      <c r="N27" s="15"/>
      <c r="O27" s="90">
        <f>IF(C27=MAX($C$27:$C$36),$O$20,0)</f>
        <v>13</v>
      </c>
      <c r="P27" s="91" t="e">
        <f>IF(C27/$C$37&gt;=0.05,"O","N")</f>
        <v>#DIV/0!</v>
      </c>
      <c r="Q27" s="92">
        <f>+O27+'[2]REPARTITION CC'!E5</f>
        <v>23</v>
      </c>
      <c r="R27" s="93"/>
    </row>
    <row r="28" spans="1:18" ht="12.75">
      <c r="A28" s="15"/>
      <c r="B28" s="94" t="s">
        <v>75</v>
      </c>
      <c r="C28" s="85">
        <f>CUMUL!C8</f>
        <v>0</v>
      </c>
      <c r="D28" s="86">
        <f t="shared" ref="D28:D36" si="0">IF($O$9=2,1,IF(C28&gt;($C$37/2),1,0))</f>
        <v>1</v>
      </c>
      <c r="E28" s="85" t="e">
        <f t="shared" ref="E28:E36" si="1">IF(C28/$C$37&gt;=0.1,"O","N")</f>
        <v>#DIV/0!</v>
      </c>
      <c r="F28" s="87">
        <f t="shared" ref="F28:F36" si="2">IF($D$37&gt;0,IF(C28=MAX($C$27:$C$36),$O$14,0),"")</f>
        <v>25</v>
      </c>
      <c r="G28" s="87" t="e">
        <f t="shared" ref="G28:G36" si="3">IF($D$37&gt;0,IF(C28/$C$37&gt;=0.05,"O","N"),"")</f>
        <v>#DIV/0!</v>
      </c>
      <c r="H28" s="87">
        <f>IF($D$37&gt;0,'[2]répartition CM'!E6,"")</f>
        <v>4</v>
      </c>
      <c r="I28" s="88">
        <f>IF($D$37&gt;0,'[2]répartition CM'!F6-'[2]répartition CM'!E6,"")</f>
        <v>0</v>
      </c>
      <c r="J28" s="89">
        <f>IF($D$37=0,IF(E28="O","T2","stop"),(F28+'[2]répartition CM'!F6))</f>
        <v>29</v>
      </c>
      <c r="K28" s="15"/>
      <c r="L28" s="15"/>
      <c r="M28" s="15"/>
      <c r="N28" s="15"/>
      <c r="O28" s="90">
        <f t="shared" ref="O28:O36" si="4">IF(C28=MAX($C$27:$C$36),$O$20,0)</f>
        <v>13</v>
      </c>
      <c r="P28" s="91" t="e">
        <f t="shared" ref="P28:P36" si="5">IF(C28/$C$37&gt;=0.05,"O","N")</f>
        <v>#DIV/0!</v>
      </c>
      <c r="Q28" s="92">
        <f>+O28+'[2]REPARTITION CC'!E6</f>
        <v>15</v>
      </c>
      <c r="R28" s="93"/>
    </row>
    <row r="29" spans="1:18" ht="12.75">
      <c r="A29" s="15"/>
      <c r="B29" s="94" t="s">
        <v>76</v>
      </c>
      <c r="C29" s="85">
        <f>CUMUL!C9</f>
        <v>0</v>
      </c>
      <c r="D29" s="86">
        <f t="shared" si="0"/>
        <v>1</v>
      </c>
      <c r="E29" s="85" t="e">
        <f t="shared" si="1"/>
        <v>#DIV/0!</v>
      </c>
      <c r="F29" s="87">
        <f t="shared" si="2"/>
        <v>25</v>
      </c>
      <c r="G29" s="87" t="e">
        <f t="shared" si="3"/>
        <v>#DIV/0!</v>
      </c>
      <c r="H29" s="87">
        <f>IF($D$37&gt;0,'[2]répartition CM'!E7,"")</f>
        <v>1</v>
      </c>
      <c r="I29" s="88">
        <f>IF($D$37&gt;0,'[2]répartition CM'!F7-'[2]répartition CM'!E7,"")</f>
        <v>0</v>
      </c>
      <c r="J29" s="89">
        <f>IF($D$37=0,IF(E29="O","T2","stop"),(F29+'[2]répartition CM'!F7))</f>
        <v>26</v>
      </c>
      <c r="K29" s="15"/>
      <c r="L29" s="15"/>
      <c r="M29" s="15"/>
      <c r="N29" s="15"/>
      <c r="O29" s="90">
        <f t="shared" si="4"/>
        <v>13</v>
      </c>
      <c r="P29" s="91" t="e">
        <f t="shared" si="5"/>
        <v>#DIV/0!</v>
      </c>
      <c r="Q29" s="92">
        <f>+O29+'[2]REPARTITION CC'!E7</f>
        <v>13</v>
      </c>
      <c r="R29" s="93"/>
    </row>
    <row r="30" spans="1:18" ht="12.75">
      <c r="A30" s="15"/>
      <c r="B30" s="94" t="s">
        <v>77</v>
      </c>
      <c r="C30" s="85">
        <f>CUMUL!C10</f>
        <v>0</v>
      </c>
      <c r="D30" s="86">
        <f t="shared" si="0"/>
        <v>1</v>
      </c>
      <c r="E30" s="85" t="e">
        <f t="shared" si="1"/>
        <v>#DIV/0!</v>
      </c>
      <c r="F30" s="87">
        <f t="shared" si="2"/>
        <v>25</v>
      </c>
      <c r="G30" s="87" t="e">
        <f t="shared" si="3"/>
        <v>#DIV/0!</v>
      </c>
      <c r="H30" s="87">
        <f>IF($D$37&gt;0,'[2]répartition CM'!E8,"")</f>
        <v>0</v>
      </c>
      <c r="I30" s="88">
        <f>IF($D$37&gt;0,'[2]répartition CM'!F8-'[2]répartition CM'!E8,"")</f>
        <v>0</v>
      </c>
      <c r="J30" s="89">
        <f>IF($D$37=0,IF(E30="O","T2","stop"),(F30+'[2]répartition CM'!F8))</f>
        <v>25</v>
      </c>
      <c r="K30" s="15"/>
      <c r="L30" s="15"/>
      <c r="M30" s="15"/>
      <c r="N30" s="15"/>
      <c r="O30" s="90">
        <f t="shared" si="4"/>
        <v>13</v>
      </c>
      <c r="P30" s="91" t="e">
        <f t="shared" si="5"/>
        <v>#DIV/0!</v>
      </c>
      <c r="Q30" s="92">
        <f>+O30+'[2]REPARTITION CC'!E8</f>
        <v>13</v>
      </c>
      <c r="R30" s="93"/>
    </row>
    <row r="31" spans="1:18" ht="12.75">
      <c r="A31" s="15"/>
      <c r="B31" s="94" t="s">
        <v>78</v>
      </c>
      <c r="C31" s="85">
        <f>CUMUL!C11</f>
        <v>0</v>
      </c>
      <c r="D31" s="86">
        <f t="shared" si="0"/>
        <v>1</v>
      </c>
      <c r="E31" s="85" t="e">
        <f t="shared" si="1"/>
        <v>#DIV/0!</v>
      </c>
      <c r="F31" s="87">
        <f t="shared" si="2"/>
        <v>25</v>
      </c>
      <c r="G31" s="87" t="e">
        <f t="shared" si="3"/>
        <v>#DIV/0!</v>
      </c>
      <c r="H31" s="87">
        <f>IF($D$37&gt;0,'[2]répartition CM'!E9,"")</f>
        <v>0</v>
      </c>
      <c r="I31" s="88">
        <f>IF($D$37&gt;0,'[2]répartition CM'!F9-'[2]répartition CM'!E9,"")</f>
        <v>0</v>
      </c>
      <c r="J31" s="89">
        <f>IF($D$37=0,IF(E31="O","T2","stop"),(F31+'[2]répartition CM'!F9))</f>
        <v>25</v>
      </c>
      <c r="K31" s="15"/>
      <c r="L31" s="15"/>
      <c r="M31" s="15"/>
      <c r="N31" s="15"/>
      <c r="O31" s="90">
        <f t="shared" si="4"/>
        <v>13</v>
      </c>
      <c r="P31" s="91" t="e">
        <f t="shared" si="5"/>
        <v>#DIV/0!</v>
      </c>
      <c r="Q31" s="92">
        <f>+O31+'[2]REPARTITION CC'!E9</f>
        <v>13</v>
      </c>
      <c r="R31" s="93"/>
    </row>
    <row r="32" spans="1:18" ht="12.75">
      <c r="A32" s="15"/>
      <c r="B32" s="94" t="s">
        <v>79</v>
      </c>
      <c r="C32" s="85">
        <f>CUMUL!C12</f>
        <v>0</v>
      </c>
      <c r="D32" s="86">
        <f t="shared" si="0"/>
        <v>1</v>
      </c>
      <c r="E32" s="85" t="e">
        <f t="shared" si="1"/>
        <v>#DIV/0!</v>
      </c>
      <c r="F32" s="87">
        <f t="shared" si="2"/>
        <v>25</v>
      </c>
      <c r="G32" s="87" t="e">
        <f t="shared" si="3"/>
        <v>#DIV/0!</v>
      </c>
      <c r="H32" s="87">
        <f>IF($D$37&gt;0,'[2]répartition CM'!E10,"")</f>
        <v>0</v>
      </c>
      <c r="I32" s="88">
        <f>IF($D$37&gt;0,'[2]répartition CM'!F10-'[2]répartition CM'!E10,"")</f>
        <v>0</v>
      </c>
      <c r="J32" s="89">
        <f>IF($D$37=0,IF(E32="O","T2","stop"),(F32+'[2]répartition CM'!F10))</f>
        <v>25</v>
      </c>
      <c r="K32" s="15"/>
      <c r="L32" s="15"/>
      <c r="M32" s="15"/>
      <c r="N32" s="15"/>
      <c r="O32" s="90">
        <f t="shared" si="4"/>
        <v>13</v>
      </c>
      <c r="P32" s="91" t="e">
        <f t="shared" si="5"/>
        <v>#DIV/0!</v>
      </c>
      <c r="Q32" s="92">
        <f>+O32+'[2]REPARTITION CC'!E10</f>
        <v>13</v>
      </c>
      <c r="R32" s="93"/>
    </row>
    <row r="33" spans="1:18" ht="12.75">
      <c r="A33" s="15"/>
      <c r="B33" s="94" t="s">
        <v>80</v>
      </c>
      <c r="C33" s="85">
        <f>CUMUL!C13</f>
        <v>0</v>
      </c>
      <c r="D33" s="86">
        <f t="shared" si="0"/>
        <v>1</v>
      </c>
      <c r="E33" s="85" t="e">
        <f t="shared" si="1"/>
        <v>#DIV/0!</v>
      </c>
      <c r="F33" s="87">
        <f t="shared" si="2"/>
        <v>25</v>
      </c>
      <c r="G33" s="87" t="e">
        <f t="shared" si="3"/>
        <v>#DIV/0!</v>
      </c>
      <c r="H33" s="87">
        <f>IF($D$37&gt;0,'[2]répartition CM'!E11,"")</f>
        <v>0</v>
      </c>
      <c r="I33" s="88">
        <f>IF($D$37&gt;0,'[2]répartition CM'!F11-'[2]répartition CM'!E11,"")</f>
        <v>0</v>
      </c>
      <c r="J33" s="89">
        <f>IF($D$37=0,IF(E33="O","T2","stop"),(F33+'[2]répartition CM'!F11))</f>
        <v>25</v>
      </c>
      <c r="K33" s="15"/>
      <c r="L33" s="15"/>
      <c r="M33" s="15"/>
      <c r="N33" s="15"/>
      <c r="O33" s="90">
        <f t="shared" si="4"/>
        <v>13</v>
      </c>
      <c r="P33" s="91" t="e">
        <f t="shared" si="5"/>
        <v>#DIV/0!</v>
      </c>
      <c r="Q33" s="92">
        <f>+O33+'[2]REPARTITION CC'!E11</f>
        <v>13</v>
      </c>
      <c r="R33" s="93"/>
    </row>
    <row r="34" spans="1:18" ht="12.75">
      <c r="A34" s="15"/>
      <c r="B34" s="94" t="s">
        <v>81</v>
      </c>
      <c r="C34" s="85">
        <f>CUMUL!C14</f>
        <v>0</v>
      </c>
      <c r="D34" s="86">
        <f t="shared" si="0"/>
        <v>1</v>
      </c>
      <c r="E34" s="85" t="e">
        <f t="shared" si="1"/>
        <v>#DIV/0!</v>
      </c>
      <c r="F34" s="87">
        <f t="shared" si="2"/>
        <v>25</v>
      </c>
      <c r="G34" s="87" t="e">
        <f t="shared" si="3"/>
        <v>#DIV/0!</v>
      </c>
      <c r="H34" s="87">
        <f>IF($D$37&gt;0,'[2]répartition CM'!E12,"")</f>
        <v>0</v>
      </c>
      <c r="I34" s="88">
        <f>IF($D$37&gt;0,'[2]répartition CM'!F12-'[2]répartition CM'!E12,"")</f>
        <v>0</v>
      </c>
      <c r="J34" s="89">
        <f>IF($D$37=0,IF(E34="O","T2","stop"),(F34+'[2]répartition CM'!F12))</f>
        <v>25</v>
      </c>
      <c r="K34" s="15"/>
      <c r="L34" s="15"/>
      <c r="M34" s="15"/>
      <c r="N34" s="15"/>
      <c r="O34" s="90">
        <f t="shared" si="4"/>
        <v>13</v>
      </c>
      <c r="P34" s="91" t="e">
        <f t="shared" si="5"/>
        <v>#DIV/0!</v>
      </c>
      <c r="Q34" s="92">
        <f>+O34+'[2]REPARTITION CC'!E12</f>
        <v>13</v>
      </c>
      <c r="R34" s="93"/>
    </row>
    <row r="35" spans="1:18" ht="12.75">
      <c r="A35" s="15"/>
      <c r="B35" s="94" t="s">
        <v>82</v>
      </c>
      <c r="C35" s="85">
        <f>CUMUL!C15</f>
        <v>0</v>
      </c>
      <c r="D35" s="86">
        <f t="shared" si="0"/>
        <v>1</v>
      </c>
      <c r="E35" s="85" t="e">
        <f t="shared" si="1"/>
        <v>#DIV/0!</v>
      </c>
      <c r="F35" s="87">
        <f t="shared" si="2"/>
        <v>25</v>
      </c>
      <c r="G35" s="87" t="e">
        <f t="shared" si="3"/>
        <v>#DIV/0!</v>
      </c>
      <c r="H35" s="87">
        <f>IF($D$37&gt;0,'[2]répartition CM'!E13,"")</f>
        <v>0</v>
      </c>
      <c r="I35" s="88">
        <f>IF($D$37&gt;0,'[2]répartition CM'!F13-'[2]répartition CM'!E13,"")</f>
        <v>0</v>
      </c>
      <c r="J35" s="89">
        <f>IF($D$37=0,IF(E35="O","T2","stop"),(F35+'[2]répartition CM'!F13))</f>
        <v>25</v>
      </c>
      <c r="K35" s="15"/>
      <c r="L35" s="15"/>
      <c r="M35" s="15"/>
      <c r="N35" s="15"/>
      <c r="O35" s="90">
        <f t="shared" si="4"/>
        <v>13</v>
      </c>
      <c r="P35" s="91" t="e">
        <f t="shared" si="5"/>
        <v>#DIV/0!</v>
      </c>
      <c r="Q35" s="92">
        <f>+O35+'[2]REPARTITION CC'!E13</f>
        <v>13</v>
      </c>
      <c r="R35" s="93"/>
    </row>
    <row r="36" spans="1:18" ht="13.5" thickBot="1">
      <c r="A36" s="15"/>
      <c r="B36" s="95" t="s">
        <v>83</v>
      </c>
      <c r="C36" s="85">
        <f>CUMUL!C16</f>
        <v>0</v>
      </c>
      <c r="D36" s="86">
        <f t="shared" si="0"/>
        <v>1</v>
      </c>
      <c r="E36" s="85" t="e">
        <f t="shared" si="1"/>
        <v>#DIV/0!</v>
      </c>
      <c r="F36" s="87">
        <f t="shared" si="2"/>
        <v>25</v>
      </c>
      <c r="G36" s="87" t="e">
        <f t="shared" si="3"/>
        <v>#DIV/0!</v>
      </c>
      <c r="H36" s="87">
        <f>IF($D$37&gt;0,'[2]répartition CM'!E14,"")</f>
        <v>0</v>
      </c>
      <c r="I36" s="88">
        <f>IF($D$37&gt;0,'[2]répartition CM'!F14-'[2]répartition CM'!E14,"")</f>
        <v>0</v>
      </c>
      <c r="J36" s="89">
        <f>IF($D$37=0,IF(E36="O","T2","stop"),(F36+'[2]répartition CM'!F14))</f>
        <v>25</v>
      </c>
      <c r="K36" s="15"/>
      <c r="L36" s="15"/>
      <c r="M36" s="15"/>
      <c r="N36" s="15"/>
      <c r="O36" s="96">
        <f t="shared" si="4"/>
        <v>13</v>
      </c>
      <c r="P36" s="91" t="e">
        <f t="shared" si="5"/>
        <v>#DIV/0!</v>
      </c>
      <c r="Q36" s="97">
        <f>+O36+'[2]REPARTITION CC'!E14</f>
        <v>13</v>
      </c>
      <c r="R36" s="93"/>
    </row>
    <row r="37" spans="1:18" ht="13.5" thickBot="1">
      <c r="A37" s="15"/>
      <c r="B37" s="98" t="s">
        <v>84</v>
      </c>
      <c r="C37" s="99">
        <f>SUM(C27:C36)</f>
        <v>0</v>
      </c>
      <c r="D37" s="100">
        <f>SUM(D27:D36)</f>
        <v>10</v>
      </c>
      <c r="E37" s="99"/>
      <c r="F37" s="101">
        <f>SUM(F27:F36)</f>
        <v>250</v>
      </c>
      <c r="G37" s="101"/>
      <c r="H37" s="101">
        <f>SUM(H27:H36)</f>
        <v>23</v>
      </c>
      <c r="I37" s="101">
        <f>SUM(I27:I36)</f>
        <v>1</v>
      </c>
      <c r="J37" s="102">
        <f>IF(D37=0,"T2",SUM(J27:J36))</f>
        <v>274</v>
      </c>
      <c r="K37" s="15"/>
      <c r="L37" s="15"/>
      <c r="M37" s="15"/>
      <c r="N37" s="15"/>
      <c r="O37" s="103">
        <f>SUM(O27:O36)</f>
        <v>130</v>
      </c>
      <c r="P37" s="104"/>
      <c r="Q37" s="105">
        <f>SUM(Q27:Q36)</f>
        <v>142</v>
      </c>
      <c r="R37" s="93"/>
    </row>
    <row r="38" spans="1:18" s="115" customFormat="1" ht="26.25" thickBot="1">
      <c r="A38" s="106"/>
      <c r="B38" s="107" t="s">
        <v>85</v>
      </c>
      <c r="C38" s="108">
        <f>SUMIF(G27:G36,"O",C27:C36)</f>
        <v>0</v>
      </c>
      <c r="D38" s="109"/>
      <c r="E38" s="110"/>
      <c r="F38" s="111"/>
      <c r="G38" s="112"/>
      <c r="H38" s="112"/>
      <c r="I38" s="112"/>
      <c r="J38" s="113" t="str">
        <f>IF('[2]répartition CM'!E18&gt;0,"meme moyenne dans la répartition PFM","")</f>
        <v/>
      </c>
      <c r="K38" s="114"/>
      <c r="L38" s="106"/>
      <c r="M38" s="106"/>
      <c r="N38" s="106"/>
      <c r="O38" s="106"/>
      <c r="P38" s="106"/>
      <c r="Q38" s="113" t="str">
        <f>IF('[2]REPARTITION CC'!C35&gt;0,"meme moyenne dans la répartition PFM","")</f>
        <v/>
      </c>
      <c r="R38" s="114"/>
    </row>
    <row r="39" spans="1:18" ht="26.25" customHeight="1" thickBot="1">
      <c r="A39" s="15"/>
      <c r="B39" s="116"/>
      <c r="C39" s="15"/>
      <c r="D39" s="15"/>
      <c r="E39" s="16"/>
      <c r="F39" s="15"/>
      <c r="G39" s="16"/>
      <c r="H39" s="16"/>
      <c r="I39" s="16"/>
      <c r="J39" s="117" t="str">
        <f>IF(J37="T2","tour 2 nécessaire",IF(J37="#DIV/0!","ERREUR",IF(J37=J14,"vérif OK","ERREUR")))</f>
        <v>ERREUR</v>
      </c>
      <c r="K39" s="118"/>
      <c r="L39" s="15"/>
      <c r="M39" s="15"/>
      <c r="N39" s="15"/>
      <c r="O39" s="15"/>
      <c r="P39" s="15"/>
      <c r="Q39" s="117" t="str">
        <f>IF(Q37=J20,"vérif OK","ERREUR")</f>
        <v>ERREUR</v>
      </c>
      <c r="R39" s="118"/>
    </row>
    <row r="40" spans="1:18" ht="28.5" customHeight="1">
      <c r="A40" s="15"/>
      <c r="B40" s="15"/>
      <c r="C40" s="15"/>
      <c r="D40" s="15"/>
      <c r="E40" s="16"/>
      <c r="F40" s="15"/>
      <c r="G40" s="16"/>
      <c r="H40" s="16"/>
      <c r="I40" s="16"/>
      <c r="J40" s="15"/>
      <c r="K40" s="15"/>
      <c r="L40" s="15"/>
      <c r="M40" s="15"/>
      <c r="N40" s="15"/>
      <c r="O40" s="15"/>
      <c r="P40" s="15"/>
      <c r="Q40" s="15"/>
      <c r="R40" s="15"/>
    </row>
    <row r="41" spans="1:18" ht="12.75" hidden="1" customHeight="1">
      <c r="G41" s="17"/>
      <c r="H41" s="17"/>
      <c r="I41" s="17"/>
    </row>
    <row r="42" spans="1:18" ht="12.75" hidden="1" customHeight="1">
      <c r="G42" s="17"/>
      <c r="H42" s="17"/>
      <c r="I42" s="17"/>
    </row>
    <row r="43" spans="1:18" ht="12.75" hidden="1" customHeight="1">
      <c r="G43" s="17"/>
      <c r="H43" s="17"/>
      <c r="I43" s="17"/>
    </row>
    <row r="44" spans="1:18" ht="12.75" hidden="1" customHeight="1">
      <c r="G44" s="17"/>
      <c r="H44" s="17"/>
      <c r="I44" s="17"/>
    </row>
    <row r="45" spans="1:18" ht="12.75" hidden="1" customHeight="1">
      <c r="G45" s="17"/>
      <c r="H45" s="17"/>
      <c r="I45" s="17"/>
    </row>
    <row r="46" spans="1:18" ht="12.75" hidden="1" customHeight="1">
      <c r="G46" s="17"/>
      <c r="H46" s="17"/>
      <c r="I46" s="17"/>
    </row>
    <row r="47" spans="1:18" ht="12.75" hidden="1" customHeight="1">
      <c r="G47" s="17"/>
      <c r="H47" s="17"/>
      <c r="I47" s="17"/>
    </row>
    <row r="48" spans="1:18" ht="12.75" hidden="1" customHeight="1">
      <c r="G48" s="17"/>
      <c r="H48" s="17"/>
      <c r="I48" s="17"/>
    </row>
    <row r="49" spans="7:9" ht="12.75" hidden="1" customHeight="1">
      <c r="G49" s="17"/>
      <c r="H49" s="17"/>
      <c r="I49" s="17"/>
    </row>
    <row r="50" spans="7:9" ht="12.75" hidden="1" customHeight="1">
      <c r="G50" s="17"/>
      <c r="H50" s="17"/>
      <c r="I50" s="17"/>
    </row>
    <row r="51" spans="7:9" ht="12.75" hidden="1" customHeight="1">
      <c r="G51" s="17"/>
      <c r="H51" s="17"/>
      <c r="I51" s="17"/>
    </row>
    <row r="52" spans="7:9" ht="12.75" hidden="1" customHeight="1">
      <c r="G52" s="17"/>
      <c r="H52" s="17"/>
      <c r="I52" s="17"/>
    </row>
    <row r="53" spans="7:9" ht="12.75" hidden="1" customHeight="1">
      <c r="G53" s="17"/>
      <c r="H53" s="17"/>
      <c r="I53" s="17"/>
    </row>
    <row r="54" spans="7:9" ht="12.75" hidden="1" customHeight="1">
      <c r="G54" s="17"/>
      <c r="H54" s="17"/>
      <c r="I54" s="17"/>
    </row>
  </sheetData>
  <mergeCells count="23">
    <mergeCell ref="J38:K38"/>
    <mergeCell ref="Q38:R38"/>
    <mergeCell ref="J39:K39"/>
    <mergeCell ref="Q39:R39"/>
    <mergeCell ref="J18:K19"/>
    <mergeCell ref="O18:P19"/>
    <mergeCell ref="Q18:Q19"/>
    <mergeCell ref="J20:K20"/>
    <mergeCell ref="O20:P20"/>
    <mergeCell ref="F25:J25"/>
    <mergeCell ref="O25:Q25"/>
    <mergeCell ref="J12:K13"/>
    <mergeCell ref="O12:P13"/>
    <mergeCell ref="Q12:Q13"/>
    <mergeCell ref="J14:K14"/>
    <mergeCell ref="O14:P14"/>
    <mergeCell ref="J17:Q17"/>
    <mergeCell ref="B2:Q2"/>
    <mergeCell ref="B3:Q3"/>
    <mergeCell ref="B4:Q4"/>
    <mergeCell ref="G6:Q6"/>
    <mergeCell ref="J9:K9"/>
    <mergeCell ref="J11:Q11"/>
  </mergeCells>
  <conditionalFormatting sqref="J39 Q39">
    <cfRule type="cellIs" dxfId="4" priority="4" stopIfTrue="1" operator="equal">
      <formula>"vérif OK"</formula>
    </cfRule>
    <cfRule type="cellIs" dxfId="3" priority="5" stopIfTrue="1" operator="equal">
      <formula>"ERREUR"</formula>
    </cfRule>
  </conditionalFormatting>
  <conditionalFormatting sqref="J39:K39">
    <cfRule type="containsText" dxfId="2" priority="3" operator="containsText" text="tour 2">
      <formula>NOT(ISERROR(SEARCH("tour 2",J39)))</formula>
    </cfRule>
  </conditionalFormatting>
  <conditionalFormatting sqref="J38:K38">
    <cfRule type="containsText" dxfId="1" priority="2" operator="containsText" text="meme moyenne">
      <formula>NOT(ISERROR(SEARCH("meme moyenne",J38)))</formula>
    </cfRule>
  </conditionalFormatting>
  <conditionalFormatting sqref="Q38:R38">
    <cfRule type="containsText" dxfId="0" priority="1" operator="containsText" text="meme moyenne">
      <formula>NOT(ISERROR(SEARCH("meme moyenne",Q38)))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CUMUL</vt:lpstr>
      <vt:lpstr>ELUS CM ET CC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Thierry</cp:lastModifiedBy>
  <cp:lastPrinted>2018-03-04T17:06:42Z</cp:lastPrinted>
  <dcterms:created xsi:type="dcterms:W3CDTF">2016-11-26T15:36:20Z</dcterms:created>
  <dcterms:modified xsi:type="dcterms:W3CDTF">2019-04-14T15:21:13Z</dcterms:modified>
</cp:coreProperties>
</file>