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hierry\Desktop\"/>
    </mc:Choice>
  </mc:AlternateContent>
  <bookViews>
    <workbookView xWindow="0" yWindow="0" windowWidth="17256" windowHeight="7212"/>
  </bookViews>
  <sheets>
    <sheet name="COMITE" sheetId="1" r:id="rId1"/>
    <sheet name="CONTROLE" sheetId="3" r:id="rId2"/>
    <sheet name="regle de calcul des sieges" sheetId="2"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2" i="1" l="1"/>
  <c r="G16" i="1"/>
  <c r="G15" i="1"/>
  <c r="G14" i="1"/>
  <c r="G12" i="3"/>
  <c r="F14" i="3" l="1"/>
  <c r="F20" i="3"/>
  <c r="F19" i="3"/>
  <c r="F18" i="3"/>
  <c r="F17" i="3"/>
  <c r="F16" i="3"/>
  <c r="F15" i="3"/>
  <c r="C20" i="1" l="1"/>
  <c r="C19" i="1"/>
  <c r="C18" i="1"/>
  <c r="C17" i="1"/>
  <c r="C16" i="1"/>
  <c r="D16" i="1" s="1"/>
  <c r="E16" i="1" s="1"/>
  <c r="C15" i="1"/>
  <c r="C14" i="1"/>
  <c r="D14" i="1" s="1"/>
  <c r="E14" i="1" s="1"/>
  <c r="B21" i="1"/>
  <c r="D15" i="1"/>
  <c r="E15" i="1" s="1"/>
  <c r="E17" i="1"/>
  <c r="E18" i="1"/>
  <c r="E19" i="1"/>
  <c r="E20" i="1"/>
  <c r="C20" i="3" l="1"/>
  <c r="D20" i="3" s="1"/>
  <c r="C16" i="3"/>
  <c r="D16" i="3" s="1"/>
  <c r="C8" i="3"/>
  <c r="C19" i="3" s="1"/>
  <c r="D19" i="3" s="1"/>
  <c r="G16" i="3" l="1"/>
  <c r="E16" i="3"/>
  <c r="G20" i="3"/>
  <c r="E20" i="3"/>
  <c r="G19" i="3"/>
  <c r="E19" i="3"/>
  <c r="C17" i="3"/>
  <c r="D17" i="3" s="1"/>
  <c r="E17" i="3" s="1"/>
  <c r="C14" i="3"/>
  <c r="D14" i="3" s="1"/>
  <c r="E14" i="3" s="1"/>
  <c r="C18" i="3"/>
  <c r="D18" i="3" s="1"/>
  <c r="E18" i="3" s="1"/>
  <c r="C15" i="3"/>
  <c r="D15" i="3" s="1"/>
  <c r="G17" i="3"/>
  <c r="B21" i="3"/>
  <c r="B26" i="3" s="1"/>
  <c r="G14" i="3" l="1"/>
  <c r="D21" i="3"/>
  <c r="G18" i="3"/>
  <c r="G15" i="3"/>
  <c r="E15" i="3"/>
</calcChain>
</file>

<file path=xl/sharedStrings.xml><?xml version="1.0" encoding="utf-8"?>
<sst xmlns="http://schemas.openxmlformats.org/spreadsheetml/2006/main" count="46" uniqueCount="26">
  <si>
    <t>SUFFRAGES EXPRIMES (SVE)</t>
  </si>
  <si>
    <t>Nombre de sièges à répartir</t>
  </si>
  <si>
    <t>QUOTIENT ELECTORAL (QE)</t>
  </si>
  <si>
    <t>1ère répartition des sièges</t>
  </si>
  <si>
    <t>2ème répartition des sièges</t>
  </si>
  <si>
    <t>Nb de siège restant à pourvoir:</t>
  </si>
  <si>
    <t>Voix/QE</t>
  </si>
  <si>
    <t>Sièges obtenus au quotient</t>
  </si>
  <si>
    <t>Moyenne pour le 1er siège restant</t>
  </si>
  <si>
    <t>Sièges obtenus à la + forte moyenne</t>
  </si>
  <si>
    <t>Sièges obtenus</t>
  </si>
  <si>
    <t>FO</t>
  </si>
  <si>
    <t>CGT</t>
  </si>
  <si>
    <t>SOLIDAIRES</t>
  </si>
  <si>
    <t>Total :</t>
  </si>
  <si>
    <t xml:space="preserve"> </t>
  </si>
  <si>
    <t xml:space="preserve">TOTAL VOIX </t>
  </si>
  <si>
    <r>
      <t>Calcul du quotient électoral</t>
    </r>
    <r>
      <rPr>
        <sz val="11"/>
        <rFont val="Arial"/>
        <family val="2"/>
      </rPr>
      <t>. Le calcul du quotient électoral, calculé jusqu'au deuxième chiffre après la virgule, est égal au nombre total des suffrages exprimés divisé par le nombre de sièges à pourvoir.</t>
    </r>
  </si>
  <si>
    <r>
      <t>Première répartition des sièges</t>
    </r>
    <r>
      <rPr>
        <sz val="11"/>
        <rFont val="Arial"/>
        <family val="2"/>
      </rPr>
      <t>. Chaque liste "a droit à autant de sièges que la moyenne des voix recueillies par elle contient de fois le quotient électoral"</t>
    </r>
  </si>
  <si>
    <r>
      <t>Méthode de la plus forte moyenne.</t>
    </r>
    <r>
      <rPr>
        <sz val="11"/>
        <rFont val="Arial"/>
        <family val="2"/>
      </rPr>
      <t xml:space="preserve"> Après un premier tour d’attribution des sièges au quotient, on calculera pour chaque siège restant à attribuer la moyenne de chaque liste en divisant la moyenne des voix de chaque liste par le nombre de siège obtenus plus un. La liste qui a la plus grande moyenne se voit attribuer le siège du tour. On continue ainsi jusqu’à l’attribution complète des sièges.
</t>
    </r>
  </si>
  <si>
    <t>Dans la répartition à la plus forte moyenne, il s'agit de calculer quelle serait pour chaque liste la moyenne des suffrages obtenus par sièges attribués si on accordait fictivement à chacune d'elle un siège supplémentaire. La liste qui obtient la plus forte moyenne reçoit un siège. L'opération se répète autant de fois qu'il reste de sièges à pourvoir</t>
  </si>
  <si>
    <t>* Pour obtenir la moyenne des voix de chaque liste, il faut diviser le total des voix recueillies par tous les candidats de la liste par le nombre de candidats présenté sur cette liste</t>
  </si>
  <si>
    <t>FO CAP</t>
  </si>
  <si>
    <t>Nombre de voix</t>
  </si>
  <si>
    <t xml:space="preserve">ATTRIBUTION DES SIEGES SELON LA REGLE DE LA FORTE MOYENNE ELECTION COMISSION COS TERRITORIAL
</t>
  </si>
  <si>
    <t>ATTRIBUTION DES SIEGES SELON LA REGLE DE LA FORTE MOYENNE ELECTION CONTROLE COS TERRITORIAL                                                                                                                    
REPRESENTATION PROPORTIONNELLE
A LA PLUS FORTE MOYENNE</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</si>
</sst>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b/>
      <u/>
      <sz val="11"/>
      <name val="Arial"/>
      <family val="2"/>
    </font>
    <font>
      <sz val="11"/>
      <name val="Arial"/>
      <family val="2"/>
    </font>
    <font>
      <sz val="10"/>
      <name val="Arial"/>
      <family val="2"/>
    </font>
    <font>
      <sz val="8"/>
      <name val="Arial"/>
      <family val="2"/>
    </font>
    <font>
      <sz val="12"/>
      <color indexed="63"/>
      <name val="Arial"/>
      <family val="2"/>
    </font>
    <font>
      <sz val="20"/>
      <color theme="1"/>
      <name val="Calibri"/>
      <family val="2"/>
      <scheme val="minor"/>
    </font>
    <font>
      <sz val="26"/>
      <color theme="1"/>
      <name val="Calibri"/>
      <family val="2"/>
      <scheme val="minor"/>
    </font>
    <font>
      <b/>
      <sz val="20"/>
      <color theme="1"/>
      <name val="Calibri"/>
      <family val="2"/>
      <scheme val="minor"/>
    </font>
    <font>
      <b/>
      <sz val="11"/>
      <color rgb="FFFF0000"/>
      <name val="Calibri"/>
      <family val="2"/>
      <scheme val="minor"/>
    </font>
    <font>
      <b/>
      <sz val="20"/>
      <color rgb="FFFF0000"/>
      <name val="Calibri"/>
      <family val="2"/>
      <scheme val="minor"/>
    </font>
    <font>
      <b/>
      <sz val="26"/>
      <color rgb="FFFF0000"/>
      <name val="Calibri"/>
      <family val="2"/>
      <scheme val="minor"/>
    </font>
    <font>
      <sz val="26"/>
      <color rgb="FFFF0000"/>
      <name val="Calibri"/>
      <family val="2"/>
      <scheme val="minor"/>
    </font>
    <font>
      <b/>
      <sz val="26"/>
      <color rgb="FF002060"/>
      <name val="Calibri"/>
      <family val="2"/>
      <scheme val="minor"/>
    </font>
    <font>
      <b/>
      <sz val="26"/>
      <color theme="1"/>
      <name val="Calibri"/>
      <family val="2"/>
      <scheme val="minor"/>
    </font>
    <font>
      <b/>
      <sz val="26"/>
      <name val="Calibri"/>
      <family val="2"/>
      <scheme val="minor"/>
    </font>
    <font>
      <b/>
      <sz val="26"/>
      <color rgb="FF00B0F0"/>
      <name val="Calibri"/>
      <family val="2"/>
      <scheme val="minor"/>
    </font>
    <font>
      <sz val="20"/>
      <color rgb="FF002060"/>
      <name val="Calibri"/>
      <family val="2"/>
      <scheme val="minor"/>
    </font>
    <font>
      <b/>
      <sz val="26"/>
      <color rgb="FF92D050"/>
      <name val="Calibri"/>
      <family val="2"/>
      <scheme val="minor"/>
    </font>
  </fonts>
  <fills count="2">
    <fill>
      <patternFill patternType="none"/>
    </fill>
    <fill>
      <patternFill patternType="gray125"/>
    </fill>
  </fills>
  <borders count="4">
    <border>
      <left/>
      <right/>
      <top/>
      <bottom/>
      <diagonal/>
    </border>
    <border>
      <left/>
      <right style="medium">
        <color indexed="64"/>
      </right>
      <top/>
      <bottom/>
      <diagonal/>
    </border>
    <border>
      <left/>
      <right/>
      <top/>
      <bottom style="thin">
        <color indexed="64"/>
      </bottom>
      <diagonal/>
    </border>
    <border>
      <left/>
      <right style="medium">
        <color indexed="64"/>
      </right>
      <top/>
      <bottom style="thin">
        <color indexed="64"/>
      </bottom>
      <diagonal/>
    </border>
  </borders>
  <cellStyleXfs count="1">
    <xf numFmtId="0" fontId="0" fillId="0" borderId="0"/>
  </cellStyleXfs>
  <cellXfs count="37">
    <xf numFmtId="0" fontId="0" fillId="0" borderId="0" xfId="0"/>
    <xf numFmtId="0" fontId="0" fillId="0" borderId="0" xfId="0" applyAlignment="1">
      <alignment wrapText="1"/>
    </xf>
    <xf numFmtId="0" fontId="0" fillId="0" borderId="0" xfId="0" applyAlignment="1">
      <alignment horizontal="center" vertical="center"/>
    </xf>
    <xf numFmtId="0" fontId="3" fillId="0" borderId="0" xfId="0" applyFont="1" applyBorder="1" applyProtection="1"/>
    <xf numFmtId="0" fontId="3" fillId="0" borderId="0" xfId="0" applyFont="1" applyBorder="1" applyAlignment="1" applyProtection="1"/>
    <xf numFmtId="0" fontId="3" fillId="0" borderId="1" xfId="0" applyFont="1" applyBorder="1" applyAlignment="1" applyProtection="1"/>
    <xf numFmtId="0" fontId="4" fillId="0" borderId="0" xfId="0" applyFont="1" applyBorder="1" applyProtection="1"/>
    <xf numFmtId="0" fontId="3" fillId="0" borderId="1" xfId="0" applyFont="1" applyBorder="1" applyProtection="1"/>
    <xf numFmtId="0" fontId="6" fillId="0" borderId="0" xfId="0" applyFont="1" applyAlignment="1">
      <alignment horizontal="center" vertical="center"/>
    </xf>
    <xf numFmtId="0" fontId="7" fillId="0" borderId="0" xfId="0" applyFont="1" applyAlignment="1">
      <alignment horizontal="center" vertical="center"/>
    </xf>
    <xf numFmtId="0" fontId="9" fillId="0" borderId="0" xfId="0" applyFont="1" applyAlignment="1">
      <alignment horizontal="center" vertical="center"/>
    </xf>
    <xf numFmtId="0" fontId="10" fillId="0" borderId="0" xfId="0" applyFont="1" applyAlignment="1">
      <alignment horizontal="center" vertical="center"/>
    </xf>
    <xf numFmtId="0" fontId="11" fillId="0" borderId="0" xfId="0" applyFont="1" applyAlignment="1">
      <alignment horizontal="center" vertical="center"/>
    </xf>
    <xf numFmtId="0" fontId="8" fillId="0" borderId="0" xfId="0" applyFont="1"/>
    <xf numFmtId="0" fontId="12" fillId="0" borderId="0" xfId="0" applyFont="1" applyAlignment="1">
      <alignment horizontal="center" vertical="center"/>
    </xf>
    <xf numFmtId="0" fontId="13" fillId="0" borderId="0" xfId="0" applyFont="1" applyAlignment="1">
      <alignment horizontal="center" vertical="center"/>
    </xf>
    <xf numFmtId="0" fontId="14" fillId="0" borderId="0" xfId="0" applyFont="1" applyAlignment="1">
      <alignment horizontal="center" vertical="center"/>
    </xf>
    <xf numFmtId="0" fontId="15" fillId="0" borderId="0" xfId="0" applyFont="1" applyAlignment="1">
      <alignment horizontal="center" vertical="center"/>
    </xf>
    <xf numFmtId="0" fontId="16" fillId="0" borderId="0" xfId="0" applyFont="1" applyAlignment="1">
      <alignment horizontal="center" vertical="center"/>
    </xf>
    <xf numFmtId="0" fontId="17" fillId="0" borderId="0" xfId="0" applyFont="1" applyAlignment="1">
      <alignment horizontal="center" vertical="center"/>
    </xf>
    <xf numFmtId="0" fontId="14" fillId="0" borderId="0" xfId="0" applyFont="1" applyAlignment="1">
      <alignment horizontal="center" vertical="center"/>
    </xf>
    <xf numFmtId="2" fontId="0" fillId="0" borderId="0" xfId="0" applyNumberFormat="1" applyAlignment="1">
      <alignment horizontal="center" vertical="center"/>
    </xf>
    <xf numFmtId="0" fontId="14" fillId="0" borderId="0" xfId="0" applyFont="1" applyAlignment="1">
      <alignment horizontal="center" vertical="center"/>
    </xf>
    <xf numFmtId="0" fontId="18" fillId="0" borderId="0" xfId="0" applyFont="1" applyAlignment="1">
      <alignment horizontal="center" vertical="center"/>
    </xf>
    <xf numFmtId="2" fontId="0" fillId="0" borderId="0" xfId="0" applyNumberFormat="1" applyAlignment="1" applyProtection="1">
      <alignment horizontal="center" vertical="center"/>
      <protection locked="0"/>
    </xf>
    <xf numFmtId="2" fontId="8" fillId="0" borderId="0" xfId="0" applyNumberFormat="1" applyFont="1" applyAlignment="1">
      <alignment horizontal="center" vertical="center"/>
    </xf>
    <xf numFmtId="0" fontId="14" fillId="0" borderId="0" xfId="0" applyFont="1" applyAlignment="1">
      <alignment horizontal="center" vertical="center" wrapText="1"/>
    </xf>
    <xf numFmtId="0" fontId="14" fillId="0" borderId="0" xfId="0" applyFont="1" applyAlignment="1">
      <alignment horizontal="center" vertical="center"/>
    </xf>
    <xf numFmtId="0" fontId="1" fillId="0" borderId="0" xfId="0" applyFont="1" applyBorder="1" applyAlignment="1" applyProtection="1">
      <alignment vertical="top" wrapText="1"/>
    </xf>
    <xf numFmtId="0" fontId="2" fillId="0" borderId="0" xfId="0" applyFont="1" applyBorder="1" applyAlignment="1" applyProtection="1">
      <alignment vertical="top" wrapText="1"/>
    </xf>
    <xf numFmtId="0" fontId="2" fillId="0" borderId="1" xfId="0" applyFont="1" applyBorder="1" applyAlignment="1" applyProtection="1">
      <alignment vertical="top" wrapText="1"/>
    </xf>
    <xf numFmtId="0" fontId="3" fillId="0" borderId="2" xfId="0" applyFont="1" applyBorder="1" applyAlignment="1" applyProtection="1"/>
    <xf numFmtId="0" fontId="3" fillId="0" borderId="3" xfId="0" applyFont="1" applyBorder="1" applyAlignment="1" applyProtection="1"/>
    <xf numFmtId="0" fontId="5" fillId="0" borderId="0" xfId="0" applyFont="1" applyBorder="1" applyAlignment="1" applyProtection="1">
      <alignment horizontal="center" vertical="top" wrapText="1"/>
    </xf>
    <xf numFmtId="0" fontId="3" fillId="0" borderId="0" xfId="0" applyFont="1" applyBorder="1" applyAlignment="1" applyProtection="1"/>
    <xf numFmtId="1" fontId="8" fillId="0" borderId="0" xfId="0" applyNumberFormat="1" applyFont="1" applyAlignment="1">
      <alignment horizontal="center" vertical="center"/>
    </xf>
    <xf numFmtId="1" fontId="10" fillId="0" borderId="0" xfId="0" applyNumberFormat="1"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4"/>
  <sheetViews>
    <sheetView tabSelected="1" workbookViewId="0">
      <selection activeCell="F15" sqref="F15"/>
    </sheetView>
  </sheetViews>
  <sheetFormatPr baseColWidth="10" defaultRowHeight="14.4" x14ac:dyDescent="0.3"/>
  <cols>
    <col min="1" max="1" width="24.33203125" customWidth="1"/>
    <col min="2" max="2" width="32.6640625" customWidth="1"/>
    <col min="4" max="4" width="25.88671875" customWidth="1"/>
    <col min="5" max="5" width="55.33203125" customWidth="1"/>
    <col min="6" max="6" width="35.88671875" customWidth="1"/>
    <col min="7" max="7" width="27.33203125" customWidth="1"/>
  </cols>
  <sheetData>
    <row r="1" spans="1:7" ht="33.6" x14ac:dyDescent="0.3">
      <c r="A1" s="26" t="s">
        <v>24</v>
      </c>
      <c r="B1" s="27"/>
      <c r="C1" s="27"/>
      <c r="D1" s="27"/>
      <c r="E1" s="27"/>
      <c r="F1" s="27"/>
      <c r="G1" s="27"/>
    </row>
    <row r="3" spans="1:7" ht="25.8" x14ac:dyDescent="0.5">
      <c r="A3" t="s">
        <v>0</v>
      </c>
      <c r="C3" s="13">
        <v>1152</v>
      </c>
    </row>
    <row r="4" spans="1:7" ht="25.8" x14ac:dyDescent="0.5">
      <c r="C4" s="13"/>
    </row>
    <row r="5" spans="1:7" ht="25.8" x14ac:dyDescent="0.5">
      <c r="A5" t="s">
        <v>1</v>
      </c>
      <c r="C5" s="13">
        <v>19</v>
      </c>
    </row>
    <row r="6" spans="1:7" ht="25.8" x14ac:dyDescent="0.5">
      <c r="C6" s="13"/>
    </row>
    <row r="7" spans="1:7" ht="25.8" x14ac:dyDescent="0.5">
      <c r="C7" s="13"/>
    </row>
    <row r="8" spans="1:7" ht="25.8" x14ac:dyDescent="0.5">
      <c r="A8" t="s">
        <v>2</v>
      </c>
      <c r="C8" s="13">
        <v>60.63</v>
      </c>
      <c r="E8" s="1"/>
    </row>
    <row r="11" spans="1:7" x14ac:dyDescent="0.3">
      <c r="A11" s="10"/>
      <c r="B11" s="10" t="s">
        <v>3</v>
      </c>
      <c r="C11" s="10"/>
      <c r="E11" s="10" t="s">
        <v>4</v>
      </c>
    </row>
    <row r="12" spans="1:7" ht="25.8" x14ac:dyDescent="0.3">
      <c r="A12" s="2"/>
      <c r="B12" s="2"/>
      <c r="C12" s="2"/>
      <c r="E12" s="10" t="s">
        <v>5</v>
      </c>
      <c r="G12" s="11">
        <f>C5-D21</f>
        <v>1</v>
      </c>
    </row>
    <row r="13" spans="1:7" x14ac:dyDescent="0.3">
      <c r="A13" s="2"/>
      <c r="B13" s="2" t="s">
        <v>23</v>
      </c>
      <c r="C13" s="2" t="s">
        <v>6</v>
      </c>
      <c r="D13" s="2" t="s">
        <v>7</v>
      </c>
      <c r="E13" s="2" t="s">
        <v>8</v>
      </c>
      <c r="F13" s="2" t="s">
        <v>9</v>
      </c>
      <c r="G13" s="2" t="s">
        <v>10</v>
      </c>
    </row>
    <row r="14" spans="1:7" ht="33.6" x14ac:dyDescent="0.3">
      <c r="A14" s="15" t="s">
        <v>11</v>
      </c>
      <c r="B14" s="15">
        <v>300</v>
      </c>
      <c r="C14" s="21">
        <f>B14/C8</f>
        <v>4.948045522018802</v>
      </c>
      <c r="D14" s="15">
        <f>ROUNDDOWN(C14,0)</f>
        <v>4</v>
      </c>
      <c r="E14" s="24">
        <f>B14/(D14+1)</f>
        <v>60</v>
      </c>
      <c r="F14" s="19">
        <v>0</v>
      </c>
      <c r="G14" s="15">
        <f>D14+F14</f>
        <v>4</v>
      </c>
    </row>
    <row r="15" spans="1:7" ht="33.6" x14ac:dyDescent="0.3">
      <c r="A15" s="12" t="s">
        <v>12</v>
      </c>
      <c r="B15" s="12">
        <v>500</v>
      </c>
      <c r="C15" s="21">
        <f>B15/C8</f>
        <v>8.2467425366980045</v>
      </c>
      <c r="D15" s="15">
        <f t="shared" ref="D15:D16" si="0">ROUNDDOWN(C15,0)</f>
        <v>8</v>
      </c>
      <c r="E15" s="24">
        <f t="shared" ref="E15:E20" si="1">B15/(D15+1)</f>
        <v>55.555555555555557</v>
      </c>
      <c r="F15" s="8">
        <v>0</v>
      </c>
      <c r="G15" s="12">
        <f>D15+F15</f>
        <v>8</v>
      </c>
    </row>
    <row r="16" spans="1:7" ht="33.6" x14ac:dyDescent="0.3">
      <c r="A16" s="16" t="s">
        <v>13</v>
      </c>
      <c r="B16" s="16">
        <v>352</v>
      </c>
      <c r="C16" s="21">
        <f>B16/C8</f>
        <v>5.805706745835395</v>
      </c>
      <c r="D16" s="15">
        <f t="shared" si="0"/>
        <v>5</v>
      </c>
      <c r="E16" s="24">
        <f t="shared" si="1"/>
        <v>58.666666666666664</v>
      </c>
      <c r="F16" s="8">
        <v>0</v>
      </c>
      <c r="G16" s="17">
        <f>D16+F16</f>
        <v>5</v>
      </c>
    </row>
    <row r="17" spans="1:15" ht="33.6" x14ac:dyDescent="0.3">
      <c r="A17" s="2"/>
      <c r="B17" s="9"/>
      <c r="C17" s="21">
        <f>B17/C8</f>
        <v>0</v>
      </c>
      <c r="D17" s="12">
        <v>0</v>
      </c>
      <c r="E17" s="24">
        <f t="shared" si="1"/>
        <v>0</v>
      </c>
      <c r="F17" s="8">
        <v>0</v>
      </c>
      <c r="G17" s="14">
        <v>0</v>
      </c>
    </row>
    <row r="18" spans="1:15" ht="33.6" x14ac:dyDescent="0.3">
      <c r="A18" s="2"/>
      <c r="B18" s="9"/>
      <c r="C18" s="21">
        <f>B18/C8</f>
        <v>0</v>
      </c>
      <c r="D18" s="12">
        <v>0</v>
      </c>
      <c r="E18" s="24">
        <f t="shared" si="1"/>
        <v>0</v>
      </c>
      <c r="F18" s="8">
        <v>0</v>
      </c>
      <c r="G18" s="14">
        <v>0</v>
      </c>
    </row>
    <row r="19" spans="1:15" ht="33.6" x14ac:dyDescent="0.3">
      <c r="A19" s="2"/>
      <c r="B19" s="9"/>
      <c r="C19" s="21">
        <f>B19/C8</f>
        <v>0</v>
      </c>
      <c r="D19" s="12">
        <v>0</v>
      </c>
      <c r="E19" s="24">
        <f t="shared" si="1"/>
        <v>0</v>
      </c>
      <c r="F19" s="8">
        <v>0</v>
      </c>
      <c r="G19" s="14">
        <v>0</v>
      </c>
    </row>
    <row r="20" spans="1:15" ht="33.6" x14ac:dyDescent="0.3">
      <c r="A20" s="2"/>
      <c r="B20" s="9"/>
      <c r="C20" s="21">
        <f>B20/C8</f>
        <v>0</v>
      </c>
      <c r="D20" s="12">
        <v>0</v>
      </c>
      <c r="E20" s="24">
        <f t="shared" si="1"/>
        <v>0</v>
      </c>
      <c r="F20" s="8">
        <v>0</v>
      </c>
      <c r="G20" s="14">
        <v>0</v>
      </c>
    </row>
    <row r="21" spans="1:15" ht="33.6" x14ac:dyDescent="0.3">
      <c r="A21" s="2" t="s">
        <v>16</v>
      </c>
      <c r="B21" s="2">
        <f>(SUM(B14:B20))</f>
        <v>1152</v>
      </c>
      <c r="C21" s="2" t="s">
        <v>14</v>
      </c>
      <c r="D21" s="12">
        <v>18</v>
      </c>
      <c r="G21" t="s">
        <v>15</v>
      </c>
    </row>
    <row r="24" spans="1:15" x14ac:dyDescent="0.3">
      <c r="O24" t="s">
        <v>15</v>
      </c>
    </row>
  </sheetData>
  <mergeCells count="1">
    <mergeCell ref="A1:G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6"/>
  <sheetViews>
    <sheetView topLeftCell="A10" workbookViewId="0">
      <selection activeCell="A2" sqref="A2"/>
    </sheetView>
  </sheetViews>
  <sheetFormatPr baseColWidth="10" defaultRowHeight="14.4" x14ac:dyDescent="0.3"/>
  <cols>
    <col min="1" max="1" width="24.33203125" customWidth="1"/>
    <col min="2" max="2" width="35.21875" customWidth="1"/>
    <col min="3" max="3" width="13.77734375" bestFit="1" customWidth="1"/>
    <col min="4" max="4" width="25.88671875" customWidth="1"/>
    <col min="5" max="5" width="42.88671875" customWidth="1"/>
    <col min="6" max="6" width="35.88671875" customWidth="1"/>
    <col min="7" max="7" width="27.33203125" customWidth="1"/>
  </cols>
  <sheetData>
    <row r="1" spans="1:7" ht="33.6" x14ac:dyDescent="0.3">
      <c r="A1" s="26" t="s">
        <v>25</v>
      </c>
      <c r="B1" s="27"/>
      <c r="C1" s="27"/>
      <c r="D1" s="27"/>
      <c r="E1" s="27"/>
      <c r="F1" s="27"/>
      <c r="G1" s="27"/>
    </row>
    <row r="3" spans="1:7" ht="25.8" x14ac:dyDescent="0.3">
      <c r="A3" t="s">
        <v>0</v>
      </c>
      <c r="C3" s="35">
        <v>1153</v>
      </c>
    </row>
    <row r="4" spans="1:7" ht="25.8" x14ac:dyDescent="0.3">
      <c r="C4" s="35"/>
    </row>
    <row r="5" spans="1:7" ht="25.8" x14ac:dyDescent="0.3">
      <c r="A5" t="s">
        <v>1</v>
      </c>
      <c r="C5" s="35">
        <v>19</v>
      </c>
    </row>
    <row r="6" spans="1:7" ht="25.8" x14ac:dyDescent="0.3">
      <c r="C6" s="25"/>
    </row>
    <row r="7" spans="1:7" ht="25.8" x14ac:dyDescent="0.3">
      <c r="C7" s="25"/>
    </row>
    <row r="8" spans="1:7" ht="25.8" x14ac:dyDescent="0.3">
      <c r="A8" t="s">
        <v>2</v>
      </c>
      <c r="C8" s="25">
        <f>C3/C5</f>
        <v>60.684210526315788</v>
      </c>
      <c r="E8" s="1"/>
    </row>
    <row r="11" spans="1:7" x14ac:dyDescent="0.3">
      <c r="A11" s="10"/>
      <c r="B11" s="10" t="s">
        <v>3</v>
      </c>
      <c r="C11" s="10"/>
      <c r="E11" s="10" t="s">
        <v>4</v>
      </c>
    </row>
    <row r="12" spans="1:7" ht="25.8" x14ac:dyDescent="0.3">
      <c r="A12" s="2"/>
      <c r="B12" s="2"/>
      <c r="C12" s="2"/>
      <c r="E12" s="10" t="s">
        <v>5</v>
      </c>
      <c r="G12" s="36">
        <f>C5-D21</f>
        <v>2</v>
      </c>
    </row>
    <row r="13" spans="1:7" x14ac:dyDescent="0.3">
      <c r="A13" s="2"/>
      <c r="B13" s="2" t="s">
        <v>23</v>
      </c>
      <c r="C13" s="2" t="s">
        <v>6</v>
      </c>
      <c r="D13" s="2" t="s">
        <v>7</v>
      </c>
      <c r="E13" s="2" t="s">
        <v>8</v>
      </c>
      <c r="F13" s="2" t="s">
        <v>9</v>
      </c>
      <c r="G13" s="2" t="s">
        <v>10</v>
      </c>
    </row>
    <row r="14" spans="1:7" ht="33.6" x14ac:dyDescent="0.3">
      <c r="A14" s="15" t="s">
        <v>11</v>
      </c>
      <c r="B14" s="15">
        <v>401</v>
      </c>
      <c r="C14" s="21">
        <f>B14/C8</f>
        <v>6.6079791847354725</v>
      </c>
      <c r="D14" s="15">
        <f>IF(C14&gt;=1,ROUNDDOWN(C14,0),IF(C14&lt;1,"0"))</f>
        <v>6</v>
      </c>
      <c r="E14" s="24">
        <f>B14/(D14+1)</f>
        <v>57.285714285714285</v>
      </c>
      <c r="F14" s="19">
        <f>IF(N43=C5,"",N43*1)</f>
        <v>0</v>
      </c>
      <c r="G14" s="15">
        <f>D14+F14</f>
        <v>6</v>
      </c>
    </row>
    <row r="15" spans="1:7" ht="33.6" x14ac:dyDescent="0.3">
      <c r="A15" s="12" t="s">
        <v>12</v>
      </c>
      <c r="B15" s="12">
        <v>364</v>
      </c>
      <c r="C15" s="21">
        <f>B15/C8</f>
        <v>5.9982653946227238</v>
      </c>
      <c r="D15" s="12">
        <f t="shared" ref="D15:D20" si="0">IF(C15&gt;=1,ROUNDDOWN(C15,0),IF(C15&lt;1,"0"))</f>
        <v>5</v>
      </c>
      <c r="E15" s="24">
        <f t="shared" ref="E15:E20" si="1">B15/(D15+1)</f>
        <v>60.666666666666664</v>
      </c>
      <c r="F15" s="19">
        <f>IF(N44=C5,"",N44*1)</f>
        <v>0</v>
      </c>
      <c r="G15" s="12">
        <f t="shared" ref="G15:G20" si="2">D15+F15</f>
        <v>5</v>
      </c>
    </row>
    <row r="16" spans="1:7" ht="33.6" x14ac:dyDescent="0.3">
      <c r="A16" s="16" t="s">
        <v>13</v>
      </c>
      <c r="B16" s="16">
        <v>388</v>
      </c>
      <c r="C16" s="21">
        <f>B16/C8</f>
        <v>6.3937554206418046</v>
      </c>
      <c r="D16" s="22">
        <f t="shared" si="0"/>
        <v>6</v>
      </c>
      <c r="E16" s="24">
        <f t="shared" si="1"/>
        <v>55.428571428571431</v>
      </c>
      <c r="F16" s="19">
        <f>IF(N45=C5,"",N45*1)</f>
        <v>0</v>
      </c>
      <c r="G16" s="20">
        <f t="shared" si="2"/>
        <v>6</v>
      </c>
    </row>
    <row r="17" spans="1:15" ht="33.6" x14ac:dyDescent="0.3">
      <c r="A17" s="18" t="s">
        <v>22</v>
      </c>
      <c r="B17" s="18">
        <v>0</v>
      </c>
      <c r="C17" s="21">
        <f>B17/C8</f>
        <v>0</v>
      </c>
      <c r="D17" s="18" t="str">
        <f t="shared" si="0"/>
        <v>0</v>
      </c>
      <c r="E17" s="24">
        <f t="shared" si="1"/>
        <v>0</v>
      </c>
      <c r="F17" s="19">
        <f>IF(N45=C5,"",N45*1)</f>
        <v>0</v>
      </c>
      <c r="G17" s="18">
        <f t="shared" si="2"/>
        <v>0</v>
      </c>
    </row>
    <row r="18" spans="1:15" ht="33.6" x14ac:dyDescent="0.3">
      <c r="A18" s="9"/>
      <c r="B18" s="9"/>
      <c r="C18" s="21">
        <f>B18/C8</f>
        <v>0</v>
      </c>
      <c r="D18" s="15" t="str">
        <f t="shared" si="0"/>
        <v>0</v>
      </c>
      <c r="E18" s="24">
        <f t="shared" si="1"/>
        <v>0</v>
      </c>
      <c r="F18" s="19">
        <f>IF(N45=C5,"",N45*1)</f>
        <v>0</v>
      </c>
      <c r="G18" s="23">
        <f t="shared" si="2"/>
        <v>0</v>
      </c>
    </row>
    <row r="19" spans="1:15" ht="33.6" x14ac:dyDescent="0.3">
      <c r="A19" s="9"/>
      <c r="B19" s="9"/>
      <c r="C19" s="21">
        <f>B19/C8</f>
        <v>0</v>
      </c>
      <c r="D19" s="15" t="str">
        <f t="shared" si="0"/>
        <v>0</v>
      </c>
      <c r="E19" s="24">
        <f t="shared" si="1"/>
        <v>0</v>
      </c>
      <c r="F19" s="19">
        <f>IF(N45=C5,"",N45*1)</f>
        <v>0</v>
      </c>
      <c r="G19" s="23">
        <f t="shared" si="2"/>
        <v>0</v>
      </c>
    </row>
    <row r="20" spans="1:15" ht="33.6" x14ac:dyDescent="0.3">
      <c r="A20" s="9"/>
      <c r="B20" s="9"/>
      <c r="C20" s="21">
        <f>B20/C8</f>
        <v>0</v>
      </c>
      <c r="D20" s="15" t="str">
        <f t="shared" si="0"/>
        <v>0</v>
      </c>
      <c r="E20" s="24">
        <f t="shared" si="1"/>
        <v>0</v>
      </c>
      <c r="F20" s="19">
        <f>IF(N45=C5,"",N45*1)</f>
        <v>0</v>
      </c>
      <c r="G20" s="23">
        <f t="shared" si="2"/>
        <v>0</v>
      </c>
    </row>
    <row r="21" spans="1:15" ht="33.6" x14ac:dyDescent="0.3">
      <c r="A21" s="2" t="s">
        <v>16</v>
      </c>
      <c r="B21" s="2">
        <f>SUM(B14:B20)</f>
        <v>1153</v>
      </c>
      <c r="C21" s="2" t="s">
        <v>14</v>
      </c>
      <c r="D21" s="12">
        <f>SUM(D14:D20)</f>
        <v>17</v>
      </c>
      <c r="G21" t="s">
        <v>15</v>
      </c>
    </row>
    <row r="24" spans="1:15" x14ac:dyDescent="0.3">
      <c r="O24" t="s">
        <v>15</v>
      </c>
    </row>
    <row r="26" spans="1:15" x14ac:dyDescent="0.3">
      <c r="B26">
        <f>C3-B21</f>
        <v>0</v>
      </c>
    </row>
  </sheetData>
  <mergeCells count="1">
    <mergeCell ref="A1:G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workbookViewId="0">
      <selection sqref="A1:E23"/>
    </sheetView>
  </sheetViews>
  <sheetFormatPr baseColWidth="10" defaultRowHeight="14.4" x14ac:dyDescent="0.3"/>
  <cols>
    <col min="3" max="3" width="116.77734375" customWidth="1"/>
  </cols>
  <sheetData>
    <row r="1" spans="1:3" x14ac:dyDescent="0.3">
      <c r="A1" s="28" t="s">
        <v>17</v>
      </c>
      <c r="B1" s="29"/>
      <c r="C1" s="30"/>
    </row>
    <row r="2" spans="1:3" x14ac:dyDescent="0.3">
      <c r="A2" s="29"/>
      <c r="B2" s="29"/>
      <c r="C2" s="30"/>
    </row>
    <row r="3" spans="1:3" x14ac:dyDescent="0.3">
      <c r="A3" s="29"/>
      <c r="B3" s="29"/>
      <c r="C3" s="30"/>
    </row>
    <row r="4" spans="1:3" x14ac:dyDescent="0.3">
      <c r="A4" s="3"/>
      <c r="B4" s="4"/>
      <c r="C4" s="5"/>
    </row>
    <row r="5" spans="1:3" x14ac:dyDescent="0.3">
      <c r="A5" s="28" t="s">
        <v>18</v>
      </c>
      <c r="B5" s="29"/>
      <c r="C5" s="30"/>
    </row>
    <row r="6" spans="1:3" x14ac:dyDescent="0.3">
      <c r="A6" s="29"/>
      <c r="B6" s="29"/>
      <c r="C6" s="30"/>
    </row>
    <row r="7" spans="1:3" x14ac:dyDescent="0.3">
      <c r="A7" s="29"/>
      <c r="B7" s="29"/>
      <c r="C7" s="30"/>
    </row>
    <row r="8" spans="1:3" x14ac:dyDescent="0.3">
      <c r="A8" s="3"/>
      <c r="B8" s="6"/>
      <c r="C8" s="7"/>
    </row>
    <row r="9" spans="1:3" x14ac:dyDescent="0.3">
      <c r="A9" s="28" t="s">
        <v>19</v>
      </c>
      <c r="B9" s="29"/>
      <c r="C9" s="30"/>
    </row>
    <row r="10" spans="1:3" x14ac:dyDescent="0.3">
      <c r="A10" s="29"/>
      <c r="B10" s="29"/>
      <c r="C10" s="30"/>
    </row>
    <row r="11" spans="1:3" x14ac:dyDescent="0.3">
      <c r="A11" s="29"/>
      <c r="B11" s="29"/>
      <c r="C11" s="30"/>
    </row>
    <row r="12" spans="1:3" x14ac:dyDescent="0.3">
      <c r="A12" s="29"/>
      <c r="B12" s="29"/>
      <c r="C12" s="30"/>
    </row>
    <row r="13" spans="1:3" x14ac:dyDescent="0.3">
      <c r="A13" s="29"/>
      <c r="B13" s="29"/>
      <c r="C13" s="30"/>
    </row>
    <row r="14" spans="1:3" x14ac:dyDescent="0.3">
      <c r="A14" s="31"/>
      <c r="B14" s="31"/>
      <c r="C14" s="32"/>
    </row>
    <row r="17" spans="1:5" x14ac:dyDescent="0.3">
      <c r="A17" s="33" t="s">
        <v>20</v>
      </c>
      <c r="B17" s="34"/>
      <c r="C17" s="34"/>
      <c r="D17" s="34"/>
      <c r="E17" s="34"/>
    </row>
    <row r="18" spans="1:5" x14ac:dyDescent="0.3">
      <c r="A18" s="34"/>
      <c r="B18" s="34"/>
      <c r="C18" s="34"/>
      <c r="D18" s="34"/>
      <c r="E18" s="34"/>
    </row>
    <row r="19" spans="1:5" x14ac:dyDescent="0.3">
      <c r="A19" s="34"/>
      <c r="B19" s="34"/>
      <c r="C19" s="34"/>
      <c r="D19" s="34"/>
      <c r="E19" s="34"/>
    </row>
    <row r="20" spans="1:5" x14ac:dyDescent="0.3">
      <c r="A20" s="34"/>
      <c r="B20" s="34"/>
      <c r="C20" s="34"/>
      <c r="D20" s="34"/>
      <c r="E20" s="34"/>
    </row>
    <row r="21" spans="1:5" x14ac:dyDescent="0.3">
      <c r="A21" s="34"/>
      <c r="B21" s="34"/>
      <c r="C21" s="34"/>
      <c r="D21" s="34"/>
      <c r="E21" s="34"/>
    </row>
    <row r="22" spans="1:5" x14ac:dyDescent="0.3">
      <c r="A22" t="s">
        <v>21</v>
      </c>
    </row>
  </sheetData>
  <mergeCells count="4">
    <mergeCell ref="A1:C3"/>
    <mergeCell ref="A5:C7"/>
    <mergeCell ref="A9:C14"/>
    <mergeCell ref="A17:E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COMITE</vt:lpstr>
      <vt:lpstr>CONTROLE</vt:lpstr>
      <vt:lpstr>regle de calcul des sieges</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Hewlett-Packard Company</dc:creator>
  <cp:lastModifiedBy>Hewlett-Packard Company</cp:lastModifiedBy>
  <dcterms:created xsi:type="dcterms:W3CDTF">2015-11-29T09:37:44Z</dcterms:created>
  <dcterms:modified xsi:type="dcterms:W3CDTF">2015-11-29T16:19:03Z</dcterms:modified>
</cp:coreProperties>
</file>